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wi\Treasury\IR\Mowi disclosure\Quarterly earnings\2026_Q2\Final\"/>
    </mc:Choice>
  </mc:AlternateContent>
  <xr:revisionPtr revIDLastSave="0" documentId="13_ncr:1_{365A9DCD-68CB-424E-AE36-7EA5BB27B68F}" xr6:coauthVersionLast="47" xr6:coauthVersionMax="47" xr10:uidLastSave="{00000000-0000-0000-0000-000000000000}"/>
  <bookViews>
    <workbookView xWindow="28680" yWindow="-120" windowWidth="29040" windowHeight="15720" tabRatio="790" firstSheet="1" activeTab="1" xr2:uid="{00000000-000D-0000-FFFF-FFFF00000000}"/>
  </bookViews>
  <sheets>
    <sheet name="Norway prices_NOK" sheetId="10" state="hidden" r:id="rId1"/>
    <sheet name="vol historisk" sheetId="1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C">#REF!</definedName>
    <definedName name="\e">#N/A</definedName>
    <definedName name="\F">#REF!</definedName>
    <definedName name="\q">[1]MORTGAGE!#REF!</definedName>
    <definedName name="\Z">#REF!</definedName>
    <definedName name="__123Graph_A" hidden="1">#REF!</definedName>
    <definedName name="__123Graph_ATRAIN" hidden="1">#REF!</definedName>
    <definedName name="__123Graph_B" hidden="1">#REF!</definedName>
    <definedName name="__123Graph_BTRAIN" hidden="1">#REF!</definedName>
    <definedName name="__123Graph_CTRAIN" hidden="1">#REF!</definedName>
    <definedName name="__123Graph_DTRAIN" hidden="1">#REF!</definedName>
    <definedName name="__123Graph_ETRAIN" hidden="1">#REF!</definedName>
    <definedName name="__123Graph_X" hidden="1">#REF!</definedName>
    <definedName name="__123Graph_XTRAIN" hidden="1">#REF!</definedName>
    <definedName name="_1b_1">#N/A</definedName>
    <definedName name="_2E_1">#N/A</definedName>
    <definedName name="_3w_1">#N/A</definedName>
    <definedName name="_act01">#REF!</definedName>
    <definedName name="_act02">#REF!</definedName>
    <definedName name="_act03">#REF!</definedName>
    <definedName name="_act04">#REF!</definedName>
    <definedName name="_act05">#REF!</definedName>
    <definedName name="_act06">#REF!</definedName>
    <definedName name="_act07">#REF!</definedName>
    <definedName name="_act08">#REF!</definedName>
    <definedName name="_act09">#REF!</definedName>
    <definedName name="_act10">#REF!</definedName>
    <definedName name="_act11">#REF!</definedName>
    <definedName name="_act12">#REF!</definedName>
    <definedName name="_act98">#REF!</definedName>
    <definedName name="_act99">#REF!</definedName>
    <definedName name="_BIDDISCOUNT">#REF!</definedName>
    <definedName name="_bud02">#REF!</definedName>
    <definedName name="_discount_matrix">#REF!</definedName>
    <definedName name="_DiscountRate_Matrix">#REF!</definedName>
    <definedName name="_dsc_lookup">#REF!</definedName>
    <definedName name="_Fill" hidden="1">#REF!</definedName>
    <definedName name="_GECCBID">#REF!</definedName>
    <definedName name="_Key1" hidden="1">#REF!</definedName>
    <definedName name="_Key2" hidden="1">#REF!</definedName>
    <definedName name="_Loan_DB">#REF!</definedName>
    <definedName name="_LTV_lookup">#REF!</definedName>
    <definedName name="_ly01">#REF!</definedName>
    <definedName name="_ly02">#REF!</definedName>
    <definedName name="_ly03">#REF!</definedName>
    <definedName name="_ly04">#REF!</definedName>
    <definedName name="_ly05">#REF!</definedName>
    <definedName name="_ly06">#REF!</definedName>
    <definedName name="_ly07">#REF!</definedName>
    <definedName name="_ly08">#REF!</definedName>
    <definedName name="_ly09">#REF!</definedName>
    <definedName name="_ly10">#REF!</definedName>
    <definedName name="_ly11">#REF!</definedName>
    <definedName name="_ly12">#REF!</definedName>
    <definedName name="_mon01">#REF!</definedName>
    <definedName name="_mon02">#REF!</definedName>
    <definedName name="_mon03">#REF!</definedName>
    <definedName name="_mon04">#REF!</definedName>
    <definedName name="_mon05">#REF!</definedName>
    <definedName name="_mon06">#REF!</definedName>
    <definedName name="_mon07">#REF!</definedName>
    <definedName name="_mon08">#REF!</definedName>
    <definedName name="_mon09">#REF!</definedName>
    <definedName name="_mon10">#REF!</definedName>
    <definedName name="_mon11">#REF!</definedName>
    <definedName name="_mon12">#REF!</definedName>
    <definedName name="_Order1" hidden="1">255</definedName>
    <definedName name="_Order2" hidden="1">255</definedName>
    <definedName name="_Sort" hidden="1">#REF!</definedName>
    <definedName name="_Starbuck">#REF!</definedName>
    <definedName name="_TOP1">#REF!</definedName>
    <definedName name="_TOP2">#REF!</definedName>
    <definedName name="_UK1">#REF!</definedName>
    <definedName name="_uk10">#REF!</definedName>
    <definedName name="_uk20">#REF!</definedName>
    <definedName name="_uk5">#REF!</definedName>
    <definedName name="_ukf1">#REF!</definedName>
    <definedName name="_ukf2">#REF!</definedName>
    <definedName name="_US1">#REF!</definedName>
    <definedName name="_US10">#REF!</definedName>
    <definedName name="_us20">#REF!</definedName>
    <definedName name="_us36">#REF!</definedName>
    <definedName name="_US5">#REF!</definedName>
    <definedName name="_USF15">#REF!</definedName>
    <definedName name="_year_start">#REF!</definedName>
    <definedName name="_Year0">#REF!</definedName>
    <definedName name="_year0n">#REF!</definedName>
    <definedName name="_Year10">#REF!</definedName>
    <definedName name="_Year10N">#REF!</definedName>
    <definedName name="_Year11">#REF!</definedName>
    <definedName name="_Year11N">#REF!</definedName>
    <definedName name="_Year1N">#REF!</definedName>
    <definedName name="_Year2">#REF!</definedName>
    <definedName name="_Year2N">#REF!</definedName>
    <definedName name="_Year3">#REF!</definedName>
    <definedName name="_Year3N">#REF!</definedName>
    <definedName name="_Year4">#REF!</definedName>
    <definedName name="_Year4N">#REF!</definedName>
    <definedName name="_Year5">#REF!</definedName>
    <definedName name="_Year5N">#REF!</definedName>
    <definedName name="_Year6">#REF!</definedName>
    <definedName name="_Year6N">#REF!</definedName>
    <definedName name="_Year7">#REF!</definedName>
    <definedName name="_Year7N">#REF!</definedName>
    <definedName name="_Year8">#REF!</definedName>
    <definedName name="_Year8N">#REF!</definedName>
    <definedName name="_Year9">#REF!</definedName>
    <definedName name="_Year9N">#REF!</definedName>
    <definedName name="a" localSheetId="1">{#N/A,#N/A,FALSE,"Aging Summary";#N/A,#N/A,FALSE,"Ratio Analysis";#N/A,#N/A,FALSE,"Test 120 Day Accts";#N/A,#N/A,FALSE,"Tickmarks"}</definedName>
    <definedName name="a">{#N/A,#N/A,FALSE,"Aging Summary";#N/A,#N/A,FALSE,"Ratio Analysis";#N/A,#N/A,FALSE,"Test 120 Day Accts";#N/A,#N/A,FALSE,"Tickmarks"}</definedName>
    <definedName name="A_AddCash">#REF!</definedName>
    <definedName name="A_AddFund_Subject">#REF!</definedName>
    <definedName name="A_AddFundings_Sr1">#REF!</definedName>
    <definedName name="A_AddFundings_Sr2">#REF!</definedName>
    <definedName name="A_AddFundings_Subject">#REF!</definedName>
    <definedName name="A_AddFundTotal_Sr1">#REF!</definedName>
    <definedName name="A_AddFundTotal_Sr2">#REF!</definedName>
    <definedName name="A_AddFundTotal_Subject">#REF!</definedName>
    <definedName name="A_AdditinalFunding_Sr1">#REF!</definedName>
    <definedName name="A_AdditinalFunding_Sr2">#REF!</definedName>
    <definedName name="A_Additional_Funding_Period_Sr1">#REF!</definedName>
    <definedName name="A_Additional_Funding_Period_Sr2">#REF!</definedName>
    <definedName name="A_Additional_Funding_Period_Subject">#REF!</definedName>
    <definedName name="A_AddSP">#REF!</definedName>
    <definedName name="A_Amort_Period">#REF!</definedName>
    <definedName name="A_Amort_Period_Sr1">#REF!</definedName>
    <definedName name="A_Amort_Period_Sr2">#REF!</definedName>
    <definedName name="A_Cap_FY1">#REF!</definedName>
    <definedName name="A_Cap_FY10">#REF!</definedName>
    <definedName name="A_Cap_FY2">#REF!</definedName>
    <definedName name="A_Cap_FY3">#REF!</definedName>
    <definedName name="A_Cap_FY4">#REF!</definedName>
    <definedName name="A_Cap_FY5">#REF!</definedName>
    <definedName name="A_Cap_FY6">#REF!</definedName>
    <definedName name="A_Cap_FY7">#REF!</definedName>
    <definedName name="A_Cap_FY8">#REF!</definedName>
    <definedName name="A_Cap_FY9">#REF!</definedName>
    <definedName name="A_CFParticipation_Sr1">#REF!</definedName>
    <definedName name="A_CFParticipation_Sr2">#REF!</definedName>
    <definedName name="A_CFParticipation_Subject">#REF!</definedName>
    <definedName name="A_CFParticTotal_Sr1">#REF!</definedName>
    <definedName name="A_CFParticTotal_Sr2">#REF!</definedName>
    <definedName name="A_CFParticTotal_Subject">#REF!</definedName>
    <definedName name="A_DefMaint">#REF!</definedName>
    <definedName name="A_Exit_Date">#REF!</definedName>
    <definedName name="A_Exit_Date_Sr1">#REF!</definedName>
    <definedName name="A_Exit_Date_Sr2">#REF!</definedName>
    <definedName name="A_Exit_Date_Subject">#REF!</definedName>
    <definedName name="A_Exit_Strategies">'[2]Input - Scenarios'!$C$19:$C$27</definedName>
    <definedName name="A_Exp_FY0">#REF!</definedName>
    <definedName name="A_Exp_FY1">#REF!</definedName>
    <definedName name="A_Exp_FY10">#REF!</definedName>
    <definedName name="A_Exp_FY2">#REF!</definedName>
    <definedName name="A_Exp_FY3">#REF!</definedName>
    <definedName name="A_Exp_FY4">#REF!</definedName>
    <definedName name="A_Exp_FY5">#REF!</definedName>
    <definedName name="A_Exp_FY6">#REF!</definedName>
    <definedName name="A_Exp_FY7">#REF!</definedName>
    <definedName name="A_Exp_FY8">#REF!</definedName>
    <definedName name="A_Exp_FY9">#REF!</definedName>
    <definedName name="A_Exp_Hist">#REF!</definedName>
    <definedName name="A_ExpenseGrowth">#REF!</definedName>
    <definedName name="A_FlexA_Average">#REF!</definedName>
    <definedName name="A_FlexB_Average">#REF!</definedName>
    <definedName name="A_FlexC_Average">#REF!</definedName>
    <definedName name="A_FlexExpBGrowth">#REF!</definedName>
    <definedName name="A_FlexExpCAmounts">#REF!</definedName>
    <definedName name="A_FlexExpDAmounts">#REF!</definedName>
    <definedName name="A_FlexExpEAmounts">#REF!</definedName>
    <definedName name="A_FlexExpGrowth">#REF!</definedName>
    <definedName name="A_Golf_Dep_Growth">#REF!</definedName>
    <definedName name="A_Golf_Member_Rounds">#REF!</definedName>
    <definedName name="A_Golf_Members">#REF!</definedName>
    <definedName name="A_Golf_New_Members">#REF!</definedName>
    <definedName name="A_Golf_Non_Member_Rounds">#REF!</definedName>
    <definedName name="A_Golf_Total_Rounds">#REF!</definedName>
    <definedName name="A_HCAmort_Sr1">#REF!</definedName>
    <definedName name="A_HCAmort_Sr2">#REF!</definedName>
    <definedName name="A_HCAmort_Subject">#REF!</definedName>
    <definedName name="A_HCAmortPay_Sr1">#REF!</definedName>
    <definedName name="A_HCAmortPay_Sr2">#REF!</definedName>
    <definedName name="A_HCAmortPay_Subject">#REF!</definedName>
    <definedName name="A_HCAmortTotal_Sr1">#REF!</definedName>
    <definedName name="A_HCAmortTotal_Sr2">#REF!</definedName>
    <definedName name="A_HCAmortTotal_Subject">#REF!</definedName>
    <definedName name="A_HCIntPay_Sr1">#REF!</definedName>
    <definedName name="A_HCIntPay_Sr2">#REF!</definedName>
    <definedName name="A_HCIntPay_Subject">#REF!</definedName>
    <definedName name="A_HCIntPayTotal_Sr1">#REF!</definedName>
    <definedName name="A_HCIntPayTotal_Sr2">#REF!</definedName>
    <definedName name="A_HCIntPayTotal_Subject">#REF!</definedName>
    <definedName name="A_HotelGrowth">#REF!</definedName>
    <definedName name="A_HotelGrowth_Average">#REF!</definedName>
    <definedName name="A_HotelOcc">#REF!</definedName>
    <definedName name="A_ImpCapItems">#REF!</definedName>
    <definedName name="A_ImpDefMaint">#REF!</definedName>
    <definedName name="A_ImpEGI">#REF!</definedName>
    <definedName name="A_ImpExp">#REF!</definedName>
    <definedName name="A_ImpLC">#REF!</definedName>
    <definedName name="A_ImpOcc">#REF!</definedName>
    <definedName name="A_ImpTI">#REF!</definedName>
    <definedName name="A_LegalFees">#REF!</definedName>
    <definedName name="A_MFGrowth">#REF!</definedName>
    <definedName name="A_MFGrowth_Average">#REF!</definedName>
    <definedName name="A_MFHCSP">#REF!</definedName>
    <definedName name="A_MFHCSP_Tot">#REF!</definedName>
    <definedName name="A_MFMktRent">#REF!</definedName>
    <definedName name="A_MFNumUnits">#REF!</definedName>
    <definedName name="A_MFOcc">#REF!</definedName>
    <definedName name="A_MFPctTotalSize">#REF!</definedName>
    <definedName name="A_MFTotalSize">#REF!</definedName>
    <definedName name="A_MFTotalUnitTypeSize">#REF!</definedName>
    <definedName name="A_MFTTotalUnits">#REF!</definedName>
    <definedName name="A_MFUnitDesc">#REF!</definedName>
    <definedName name="A_MFUnitSize">#REF!</definedName>
    <definedName name="A_MFYrofSale">#REF!</definedName>
    <definedName name="A_MixedTotalSize">#REF!</definedName>
    <definedName name="A_Occ">#REF!</definedName>
    <definedName name="A_OPEX_Average">#REF!</definedName>
    <definedName name="A_OtherInc_5YRAverage">#REF!</definedName>
    <definedName name="A_OtherInc_Average">#REF!</definedName>
    <definedName name="A_OtherIncGrowth">#REF!</definedName>
    <definedName name="A_PrePay_Sr1">#REF!</definedName>
    <definedName name="A_PrePay_Sr2">#REF!</definedName>
    <definedName name="A_PrePay_Subject">#REF!</definedName>
    <definedName name="A_PrePayFlag_Sr1">#REF!</definedName>
    <definedName name="A_PrePayFlag_Sr2">#REF!</definedName>
    <definedName name="A_PrePayTotal_Sr1">#REF!</definedName>
    <definedName name="A_PrePayTotal_Sr2">#REF!</definedName>
    <definedName name="A_PrePayTotal_Subject">#REF!</definedName>
    <definedName name="A_ResidParticipation_Sr1">#REF!</definedName>
    <definedName name="A_ResidParticipation_Sr2">#REF!</definedName>
    <definedName name="A_ResidParticipation_Subject">#REF!</definedName>
    <definedName name="A_ResParticTotal_Sr1">#REF!</definedName>
    <definedName name="A_ResParticTotal_Sr2">#REF!</definedName>
    <definedName name="A_ResParticTotal_Subject">#REF!</definedName>
    <definedName name="A_Rev_FY0">#REF!</definedName>
    <definedName name="A_Rev_FY1">#REF!</definedName>
    <definedName name="A_Rev_FY10">#REF!</definedName>
    <definedName name="A_Rev_FY2">#REF!</definedName>
    <definedName name="A_Rev_FY3">#REF!</definedName>
    <definedName name="A_Rev_FY4">#REF!</definedName>
    <definedName name="A_Rev_FY5">#REF!</definedName>
    <definedName name="A_Rev_FY6">#REF!</definedName>
    <definedName name="A_Rev_FY7">#REF!</definedName>
    <definedName name="A_Rev_FY8">#REF!</definedName>
    <definedName name="A_Rev_FY9">#REF!</definedName>
    <definedName name="A_rev_hist">#REF!</definedName>
    <definedName name="A_SA_LegalCost">#REF!</definedName>
    <definedName name="A_SA_MonthsLost">#REF!</definedName>
    <definedName name="A_SA_PctCFLost">#REF!</definedName>
    <definedName name="a_state">#REF!</definedName>
    <definedName name="A_Tax_Average">#REF!</definedName>
    <definedName name="A_TaxGrowth">#REF!</definedName>
    <definedName name="ACQ.COST">#REF!</definedName>
    <definedName name="acres">#REF!</definedName>
    <definedName name="act00">#REF!</definedName>
    <definedName name="actual">#REF!</definedName>
    <definedName name="actual_closing_date">#REF!</definedName>
    <definedName name="ADC_Account_LTV">#REF!</definedName>
    <definedName name="Additions">#REF!</definedName>
    <definedName name="ADJ_DISCOUNT">#REF!</definedName>
    <definedName name="Adjusted_Discount_Rate">#REF!</definedName>
    <definedName name="ads" localSheetId="1" hidden="1">{#N/A,#N/A,FALSE,"Aging Summary";#N/A,#N/A,FALSE,"Ratio Analysis";#N/A,#N/A,FALSE,"Test 120 Day Accts";#N/A,#N/A,FALSE,"Tickmarks"}</definedName>
    <definedName name="ads" hidden="1">{#N/A,#N/A,FALSE,"Aging Summary";#N/A,#N/A,FALSE,"Ratio Analysis";#N/A,#N/A,FALSE,"Test 120 Day Accts";#N/A,#N/A,FALSE,"Tickmarks"}</definedName>
    <definedName name="adsf">#REF!</definedName>
    <definedName name="AEF">#REF!</definedName>
    <definedName name="AMORT_DB2">[3]ALL!$C$3:$I$118</definedName>
    <definedName name="argentina">#REF!</definedName>
    <definedName name="argentina10">#REF!</definedName>
    <definedName name="argentina20">#REF!</definedName>
    <definedName name="argentina5">#REF!</definedName>
    <definedName name="ArgusImport_Flag">#REF!</definedName>
    <definedName name="arsdf" localSheetId="1" hidden="1">{#N/A,#N/A,FALSE,"Aging Summary";#N/A,#N/A,FALSE,"Ratio Analysis";#N/A,#N/A,FALSE,"Test 120 Day Accts";#N/A,#N/A,FALSE,"Tickmarks"}</definedName>
    <definedName name="arsdf" hidden="1">{#N/A,#N/A,FALSE,"Aging Summary";#N/A,#N/A,FALSE,"Ratio Analysis";#N/A,#N/A,FALSE,"Test 120 Day Accts";#N/A,#N/A,FALSE,"Tickmarks"}</definedName>
    <definedName name="art">#REF!</definedName>
    <definedName name="AS2DocOpenMode" hidden="1">"AS2DocumentEdit"</definedName>
    <definedName name="asd" localSheetId="1" hidden="1">{#N/A,#N/A,FALSE,"Aging Summary";#N/A,#N/A,FALSE,"Ratio Analysis";#N/A,#N/A,FALSE,"Test 120 Day Accts";#N/A,#N/A,FALSE,"Tickmarks"}</definedName>
    <definedName name="asd" hidden="1">{#N/A,#N/A,FALSE,"Aging Summary";#N/A,#N/A,FALSE,"Ratio Analysis";#N/A,#N/A,FALSE,"Test 120 Day Accts";#N/A,#N/A,FALSE,"Tickmarks"}</definedName>
    <definedName name="asdf">#REF!</definedName>
    <definedName name="assessed_value">#REF!</definedName>
    <definedName name="Asset_Category">#REF!</definedName>
    <definedName name="Asset_Code">#REF!</definedName>
    <definedName name="asset_val">#REF!</definedName>
    <definedName name="ASSETLIST">#REF!</definedName>
    <definedName name="ASSETNAMEROW">#REF!</definedName>
    <definedName name="ASSETNAMEROW1">#REF!</definedName>
    <definedName name="AssetNames">#REF!</definedName>
    <definedName name="audit_page">#REF!</definedName>
    <definedName name="AuditasYr0_Flag">#REF!</definedName>
    <definedName name="auditoperinfo">#REF!</definedName>
    <definedName name="Australia">#REF!</definedName>
    <definedName name="Australia1">#REF!</definedName>
    <definedName name="australia10">#REF!</definedName>
    <definedName name="australia20">#REF!</definedName>
    <definedName name="australia5">#REF!</definedName>
    <definedName name="AustraliaF1">#REF!</definedName>
    <definedName name="AustraliaF2">#REF!</definedName>
    <definedName name="Austria">#REF!</definedName>
    <definedName name="Austria1">#REF!</definedName>
    <definedName name="austria10">#REF!</definedName>
    <definedName name="austria20">#REF!</definedName>
    <definedName name="austria5">#REF!</definedName>
    <definedName name="austriaf1">#REF!</definedName>
    <definedName name="austriaf2">#REF!</definedName>
    <definedName name="AWEF">#REF!</definedName>
    <definedName name="B" localSheetId="1">{#N/A,#N/A,FALSE,"Aging Summary";#N/A,#N/A,FALSE,"Ratio Analysis";#N/A,#N/A,FALSE,"Test 120 Day Accts";#N/A,#N/A,FALSE,"Tickmarks"}</definedName>
    <definedName name="B">{#N/A,#N/A,FALSE,"Aging Summary";#N/A,#N/A,FALSE,"Ratio Analysis";#N/A,#N/A,FALSE,"Test 120 Day Accts";#N/A,#N/A,FALSE,"Tickmarks"}</definedName>
    <definedName name="BadLink" hidden="1">#REF!</definedName>
    <definedName name="BALANCERANGE">#REF!</definedName>
    <definedName name="BASE_UNIT">#REF!</definedName>
    <definedName name="basics">#REF!</definedName>
    <definedName name="Begin_Balances">#REF!</definedName>
    <definedName name="BeginBalanceCY401">#REF!</definedName>
    <definedName name="Belgium">#REF!</definedName>
    <definedName name="Belgium1">#REF!</definedName>
    <definedName name="belgium10">#REF!</definedName>
    <definedName name="belgium20">#REF!</definedName>
    <definedName name="belgium5">#REF!</definedName>
    <definedName name="belgiumf1">#REF!</definedName>
    <definedName name="belgiumf2">#REF!</definedName>
    <definedName name="belize">#REF!</definedName>
    <definedName name="belize10">#REF!</definedName>
    <definedName name="belize20">#REF!</definedName>
    <definedName name="belize5">#REF!</definedName>
    <definedName name="bid">#REF!</definedName>
    <definedName name="Bldg_Transfers">'[4]CIP-BLD-Q4 CY03'!#REF!</definedName>
    <definedName name="Blended_CapRate">#REF!</definedName>
    <definedName name="BOARD1">#REF!</definedName>
    <definedName name="BOARD2">#REF!</definedName>
    <definedName name="bolivia">#REF!</definedName>
    <definedName name="bolivia10">#REF!</definedName>
    <definedName name="bolivia20">#REF!</definedName>
    <definedName name="bolivia5">#REF!</definedName>
    <definedName name="brazil">#REF!</definedName>
    <definedName name="brazil10">#REF!</definedName>
    <definedName name="brazil20">#REF!</definedName>
    <definedName name="brazil5">#REF!</definedName>
    <definedName name="BuildingSF">[5]Global!$E$65</definedName>
    <definedName name="C_">#REF!</definedName>
    <definedName name="Canada">#REF!</definedName>
    <definedName name="canada1">#REF!</definedName>
    <definedName name="canada10">#REF!</definedName>
    <definedName name="canada20">#REF!</definedName>
    <definedName name="canada5">#REF!</definedName>
    <definedName name="canadaf1">#REF!</definedName>
    <definedName name="canadaf2">#REF!</definedName>
    <definedName name="capexp">#REF!</definedName>
    <definedName name="Capital_Expenditure_Schedule_Provided_by_Duke_Engineering___Services">#REF!</definedName>
    <definedName name="Capital_Improvements">#REF!</definedName>
    <definedName name="CAPRATE">#REF!</definedName>
    <definedName name="Chart1">#REF!</definedName>
    <definedName name="Chartwell">#REF!</definedName>
    <definedName name="chile">#REF!</definedName>
    <definedName name="chile10">#REF!</definedName>
    <definedName name="chile20">#REF!</definedName>
    <definedName name="chile5">#REF!</definedName>
    <definedName name="China">#REF!</definedName>
    <definedName name="china1">#REF!</definedName>
    <definedName name="china10">#REF!</definedName>
    <definedName name="china20">#REF!</definedName>
    <definedName name="China5">#REF!</definedName>
    <definedName name="chinaf1">#REF!</definedName>
    <definedName name="chinaf2">#REF!</definedName>
    <definedName name="CHRTFULL">#REF!</definedName>
    <definedName name="CIPBldgs">#REF!</definedName>
    <definedName name="Client_Asset_Code">#REF!</definedName>
    <definedName name="close_date">#REF!</definedName>
    <definedName name="colombia">#REF!</definedName>
    <definedName name="colombia10">#REF!</definedName>
    <definedName name="colombia20">#REF!</definedName>
    <definedName name="colombia5">#REF!</definedName>
    <definedName name="comm_occupancy">#REF!</definedName>
    <definedName name="comm_rentgrowth">#REF!</definedName>
    <definedName name="comm_sqf">#REF!</definedName>
    <definedName name="comp_date_rolled">#REF!</definedName>
    <definedName name="comp_input">#REF!</definedName>
    <definedName name="comp_rolled_date">#REF!</definedName>
    <definedName name="comp_rolled_time">#REF!</definedName>
    <definedName name="comp_start">#REF!</definedName>
    <definedName name="comp_time_rolled">#REF!</definedName>
    <definedName name="COMPARABLE_IMPROVED_SALE_SUMMARY">#REF!</definedName>
    <definedName name="COMPARABLE_IMPROVED_SALES_ADJUSTMENT_SUMMARY">#REF!</definedName>
    <definedName name="COMPARABLE_IMPROVED_SALES_SUMMARY">#REF!</definedName>
    <definedName name="COMPARABLE_LEASE_SUMMARY_CHART">'[6]rent comps'!$A$1:$J$56</definedName>
    <definedName name="CONN_Pivot">#REF!</definedName>
    <definedName name="Consolidate_DB">#REF!</definedName>
    <definedName name="const_period">#REF!</definedName>
    <definedName name="Cost">'[7]RCN-Building - Office'!$A$6</definedName>
    <definedName name="Cost_Approach_Summary">#REF!</definedName>
    <definedName name="cost_page_1">'[6]Cost Approach'!#REF!</definedName>
    <definedName name="cost_page_2">'[6]Cost Approach'!#REF!</definedName>
    <definedName name="costarica">#REF!</definedName>
    <definedName name="costarica10">#REF!</definedName>
    <definedName name="costarica20">#REF!</definedName>
    <definedName name="costarica5">#REF!</definedName>
    <definedName name="cpa">#REF!</definedName>
    <definedName name="CPI">#REF!</definedName>
    <definedName name="Crit_0">#REF!</definedName>
    <definedName name="Crit_Begin1">#REF!</definedName>
    <definedName name="Crit_Begin10">#REF!</definedName>
    <definedName name="Crit_Begin2">#REF!</definedName>
    <definedName name="Crit_Begin3">#REF!</definedName>
    <definedName name="Crit_Begin4">#REF!</definedName>
    <definedName name="Crit_Begin5">#REF!</definedName>
    <definedName name="Crit_Begin6">#REF!</definedName>
    <definedName name="Crit_Begin7">#REF!</definedName>
    <definedName name="Crit_Begin8">#REF!</definedName>
    <definedName name="Crit_Begin9">#REF!</definedName>
    <definedName name="crit_IP">#REF!</definedName>
    <definedName name="crit_IP_1">#REF!</definedName>
    <definedName name="Crit_IP_11">#REF!</definedName>
    <definedName name="crit_IP_110">#REF!</definedName>
    <definedName name="crit_IP_12">#REF!</definedName>
    <definedName name="crit_IP_13">#REF!</definedName>
    <definedName name="crit_IP_14">#REF!</definedName>
    <definedName name="crit_IP_15">#REF!</definedName>
    <definedName name="crit_IP_16">#REF!</definedName>
    <definedName name="crit_IP_17">#REF!</definedName>
    <definedName name="crit_IP_18">#REF!</definedName>
    <definedName name="crit_IP_19">#REF!</definedName>
    <definedName name="crit_IP_2">#REF!</definedName>
    <definedName name="crit_IP_21">#REF!</definedName>
    <definedName name="crit_IP_210">#REF!</definedName>
    <definedName name="crit_IP_22">#REF!</definedName>
    <definedName name="crit_IP_23">#REF!</definedName>
    <definedName name="crit_IP_24">#REF!</definedName>
    <definedName name="crit_IP_25">#REF!</definedName>
    <definedName name="crit_IP_26">#REF!</definedName>
    <definedName name="crit_IP_27">#REF!</definedName>
    <definedName name="crit_IP_28">#REF!</definedName>
    <definedName name="crit_IP_29">#REF!</definedName>
    <definedName name="crit_IP_3">#REF!</definedName>
    <definedName name="crit_IP_31">#REF!</definedName>
    <definedName name="crit_IP_310">#REF!</definedName>
    <definedName name="crit_IP_32">#REF!</definedName>
    <definedName name="crit_IP_33">#REF!</definedName>
    <definedName name="crit_IP_34">#REF!</definedName>
    <definedName name="crit_IP_35">#REF!</definedName>
    <definedName name="crit_IP_36">#REF!</definedName>
    <definedName name="crit_IP_37">#REF!</definedName>
    <definedName name="crit_IP_38">#REF!</definedName>
    <definedName name="crit_IP_39">#REF!</definedName>
    <definedName name="crit_IP_4">#REF!</definedName>
    <definedName name="crit_IP_41">#REF!</definedName>
    <definedName name="crit_IP_410">#REF!</definedName>
    <definedName name="crit_IP_42">#REF!</definedName>
    <definedName name="crit_IP_43">#REF!</definedName>
    <definedName name="crit_IP_44">#REF!</definedName>
    <definedName name="crit_IP_45">#REF!</definedName>
    <definedName name="crit_IP_46">#REF!</definedName>
    <definedName name="crit_IP_47">#REF!</definedName>
    <definedName name="crit_IP_48">#REF!</definedName>
    <definedName name="crit_IP_49">#REF!</definedName>
    <definedName name="crit_IP_5">#REF!</definedName>
    <definedName name="crit_IP_51">#REF!</definedName>
    <definedName name="crit_IP_510">#REF!</definedName>
    <definedName name="crit_IP_52">#REF!</definedName>
    <definedName name="crit_IP_53">#REF!</definedName>
    <definedName name="crit_IP_54">#REF!</definedName>
    <definedName name="crit_IP_55">#REF!</definedName>
    <definedName name="crit_IP_56">#REF!</definedName>
    <definedName name="crit_IP_57">#REF!</definedName>
    <definedName name="crit_IP_58">#REF!</definedName>
    <definedName name="crit_IP_59">#REF!</definedName>
    <definedName name="crit_IP_6">#REF!</definedName>
    <definedName name="crit_IP_61">#REF!</definedName>
    <definedName name="crit_IP_610">#REF!</definedName>
    <definedName name="crit_IP_62">#REF!</definedName>
    <definedName name="crit_IP_63">#REF!</definedName>
    <definedName name="crit_IP_64">#REF!</definedName>
    <definedName name="crit_IP_65">#REF!</definedName>
    <definedName name="crit_IP_66">#REF!</definedName>
    <definedName name="crit_IP_67">#REF!</definedName>
    <definedName name="crit_IP_68">#REF!</definedName>
    <definedName name="crit_IP_69">#REF!</definedName>
    <definedName name="crit_IP_E1">#REF!</definedName>
    <definedName name="crit_IP_E10">#REF!</definedName>
    <definedName name="crit_IP_E2">#REF!</definedName>
    <definedName name="crit_IP_E3">#REF!</definedName>
    <definedName name="crit_IP_E4">#REF!</definedName>
    <definedName name="crit_IP_E5">#REF!</definedName>
    <definedName name="crit_IP_E6">#REF!</definedName>
    <definedName name="crit_IP_E7">#REF!</definedName>
    <definedName name="crit_IP_E8">#REF!</definedName>
    <definedName name="crit_IP_E9">#REF!</definedName>
    <definedName name="crit_IPRec3">#REF!</definedName>
    <definedName name="crit_IPRec3_1">#REF!</definedName>
    <definedName name="crit_IPRec3_11">#REF!</definedName>
    <definedName name="crit_IPRec3_110">#REF!</definedName>
    <definedName name="crit_IPRec3_12">#REF!</definedName>
    <definedName name="crit_IPRec3_13">#REF!</definedName>
    <definedName name="crit_IPRec3_14">#REF!</definedName>
    <definedName name="crit_IPRec3_15">#REF!</definedName>
    <definedName name="crit_IPRec3_16">#REF!</definedName>
    <definedName name="crit_IPRec3_17">#REF!</definedName>
    <definedName name="crit_IPRec3_18">#REF!</definedName>
    <definedName name="crit_IPRec3_19">#REF!</definedName>
    <definedName name="crit_IPRec3_2">#REF!</definedName>
    <definedName name="crit_IPRec3_21">#REF!</definedName>
    <definedName name="crit_IPRec3_210">#REF!</definedName>
    <definedName name="crit_IPRec3_22">#REF!</definedName>
    <definedName name="crit_IPRec3_23">#REF!</definedName>
    <definedName name="crit_IPRec3_24">#REF!</definedName>
    <definedName name="crit_IPRec3_25">#REF!</definedName>
    <definedName name="crit_IPRec3_26">#REF!</definedName>
    <definedName name="crit_IPRec3_27">#REF!</definedName>
    <definedName name="crit_IPRec3_28">#REF!</definedName>
    <definedName name="crit_IPRec3_29">#REF!</definedName>
    <definedName name="crit_IPRec3_3">#REF!</definedName>
    <definedName name="crit_IPRec3_31">#REF!</definedName>
    <definedName name="crit_IPRec3_310">#REF!</definedName>
    <definedName name="crit_IPRec3_32">#REF!</definedName>
    <definedName name="crit_IPRec3_33">#REF!</definedName>
    <definedName name="crit_IPRec3_34">#REF!</definedName>
    <definedName name="crit_IPRec3_35">#REF!</definedName>
    <definedName name="crit_IPRec3_36">#REF!</definedName>
    <definedName name="crit_IPRec3_37">#REF!</definedName>
    <definedName name="crit_IPRec3_38">#REF!</definedName>
    <definedName name="crit_IPRec3_39">#REF!</definedName>
    <definedName name="crit_IPRec3_4">#REF!</definedName>
    <definedName name="crit_IPRec3_41">#REF!</definedName>
    <definedName name="crit_IPRec3_410">#REF!</definedName>
    <definedName name="crit_IPRec3_42">#REF!</definedName>
    <definedName name="crit_IPRec3_43">#REF!</definedName>
    <definedName name="crit_IPRec3_44">#REF!</definedName>
    <definedName name="crit_IPRec3_45">#REF!</definedName>
    <definedName name="crit_IPRec3_46">#REF!</definedName>
    <definedName name="crit_IPRec3_47">#REF!</definedName>
    <definedName name="crit_IPRec3_48">#REF!</definedName>
    <definedName name="crit_IPRec3_49">#REF!</definedName>
    <definedName name="crit_IPRec3_5">#REF!</definedName>
    <definedName name="crit_IPRec3_51">#REF!</definedName>
    <definedName name="crit_IPRec3_510">#REF!</definedName>
    <definedName name="crit_IPRec3_52">#REF!</definedName>
    <definedName name="crit_IPRec3_53">#REF!</definedName>
    <definedName name="crit_IPRec3_54">#REF!</definedName>
    <definedName name="crit_IPRec3_55">#REF!</definedName>
    <definedName name="crit_IPRec3_56">#REF!</definedName>
    <definedName name="crit_IPRec3_57">#REF!</definedName>
    <definedName name="crit_IPRec3_58">#REF!</definedName>
    <definedName name="crit_IPRec3_59">#REF!</definedName>
    <definedName name="crit_IPRec3_6">#REF!</definedName>
    <definedName name="crit_IPRec3_61">#REF!</definedName>
    <definedName name="crit_IPRec3_610">#REF!</definedName>
    <definedName name="crit_IPRec3_62">#REF!</definedName>
    <definedName name="crit_IPRec3_63">#REF!</definedName>
    <definedName name="crit_IPRec3_64">#REF!</definedName>
    <definedName name="crit_IPRec3_65">#REF!</definedName>
    <definedName name="crit_IPRec3_66">#REF!</definedName>
    <definedName name="crit_IPRec3_67">#REF!</definedName>
    <definedName name="crit_IPRec3_68">#REF!</definedName>
    <definedName name="crit_IPRec3_69">#REF!</definedName>
    <definedName name="crit_IPRec3_E1">#REF!</definedName>
    <definedName name="crit_IPRec3_E10">#REF!</definedName>
    <definedName name="crit_IPRec3_E2">#REF!</definedName>
    <definedName name="crit_IPRec3_E3">#REF!</definedName>
    <definedName name="crit_IPRec3_E4">#REF!</definedName>
    <definedName name="crit_IPRec3_E5">#REF!</definedName>
    <definedName name="crit_IPRec3_E6">#REF!</definedName>
    <definedName name="crit_IPRec3_E7">#REF!</definedName>
    <definedName name="crit_IPRec3_E8">#REF!</definedName>
    <definedName name="crit_IPRec3_E9">#REF!</definedName>
    <definedName name="crit_LD">#REF!</definedName>
    <definedName name="crit_LD_1">#REF!</definedName>
    <definedName name="crit_LD_2">#REF!</definedName>
    <definedName name="crit_LD_3">#REF!</definedName>
    <definedName name="crit_LD_4">#REF!</definedName>
    <definedName name="crit_LD_5">#REF!</definedName>
    <definedName name="crit_LD_6">#REF!</definedName>
    <definedName name="crit_LDRec3">#REF!</definedName>
    <definedName name="crit_LDRec3_1">#REF!</definedName>
    <definedName name="crit_LDRec3_2">#REF!</definedName>
    <definedName name="crit_LDRec3_3">#REF!</definedName>
    <definedName name="crit_LDRec3_4">#REF!</definedName>
    <definedName name="crit_LDRec3_5">#REF!</definedName>
    <definedName name="crit_LDRec3_6">#REF!</definedName>
    <definedName name="Crit_Mar_Type_1">#REF!</definedName>
    <definedName name="Crit_Mar_Type_2">#REF!</definedName>
    <definedName name="Crit_Mar_Type_3">#REF!</definedName>
    <definedName name="Crit_Mar_Type_4">#REF!</definedName>
    <definedName name="Crit_Mar_Type_5">#REF!</definedName>
    <definedName name="Crit_Mar_Type_6">#REF!</definedName>
    <definedName name="crit_OS_10">#REF!</definedName>
    <definedName name="crit_OS_11">#REF!</definedName>
    <definedName name="crit_OS_110">#REF!</definedName>
    <definedName name="crit_OS_12">#REF!</definedName>
    <definedName name="crit_OS_13">#REF!</definedName>
    <definedName name="crit_OS_14">#REF!</definedName>
    <definedName name="crit_OS_15">#REF!</definedName>
    <definedName name="crit_OS_16">#REF!</definedName>
    <definedName name="crit_OS_17">#REF!</definedName>
    <definedName name="crit_OS_18">#REF!</definedName>
    <definedName name="crit_OS_19">#REF!</definedName>
    <definedName name="crit_OS_20">#REF!</definedName>
    <definedName name="crit_OS_21">#REF!</definedName>
    <definedName name="crit_OS_210">#REF!</definedName>
    <definedName name="crit_OS_22">#REF!</definedName>
    <definedName name="crit_OS_23">#REF!</definedName>
    <definedName name="crit_OS_24">#REF!</definedName>
    <definedName name="crit_OS_25">#REF!</definedName>
    <definedName name="crit_OS_26">#REF!</definedName>
    <definedName name="crit_OS_27">#REF!</definedName>
    <definedName name="crit_OS_28">#REF!</definedName>
    <definedName name="crit_OS_29">#REF!</definedName>
    <definedName name="crit_OS_30">#REF!</definedName>
    <definedName name="crit_OS_31">#REF!</definedName>
    <definedName name="crit_OS_310">#REF!</definedName>
    <definedName name="crit_OS_32">#REF!</definedName>
    <definedName name="crit_OS_33">#REF!</definedName>
    <definedName name="crit_OS_34">#REF!</definedName>
    <definedName name="crit_OS_35">#REF!</definedName>
    <definedName name="crit_OS_36">#REF!</definedName>
    <definedName name="crit_OS_37">#REF!</definedName>
    <definedName name="crit_OS_38">#REF!</definedName>
    <definedName name="crit_OS_39">#REF!</definedName>
    <definedName name="crit_OS_40">#REF!</definedName>
    <definedName name="crit_OS_41">#REF!</definedName>
    <definedName name="crit_OS_410">#REF!</definedName>
    <definedName name="crit_OS_42">#REF!</definedName>
    <definedName name="crit_OS_43">#REF!</definedName>
    <definedName name="crit_OS_44">#REF!</definedName>
    <definedName name="crit_OS_45">#REF!</definedName>
    <definedName name="crit_OS_46">#REF!</definedName>
    <definedName name="crit_OS_47">#REF!</definedName>
    <definedName name="crit_OS_48">#REF!</definedName>
    <definedName name="crit_OS_49">#REF!</definedName>
    <definedName name="crit_OS_50">#REF!</definedName>
    <definedName name="crit_OS_51">#REF!</definedName>
    <definedName name="crit_OS_510">#REF!</definedName>
    <definedName name="crit_OS_52">#REF!</definedName>
    <definedName name="crit_OS_53">#REF!</definedName>
    <definedName name="crit_OS_54">#REF!</definedName>
    <definedName name="crit_OS_55">#REF!</definedName>
    <definedName name="crit_OS_56">#REF!</definedName>
    <definedName name="crit_OS_57">#REF!</definedName>
    <definedName name="crit_OS_58">#REF!</definedName>
    <definedName name="crit_OS_59">#REF!</definedName>
    <definedName name="crit_OS_60">#REF!</definedName>
    <definedName name="crit_OS_61">#REF!</definedName>
    <definedName name="crit_OS_610">#REF!</definedName>
    <definedName name="crit_OS_62">#REF!</definedName>
    <definedName name="crit_OS_63">#REF!</definedName>
    <definedName name="crit_OS_64">#REF!</definedName>
    <definedName name="crit_OS_65">#REF!</definedName>
    <definedName name="crit_OS_66">#REF!</definedName>
    <definedName name="crit_OS_67">#REF!</definedName>
    <definedName name="crit_OS_68">#REF!</definedName>
    <definedName name="crit_OS_69">#REF!</definedName>
    <definedName name="crit_R1S_10">#REF!</definedName>
    <definedName name="crit_R1S_11">#REF!</definedName>
    <definedName name="crit_R1S_110">#REF!</definedName>
    <definedName name="crit_R1S_12">#REF!</definedName>
    <definedName name="crit_R1S_13">#REF!</definedName>
    <definedName name="crit_R1S_14">#REF!</definedName>
    <definedName name="crit_R1S_15">#REF!</definedName>
    <definedName name="crit_R1S_16">#REF!</definedName>
    <definedName name="crit_R1S_17">#REF!</definedName>
    <definedName name="crit_R1S_18">#REF!</definedName>
    <definedName name="crit_R1S_19">#REF!</definedName>
    <definedName name="crit_R1S_20">#REF!</definedName>
    <definedName name="crit_R1S_21">#REF!</definedName>
    <definedName name="crit_R1S_210">#REF!</definedName>
    <definedName name="crit_R1S_22">#REF!</definedName>
    <definedName name="crit_R1S_23">#REF!</definedName>
    <definedName name="crit_R1S_24">#REF!</definedName>
    <definedName name="crit_R1S_25">#REF!</definedName>
    <definedName name="crit_R1S_26">#REF!</definedName>
    <definedName name="crit_R1S_27">#REF!</definedName>
    <definedName name="crit_R1S_28">#REF!</definedName>
    <definedName name="crit_R1S_29">#REF!</definedName>
    <definedName name="crit_R1S_30">#REF!</definedName>
    <definedName name="crit_R1S_31">#REF!</definedName>
    <definedName name="crit_R1S_310">#REF!</definedName>
    <definedName name="crit_R1S_32">#REF!</definedName>
    <definedName name="crit_R1S_33">#REF!</definedName>
    <definedName name="crit_R1S_34">#REF!</definedName>
    <definedName name="crit_R1S_35">#REF!</definedName>
    <definedName name="crit_R1S_36">#REF!</definedName>
    <definedName name="crit_R1S_37">#REF!</definedName>
    <definedName name="crit_R1S_38">#REF!</definedName>
    <definedName name="crit_R1S_39">#REF!</definedName>
    <definedName name="crit_R1S_40">#REF!</definedName>
    <definedName name="crit_R1S_41">#REF!</definedName>
    <definedName name="crit_R1S_410">#REF!</definedName>
    <definedName name="crit_R1S_42">#REF!</definedName>
    <definedName name="crit_R1S_43">#REF!</definedName>
    <definedName name="crit_R1S_44">#REF!</definedName>
    <definedName name="crit_R1S_45">#REF!</definedName>
    <definedName name="crit_R1S_46">#REF!</definedName>
    <definedName name="crit_R1S_47">#REF!</definedName>
    <definedName name="crit_R1S_48">#REF!</definedName>
    <definedName name="crit_R1S_49">#REF!</definedName>
    <definedName name="crit_R1S_50">#REF!</definedName>
    <definedName name="crit_R1S_51">#REF!</definedName>
    <definedName name="crit_R1S_510">#REF!</definedName>
    <definedName name="crit_R1S_52">#REF!</definedName>
    <definedName name="crit_R1S_53">#REF!</definedName>
    <definedName name="crit_R1S_54">#REF!</definedName>
    <definedName name="crit_R1S_55">#REF!</definedName>
    <definedName name="crit_R1S_56">#REF!</definedName>
    <definedName name="crit_R1S_57">#REF!</definedName>
    <definedName name="crit_R1S_58">#REF!</definedName>
    <definedName name="crit_R1S_59">#REF!</definedName>
    <definedName name="crit_R1S_60">#REF!</definedName>
    <definedName name="crit_R1S_61">#REF!</definedName>
    <definedName name="crit_R1S_610">#REF!</definedName>
    <definedName name="crit_R1S_62">#REF!</definedName>
    <definedName name="crit_R1S_63">#REF!</definedName>
    <definedName name="crit_R1S_64">#REF!</definedName>
    <definedName name="crit_R1S_65">#REF!</definedName>
    <definedName name="crit_R1S_66">#REF!</definedName>
    <definedName name="crit_R1S_67">#REF!</definedName>
    <definedName name="crit_R1S_68">#REF!</definedName>
    <definedName name="crit_R1S_69">#REF!</definedName>
    <definedName name="crit_R3_11">#REF!</definedName>
    <definedName name="crit_R3_110">#REF!</definedName>
    <definedName name="crit_R3_12">#REF!</definedName>
    <definedName name="crit_R3_13">#REF!</definedName>
    <definedName name="crit_R3_14">#REF!</definedName>
    <definedName name="crit_R3_15">#REF!</definedName>
    <definedName name="crit_R3_16">#REF!</definedName>
    <definedName name="crit_R3_17">#REF!</definedName>
    <definedName name="crit_R3_18">#REF!</definedName>
    <definedName name="crit_R3_19">#REF!</definedName>
    <definedName name="crit_R3_21">#REF!</definedName>
    <definedName name="crit_R3_210">#REF!</definedName>
    <definedName name="crit_R3_22">#REF!</definedName>
    <definedName name="crit_R3_23">#REF!</definedName>
    <definedName name="crit_R3_24">#REF!</definedName>
    <definedName name="crit_R3_25">#REF!</definedName>
    <definedName name="crit_R3_26">#REF!</definedName>
    <definedName name="crit_R3_27">#REF!</definedName>
    <definedName name="crit_R3_28">#REF!</definedName>
    <definedName name="crit_R3_29">#REF!</definedName>
    <definedName name="crit_R3_31">#REF!</definedName>
    <definedName name="crit_R3_310">#REF!</definedName>
    <definedName name="crit_R3_32">#REF!</definedName>
    <definedName name="crit_R3_33">#REF!</definedName>
    <definedName name="crit_R3_34">#REF!</definedName>
    <definedName name="crit_R3_35">#REF!</definedName>
    <definedName name="crit_R3_36">#REF!</definedName>
    <definedName name="crit_R3_37">#REF!</definedName>
    <definedName name="crit_R3_38">#REF!</definedName>
    <definedName name="crit_R3_39">#REF!</definedName>
    <definedName name="crit_R3_41">#REF!</definedName>
    <definedName name="crit_R3_410">#REF!</definedName>
    <definedName name="crit_R3_42">#REF!</definedName>
    <definedName name="crit_R3_43">#REF!</definedName>
    <definedName name="crit_R3_44">#REF!</definedName>
    <definedName name="crit_R3_45">#REF!</definedName>
    <definedName name="crit_R3_46">#REF!</definedName>
    <definedName name="crit_R3_47">#REF!</definedName>
    <definedName name="crit_R3_48">#REF!</definedName>
    <definedName name="crit_R3_49">#REF!</definedName>
    <definedName name="crit_R3_51">#REF!</definedName>
    <definedName name="crit_R3_510">#REF!</definedName>
    <definedName name="crit_R3_52">#REF!</definedName>
    <definedName name="crit_R3_53">#REF!</definedName>
    <definedName name="crit_R3_54">#REF!</definedName>
    <definedName name="crit_R3_55">#REF!</definedName>
    <definedName name="crit_R3_56">#REF!</definedName>
    <definedName name="crit_R3_57">#REF!</definedName>
    <definedName name="crit_R3_58">#REF!</definedName>
    <definedName name="crit_R3_59">#REF!</definedName>
    <definedName name="crit_R3_61">#REF!</definedName>
    <definedName name="crit_R3_610">#REF!</definedName>
    <definedName name="crit_R3_62">#REF!</definedName>
    <definedName name="crit_R3_63">#REF!</definedName>
    <definedName name="crit_R3_64">#REF!</definedName>
    <definedName name="crit_R3_65">#REF!</definedName>
    <definedName name="crit_R3_66">#REF!</definedName>
    <definedName name="crit_R3_67">#REF!</definedName>
    <definedName name="crit_R3_68">#REF!</definedName>
    <definedName name="crit_R3_69">#REF!</definedName>
    <definedName name="crit_Rec3">#REF!</definedName>
    <definedName name="Crit_Recover_M1">#REF!</definedName>
    <definedName name="Crit_Recover_M2">#REF!</definedName>
    <definedName name="Crit_Recover_M3">#REF!</definedName>
    <definedName name="Crit_Recover_M4">#REF!</definedName>
    <definedName name="Crit_Recover_M5">#REF!</definedName>
    <definedName name="Crit_Recover_M6">#REF!</definedName>
    <definedName name="Crit_Recover_MF">#REF!</definedName>
    <definedName name="Crit_RecType3_M1">#REF!</definedName>
    <definedName name="Crit_RecType3_M2">#REF!</definedName>
    <definedName name="Crit_RecType3_M3">#REF!</definedName>
    <definedName name="Crit_RecType3_M4">#REF!</definedName>
    <definedName name="Crit_RecType3_M5">#REF!</definedName>
    <definedName name="Crit_RecType3_M6">#REF!</definedName>
    <definedName name="crit_Spec_11">#REF!</definedName>
    <definedName name="crit_spec_110">#REF!</definedName>
    <definedName name="crit_spec_12">#REF!</definedName>
    <definedName name="crit_spec_13">#REF!</definedName>
    <definedName name="crit_spec_14">#REF!</definedName>
    <definedName name="crit_spec_15">#REF!</definedName>
    <definedName name="crit_spec_16">#REF!</definedName>
    <definedName name="crit_spec_17">#REF!</definedName>
    <definedName name="crit_spec_18">#REF!</definedName>
    <definedName name="crit_spec_19">#REF!</definedName>
    <definedName name="crit_spec_21">#REF!</definedName>
    <definedName name="crit_spec_210">#REF!</definedName>
    <definedName name="crit_spec_22">#REF!</definedName>
    <definedName name="crit_spec_23">#REF!</definedName>
    <definedName name="crit_spec_24">#REF!</definedName>
    <definedName name="crit_spec_25">#REF!</definedName>
    <definedName name="crit_spec_26">#REF!</definedName>
    <definedName name="crit_spec_27">#REF!</definedName>
    <definedName name="crit_spec_28">#REF!</definedName>
    <definedName name="crit_spec_29">#REF!</definedName>
    <definedName name="crit_spec_31">#REF!</definedName>
    <definedName name="crit_spec_310">#REF!</definedName>
    <definedName name="crit_spec_32">#REF!</definedName>
    <definedName name="crit_spec_33">#REF!</definedName>
    <definedName name="crit_spec_34">#REF!</definedName>
    <definedName name="crit_spec_35">#REF!</definedName>
    <definedName name="crit_spec_36">#REF!</definedName>
    <definedName name="crit_spec_37">#REF!</definedName>
    <definedName name="crit_spec_38">#REF!</definedName>
    <definedName name="crit_spec_39">#REF!</definedName>
    <definedName name="crit_spec_41">#REF!</definedName>
    <definedName name="crit_spec_410">#REF!</definedName>
    <definedName name="crit_spec_42">#REF!</definedName>
    <definedName name="crit_spec_43">#REF!</definedName>
    <definedName name="crit_spec_44">#REF!</definedName>
    <definedName name="crit_spec_45">#REF!</definedName>
    <definedName name="crit_spec_46">#REF!</definedName>
    <definedName name="crit_spec_47">#REF!</definedName>
    <definedName name="crit_spec_48">#REF!</definedName>
    <definedName name="crit_spec_49">#REF!</definedName>
    <definedName name="Crit_Total1">#REF!</definedName>
    <definedName name="Crit_Total10">#REF!</definedName>
    <definedName name="Crit_Total2">#REF!</definedName>
    <definedName name="Crit_Total3">#REF!</definedName>
    <definedName name="Crit_Total4">#REF!</definedName>
    <definedName name="Crit_Total5">#REF!</definedName>
    <definedName name="Crit_Total6">#REF!</definedName>
    <definedName name="Crit_Total7">#REF!</definedName>
    <definedName name="Crit_Total8">#REF!</definedName>
    <definedName name="Crit_Total9">#REF!</definedName>
    <definedName name="Crit_Type11">#REF!</definedName>
    <definedName name="Crit_Type110">#REF!</definedName>
    <definedName name="Crit_type12">#REF!</definedName>
    <definedName name="Crit_Type13">#REF!</definedName>
    <definedName name="Crit_Type14">#REF!</definedName>
    <definedName name="Crit_Type15">#REF!</definedName>
    <definedName name="Crit_Type16">#REF!</definedName>
    <definedName name="Crit_type17">#REF!</definedName>
    <definedName name="Crit_Type18">#REF!</definedName>
    <definedName name="Crit_Type19">#REF!</definedName>
    <definedName name="Crit_Type21">#REF!</definedName>
    <definedName name="Crit_Type210">#REF!</definedName>
    <definedName name="Crit_Type22">#REF!</definedName>
    <definedName name="Crit_Type23">#REF!</definedName>
    <definedName name="Crit_Type24">#REF!</definedName>
    <definedName name="Crit_Type25">#REF!</definedName>
    <definedName name="Crit_Type26">#REF!</definedName>
    <definedName name="Crit_Type27">#REF!</definedName>
    <definedName name="Crit_Type28">#REF!</definedName>
    <definedName name="Crit_Type29">#REF!</definedName>
    <definedName name="Crit_Type31">#REF!</definedName>
    <definedName name="Crit_Type310">#REF!</definedName>
    <definedName name="Crit_Type32">#REF!</definedName>
    <definedName name="Crit_Type33">#REF!</definedName>
    <definedName name="Crit_type34">#REF!</definedName>
    <definedName name="Crit_Type35">#REF!</definedName>
    <definedName name="Crit_Type36">#REF!</definedName>
    <definedName name="Crit_Type37">#REF!</definedName>
    <definedName name="Crit_Type38">#REF!</definedName>
    <definedName name="Crit_Type39">#REF!</definedName>
    <definedName name="Crit_Type41">#REF!</definedName>
    <definedName name="Crit_Type410">#REF!</definedName>
    <definedName name="Crit_Type42">#REF!</definedName>
    <definedName name="Crit_Type43">#REF!</definedName>
    <definedName name="Crit_type44">#REF!</definedName>
    <definedName name="Crit_Type45">#REF!</definedName>
    <definedName name="Crit_Type46">#REF!</definedName>
    <definedName name="Crit_Type47">#REF!</definedName>
    <definedName name="Crit_Type48">#REF!</definedName>
    <definedName name="Crit_Type49">#REF!</definedName>
    <definedName name="Crit_Type51">#REF!</definedName>
    <definedName name="Crit_Type510">#REF!</definedName>
    <definedName name="Crit_Type52">#REF!</definedName>
    <definedName name="Crit_Type53">#REF!</definedName>
    <definedName name="Crit_Type54">#REF!</definedName>
    <definedName name="Crit_Type55">#REF!</definedName>
    <definedName name="Crit_Type56">#REF!</definedName>
    <definedName name="Crit_Type57">#REF!</definedName>
    <definedName name="Crit_Type58">#REF!</definedName>
    <definedName name="Crit_Type59">#REF!</definedName>
    <definedName name="Crit_Type61">#REF!</definedName>
    <definedName name="Crit_Type610">#REF!</definedName>
    <definedName name="Crit_Type62">#REF!</definedName>
    <definedName name="Crit_Type63">#REF!</definedName>
    <definedName name="Crit_Type64">#REF!</definedName>
    <definedName name="Crit_Type65">#REF!</definedName>
    <definedName name="Crit_Type66">#REF!</definedName>
    <definedName name="Crit_Type67">#REF!</definedName>
    <definedName name="Crit_Type68">#REF!</definedName>
    <definedName name="Crit_Type69">#REF!</definedName>
    <definedName name="Crit165_Yr0">#REF!</definedName>
    <definedName name="Crit165_Yr1">#REF!</definedName>
    <definedName name="Crit165_Yr10">#REF!</definedName>
    <definedName name="Crit165_Yr2">#REF!</definedName>
    <definedName name="Crit165_Yr3">#REF!</definedName>
    <definedName name="Crit165_Yr4">#REF!</definedName>
    <definedName name="Crit165_Yr5">#REF!</definedName>
    <definedName name="Crit165_Yr6">#REF!</definedName>
    <definedName name="Crit165_Yr7">#REF!</definedName>
    <definedName name="Crit165_Yr8">#REF!</definedName>
    <definedName name="Crit165_Yr9">#REF!</definedName>
    <definedName name="Crit166_Yr0">#REF!</definedName>
    <definedName name="Crit166_Yr1">#REF!</definedName>
    <definedName name="Crit166_Yr10">#REF!</definedName>
    <definedName name="Crit166_Yr2">#REF!</definedName>
    <definedName name="Crit166_Yr3">#REF!</definedName>
    <definedName name="Crit166_Yr4">#REF!</definedName>
    <definedName name="Crit166_Yr5">#REF!</definedName>
    <definedName name="Crit166_Yr6">#REF!</definedName>
    <definedName name="Crit166_Yr7">#REF!</definedName>
    <definedName name="Crit166_Yr8">#REF!</definedName>
    <definedName name="Crit166_Yr9">#REF!</definedName>
    <definedName name="CritBegin">#REF!</definedName>
    <definedName name="CritYear">#REF!</definedName>
    <definedName name="CritYear10">#REF!</definedName>
    <definedName name="CritYear11">#REF!</definedName>
    <definedName name="CritYear2">#REF!</definedName>
    <definedName name="CritYear3">#REF!</definedName>
    <definedName name="CritYear4">#REF!</definedName>
    <definedName name="CritYear5">#REF!</definedName>
    <definedName name="CritYear6">#REF!</definedName>
    <definedName name="CritYear7">#REF!</definedName>
    <definedName name="CritYear8">#REF!</definedName>
    <definedName name="CritYear9">#REF!</definedName>
    <definedName name="CT_Dates">#REF!</definedName>
    <definedName name="cuba">#REF!</definedName>
    <definedName name="cuba10">#REF!</definedName>
    <definedName name="cuba20">#REF!</definedName>
    <definedName name="cuba5">#REF!</definedName>
    <definedName name="CUMM">#REF!</definedName>
    <definedName name="curable_functional">#REF!</definedName>
    <definedName name="currency">#REF!</definedName>
    <definedName name="currency_rate">#REF!</definedName>
    <definedName name="current_legal_status">#REF!</definedName>
    <definedName name="current_legal_status_types">#REF!</definedName>
    <definedName name="current_strategy">#REF!</definedName>
    <definedName name="D">#REF!</definedName>
    <definedName name="DATA_INPUT">#REF!</definedName>
    <definedName name="Data_Sort_Area">#REF!</definedName>
    <definedName name="_xlnm.Database">#REF!</definedName>
    <definedName name="DATAINPUT">#REF!</definedName>
    <definedName name="date">#REF!</definedName>
    <definedName name="DATECY">#REF!</definedName>
    <definedName name="DateRanges_byYear">#REF!</definedName>
    <definedName name="DaysNMo">#REF!</definedName>
    <definedName name="DaysNmonth">#REF!</definedName>
    <definedName name="DaysNYr">#REF!</definedName>
    <definedName name="Db_Comp">#REF!</definedName>
    <definedName name="Db_Econ">#REF!</definedName>
    <definedName name="db_inputpage">#REF!</definedName>
    <definedName name="db_inputpage10">#REF!</definedName>
    <definedName name="db_inputpage10_offeset">#REF!</definedName>
    <definedName name="db_inputpage2">#REF!</definedName>
    <definedName name="db_inputpage2_offset">#REF!</definedName>
    <definedName name="db_Inputpage5">#REF!</definedName>
    <definedName name="db_inputpagegolf">#REF!</definedName>
    <definedName name="DB_LOAN">#REF!</definedName>
    <definedName name="DB_Portfolio">#REF!</definedName>
    <definedName name="DB_PropertyType">#REF!</definedName>
    <definedName name="db_rawinput">#REF!</definedName>
    <definedName name="db_recoverable">#REF!</definedName>
    <definedName name="db_recoveries">#REF!</definedName>
    <definedName name="db_rentroll">#REF!</definedName>
    <definedName name="DB_RentRollRank">#REF!</definedName>
    <definedName name="Db_Tenant">#REF!</definedName>
    <definedName name="db_tenant_delete_section">#REF!</definedName>
    <definedName name="db_tenant_export">#REF!</definedName>
    <definedName name="db_Tenant_MktType">#REF!</definedName>
    <definedName name="db_utilities">#REF!</definedName>
    <definedName name="DB_Values">#REF!</definedName>
    <definedName name="DD_ACCEL100">#REF!</definedName>
    <definedName name="DD_ACCEL125">#REF!</definedName>
    <definedName name="DD_ACCEL80">#REF!</definedName>
    <definedName name="DD_ACQ_">#REF!</definedName>
    <definedName name="DD_AdjBidValue">#REF!</definedName>
    <definedName name="DD_AdjRate_Matrix">#REF!</definedName>
    <definedName name="DD_AdjRates">#REF!</definedName>
    <definedName name="DD_AdjustBid">#REF!</definedName>
    <definedName name="DD_AGGREGATE?">#REF!</definedName>
    <definedName name="DD_CAPADDER">#REF!</definedName>
    <definedName name="DD_CapBaseRent">#REF!</definedName>
    <definedName name="DD_ClosingDate">#REF!</definedName>
    <definedName name="DD_CRESERVES">#REF!</definedName>
    <definedName name="DD_currency">#REF!</definedName>
    <definedName name="DD_DISCOUNT">#REF!</definedName>
    <definedName name="DD_DISCOUNTADDER_CF">#REF!</definedName>
    <definedName name="DD_DISCOUNTADDR">#REF!</definedName>
    <definedName name="DD_DPORESERVES">#REF!</definedName>
    <definedName name="DD_DSCRANGE">#REF!</definedName>
    <definedName name="DD_EXPGROWTH">#REF!</definedName>
    <definedName name="DD_FINEXP">#REF!</definedName>
    <definedName name="DD_FIXBID?">#REF!</definedName>
    <definedName name="DD_GEBID">#REF!</definedName>
    <definedName name="DD_GROWTH">#REF!</definedName>
    <definedName name="DD_INDEX">#REF!</definedName>
    <definedName name="DD_ISTEP4">#REF!</definedName>
    <definedName name="DD_ISTEP6">#REF!</definedName>
    <definedName name="dd_Less_Than3">#REF!</definedName>
    <definedName name="DD_LIMITBID">#REF!</definedName>
    <definedName name="DD_LOSTLEGAL">#REF!</definedName>
    <definedName name="DD_LTVRANGE">#REF!</definedName>
    <definedName name="DD_MFRESERVES">#REF!</definedName>
    <definedName name="DD_MO_SCHED">#REF!</definedName>
    <definedName name="DD_ORIGFEE">#REF!</definedName>
    <definedName name="DD_PcntRecover">#REF!</definedName>
    <definedName name="DD_PcntRecover_Priority">#REF!</definedName>
    <definedName name="DD_PROJECTNAME">#REF!</definedName>
    <definedName name="DD_PUSH">#REF!</definedName>
    <definedName name="DD_RENTGROWTH">#REF!</definedName>
    <definedName name="dd_Sigma">#REF!</definedName>
    <definedName name="DD_STATES">#REF!</definedName>
    <definedName name="DD_Version">#REF!</definedName>
    <definedName name="DD_YROFSALE">#REF!</definedName>
    <definedName name="dealname">#REF!</definedName>
    <definedName name="debt_data">#REF!</definedName>
    <definedName name="debt_sheet">#REF!</definedName>
    <definedName name="debtwork">#REF!</definedName>
    <definedName name="deferred_date">#REF!</definedName>
    <definedName name="Denmark">#REF!</definedName>
    <definedName name="denmark1">#REF!</definedName>
    <definedName name="denmark10">#REF!</definedName>
    <definedName name="denmark20">#REF!</definedName>
    <definedName name="denmark5">#REF!</definedName>
    <definedName name="denmarkf1">#REF!</definedName>
    <definedName name="denmarkf2">#REF!</definedName>
    <definedName name="DEPR">#REF!</definedName>
    <definedName name="DEPRECIATE">#REF!</definedName>
    <definedName name="Depreciation">#REF!</definedName>
    <definedName name="Depreciation_Analysis">'[6]Cost Approach'!$A$18:$I$22</definedName>
    <definedName name="DIS">#REF!</definedName>
    <definedName name="DISP">#REF!</definedName>
    <definedName name="Disposals">#REF!</definedName>
    <definedName name="DME_BeforeCloseCompleted" hidden="1">"False"</definedName>
    <definedName name="DME_Dirty" hidden="1">"False"</definedName>
    <definedName name="dominicanrepublic">#REF!</definedName>
    <definedName name="dominicanrepublic10">#REF!</definedName>
    <definedName name="dominicanrepublic20">#REF!</definedName>
    <definedName name="dominicanrepublic5">#REF!</definedName>
    <definedName name="DT_Asset_Code">#REF!</definedName>
    <definedName name="DT_Assigned_Asset_Category">#REF!</definedName>
    <definedName name="DT_Assigned_Asset_Code">#REF!</definedName>
    <definedName name="dyfhn" localSheetId="1" hidden="1">{#N/A,#N/A,FALSE,"Aging Summary";#N/A,#N/A,FALSE,"Ratio Analysis";#N/A,#N/A,FALSE,"Test 120 Day Accts";#N/A,#N/A,FALSE,"Tickmarks"}</definedName>
    <definedName name="dyfhn" hidden="1">{#N/A,#N/A,FALSE,"Aging Summary";#N/A,#N/A,FALSE,"Ratio Analysis";#N/A,#N/A,FALSE,"Test 120 Day Accts";#N/A,#N/A,FALSE,"Tickmarks"}</definedName>
    <definedName name="DYNAImport_Flag">#REF!</definedName>
    <definedName name="E">#REF!</definedName>
    <definedName name="ec_srdebt">#REF!</definedName>
    <definedName name="ec_subject">#REF!</definedName>
    <definedName name="econ_date_rolled">#REF!</definedName>
    <definedName name="econ_input">#REF!</definedName>
    <definedName name="econ_rolled_date">#REF!</definedName>
    <definedName name="econ_rolled_time">#REF!</definedName>
    <definedName name="econ_start">#REF!</definedName>
    <definedName name="econ_time_rolled">#REF!</definedName>
    <definedName name="ECONIMPORT">#REF!</definedName>
    <definedName name="economics_data_input">#REF!</definedName>
    <definedName name="Economics_Eye_Chart">#REF!</definedName>
    <definedName name="ecuador">#REF!</definedName>
    <definedName name="ecuador10">#REF!</definedName>
    <definedName name="ecuador20">#REF!</definedName>
    <definedName name="ecuador5">#REF!</definedName>
    <definedName name="Effective_Age">#REF!</definedName>
    <definedName name="elsalvador">#REF!</definedName>
    <definedName name="elsalvador10">#REF!</definedName>
    <definedName name="elsalvador20">#REF!</definedName>
    <definedName name="elsalvador5">#REF!</definedName>
    <definedName name="ELSE">#REF!</definedName>
    <definedName name="End_Balances">#REF!</definedName>
    <definedName name="end_date">[8]Terms!$B$11</definedName>
    <definedName name="entrepr_profit">#REF!</definedName>
    <definedName name="ERASE">#REF!</definedName>
    <definedName name="EX_ACQ.COST">#REF!</definedName>
    <definedName name="EX_Category">#REF!</definedName>
    <definedName name="EX_Fair_Value">#REF!</definedName>
    <definedName name="EX_NBV">#REF!</definedName>
    <definedName name="EXNO">#REF!</definedName>
    <definedName name="expcomp">"Option Button 21"</definedName>
    <definedName name="ExpCompChart_Flag">#REF!</definedName>
    <definedName name="ExpEconchart_Flag">#REF!</definedName>
    <definedName name="ExpEyeChart_Flag">#REF!</definedName>
    <definedName name="expinet">"Option Button 20"</definedName>
    <definedName name="expirationDate">#REF!</definedName>
    <definedName name="expire">#REF!</definedName>
    <definedName name="exptenant">"exptenant"</definedName>
    <definedName name="ExpTenantChart_Flag">#REF!</definedName>
    <definedName name="external_obs">#REF!</definedName>
    <definedName name="Extra1">[5]Global!$E$122</definedName>
    <definedName name="EYE">#REF!</definedName>
    <definedName name="EYE_CHART">#REF!</definedName>
    <definedName name="eye_input">#REF!</definedName>
    <definedName name="Eye_Rolled_Date">#REF!</definedName>
    <definedName name="Eye_Rolled_Time">#REF!</definedName>
    <definedName name="eye_start">#REF!</definedName>
    <definedName name="eyeFlag">#REF!</definedName>
    <definedName name="eyeHead">#REF!</definedName>
    <definedName name="eyeheaders0">#REF!</definedName>
    <definedName name="EYERANGE">#REF!</definedName>
    <definedName name="F">#REF!</definedName>
    <definedName name="FACTORS">'[9]Depreciation '!$B$2:$L$6</definedName>
    <definedName name="fair_rent">'[10]Fair Rent Analysis'!$B$12</definedName>
    <definedName name="Fair_Rent_vs_Svc_Amts">[11]EBO_RES!#REF!</definedName>
    <definedName name="Fair_Value">#REF!</definedName>
    <definedName name="Fairways_DB">#REF!</definedName>
    <definedName name="FFE_Transfers">'[4]CIP-EQUIP-Q4 CY03'!#REF!</definedName>
    <definedName name="fg" localSheetId="1" hidden="1">{#N/A,#N/A,FALSE,"Aging Summary";#N/A,#N/A,FALSE,"Ratio Analysis";#N/A,#N/A,FALSE,"Test 120 Day Accts";#N/A,#N/A,FALSE,"Tickmarks"}</definedName>
    <definedName name="fg" hidden="1">{#N/A,#N/A,FALSE,"Aging Summary";#N/A,#N/A,FALSE,"Ratio Analysis";#N/A,#N/A,FALSE,"Test 120 Day Accts";#N/A,#N/A,FALSE,"Tickmarks"}</definedName>
    <definedName name="FIN">#REF!</definedName>
    <definedName name="finland">#REF!</definedName>
    <definedName name="Finland1">#REF!</definedName>
    <definedName name="finland10">#REF!</definedName>
    <definedName name="finland20">#REF!</definedName>
    <definedName name="finland5">#REF!</definedName>
    <definedName name="finlandf1">#REF!</definedName>
    <definedName name="finlandf2">#REF!</definedName>
    <definedName name="FIRSTDATACOL">#REF!</definedName>
    <definedName name="FMV">#REF!</definedName>
    <definedName name="France">#REF!</definedName>
    <definedName name="France1">#REF!</definedName>
    <definedName name="france10">#REF!</definedName>
    <definedName name="france20">#REF!</definedName>
    <definedName name="france5">#REF!</definedName>
    <definedName name="francef1">#REF!</definedName>
    <definedName name="francef2">#REF!</definedName>
    <definedName name="functional_depreciation">#REF!</definedName>
    <definedName name="g" localSheetId="1" hidden="1">{#N/A,#N/A,FALSE,"Aging Summary";#N/A,#N/A,FALSE,"Ratio Analysis";#N/A,#N/A,FALSE,"Test 120 Day Accts";#N/A,#N/A,FALSE,"Tickmarks"}</definedName>
    <definedName name="g" hidden="1">{#N/A,#N/A,FALSE,"Aging Summary";#N/A,#N/A,FALSE,"Ratio Analysis";#N/A,#N/A,FALSE,"Test 120 Day Accts";#N/A,#N/A,FALSE,"Tickmarks"}</definedName>
    <definedName name="GE_Values">#REF!</definedName>
    <definedName name="GECC_Values">#REF!</definedName>
    <definedName name="Germany">#REF!</definedName>
    <definedName name="Germany1">#REF!</definedName>
    <definedName name="germany10">#REF!</definedName>
    <definedName name="germany20">#REF!</definedName>
    <definedName name="germany5">#REF!</definedName>
    <definedName name="germanyf1">#REF!</definedName>
    <definedName name="germanyf2">#REF!</definedName>
    <definedName name="GG" localSheetId="1" hidden="1">{#N/A,#N/A,FALSE,"Aging Summary";#N/A,#N/A,FALSE,"Ratio Analysis";#N/A,#N/A,FALSE,"Test 120 Day Accts";#N/A,#N/A,FALSE,"Tickmarks"}</definedName>
    <definedName name="GG" hidden="1">{#N/A,#N/A,FALSE,"Aging Summary";#N/A,#N/A,FALSE,"Ratio Analysis";#N/A,#N/A,FALSE,"Test 120 Day Accts";#N/A,#N/A,FALSE,"Tickmarks"}</definedName>
    <definedName name="GGR_Conn_Sum">#REF!</definedName>
    <definedName name="Golf_DB">#REF!</definedName>
    <definedName name="Golf_Inc">#REF!</definedName>
    <definedName name="Golf_Val">#REF!</definedName>
    <definedName name="groupListInds">#REF!</definedName>
    <definedName name="growthrates">#REF!</definedName>
    <definedName name="guatemala">#REF!</definedName>
    <definedName name="guatemala10">#REF!</definedName>
    <definedName name="guatemala20">#REF!</definedName>
    <definedName name="guatemala5">#REF!</definedName>
    <definedName name="guyana">#REF!</definedName>
    <definedName name="guyana10">#REF!</definedName>
    <definedName name="guyana20">#REF!</definedName>
    <definedName name="guyana5">#REF!</definedName>
    <definedName name="GY_Adj">#REF!</definedName>
    <definedName name="H">#REF!</definedName>
    <definedName name="haiti">#REF!</definedName>
    <definedName name="haiti10">#REF!</definedName>
    <definedName name="haiti20">#REF!</definedName>
    <definedName name="haiti5">#REF!</definedName>
    <definedName name="hand1">#REF!</definedName>
    <definedName name="hand2">#REF!</definedName>
    <definedName name="hand3">#REF!</definedName>
    <definedName name="hard_cost">#REF!</definedName>
    <definedName name="HARDCRIT">#REF!</definedName>
    <definedName name="harvest_yr">#REF!</definedName>
    <definedName name="HC_Accrual_Sr1">#REF!</definedName>
    <definedName name="HC_Accrual_Sr2">#REF!</definedName>
    <definedName name="HC_Accrual_Subject">#REF!</definedName>
    <definedName name="HC_Accural_Sr1">#REF!</definedName>
    <definedName name="head_date">#REF!</definedName>
    <definedName name="Header">#REF!</definedName>
    <definedName name="histoper">#REF!</definedName>
    <definedName name="histOperInfo">#REF!</definedName>
    <definedName name="Historical_Expense_Summary">[12]expenses!$A$1:$K$34</definedName>
    <definedName name="holding_cost">#REF!</definedName>
    <definedName name="Holiday">#REF!</definedName>
    <definedName name="honduras">#REF!</definedName>
    <definedName name="honduras10">#REF!</definedName>
    <definedName name="honduras20">#REF!</definedName>
    <definedName name="honduras5">#REF!</definedName>
    <definedName name="HongKong">#REF!</definedName>
    <definedName name="hongkong1">#REF!</definedName>
    <definedName name="hongkong10">#REF!</definedName>
    <definedName name="hongkong20">#REF!</definedName>
    <definedName name="hongkong5">#REF!</definedName>
    <definedName name="hongkongf1">#REF!</definedName>
    <definedName name="hongkongf2">#REF!</definedName>
    <definedName name="hotel_data">#REF!</definedName>
    <definedName name="Hotel_DaysPerYear">#REF!</definedName>
    <definedName name="Hotel_Default_Reserves">#REF!</definedName>
    <definedName name="Hotel_P1_Y1">#REF!</definedName>
    <definedName name="Hotel_P1_Y2">#REF!</definedName>
    <definedName name="Hotel_P1_Y3">#REF!</definedName>
    <definedName name="Hotel_P1_Y4">#REF!</definedName>
    <definedName name="Hotel_P1_Y5">#REF!</definedName>
    <definedName name="Hotel_P12_Y2">#REF!</definedName>
    <definedName name="Hotel_P2_Y1">#REF!</definedName>
    <definedName name="Hotel_P2_Y3">#REF!</definedName>
    <definedName name="Hotel_P2_Y4">#REF!</definedName>
    <definedName name="Hotel_Portfolio_1">#REF!</definedName>
    <definedName name="Hotel_Portfolio_1_YR1">#REF!</definedName>
    <definedName name="Hotel_SubType">#REF!</definedName>
    <definedName name="hotelval">#REF!</definedName>
    <definedName name="HP1_YR0">#REF!</definedName>
    <definedName name="HP1_YR1">#REF!</definedName>
    <definedName name="HP1_YR10">#REF!</definedName>
    <definedName name="HP1_YR2">#REF!</definedName>
    <definedName name="HP1_YR3">#REF!</definedName>
    <definedName name="HP1_YR4">#REF!</definedName>
    <definedName name="HP1_YR5">#REF!</definedName>
    <definedName name="HP1_YR6">#REF!</definedName>
    <definedName name="HP1_YR7">#REF!</definedName>
    <definedName name="HP1_YR8">#REF!</definedName>
    <definedName name="HP1_YR9">#REF!</definedName>
    <definedName name="HP2_YR0">#REF!</definedName>
    <definedName name="HP2_YR1">#REF!</definedName>
    <definedName name="HP2_YR10">#REF!</definedName>
    <definedName name="HP2_YR2">#REF!</definedName>
    <definedName name="HP2_YR3">#REF!</definedName>
    <definedName name="HP2_YR4">#REF!</definedName>
    <definedName name="HP2_YR5">#REF!</definedName>
    <definedName name="HP2_YR6">#REF!</definedName>
    <definedName name="HP2_YR7">#REF!</definedName>
    <definedName name="HP2_YR8">#REF!</definedName>
    <definedName name="HP2_YR9">#REF!</definedName>
    <definedName name="HP3_YR3">#REF!</definedName>
    <definedName name="HP4_YR4">#REF!</definedName>
    <definedName name="I">#REF!</definedName>
    <definedName name="I_AccrueInt_Sr1">#REF!</definedName>
    <definedName name="I_AccrueInt_Sr2">#REF!</definedName>
    <definedName name="I_AccrueInt_Subject">#REF!</definedName>
    <definedName name="I_AcqAdjust">#REF!</definedName>
    <definedName name="I_Acres">#REF!</definedName>
    <definedName name="I_AddCashLabel">#REF!</definedName>
    <definedName name="I_AddlRooms_Yr1">#REF!</definedName>
    <definedName name="I_AddlRooms_Yr2">#REF!</definedName>
    <definedName name="I_AddlRooms_Yr3">#REF!</definedName>
    <definedName name="I_AddlRooms_Yr4">#REF!</definedName>
    <definedName name="I_AddlRooms_Yr5">#REF!</definedName>
    <definedName name="I_AddMktADR_Hist">#REF!</definedName>
    <definedName name="I_AddMktADR_Hist_Y1">#REF!</definedName>
    <definedName name="I_AddMktADR_Hist_Y2">#REF!</definedName>
    <definedName name="I_AddMktADR_Hist_Y3">#REF!</definedName>
    <definedName name="I_AddMktOcc_Hist">#REF!</definedName>
    <definedName name="I_AddMktOcc_Hist_Y1">#REF!</definedName>
    <definedName name="I_AddMktOcc_Hist_Y2">#REF!</definedName>
    <definedName name="I_AddMktOcc_Hist_Y3">#REF!</definedName>
    <definedName name="I_Address">#REF!</definedName>
    <definedName name="I_AddYear_Hist">#REF!</definedName>
    <definedName name="I_AddYear_Hist_Y1">#REF!</definedName>
    <definedName name="I_AddYear_Hist_Y2">#REF!</definedName>
    <definedName name="I_AddYear_Hist_Y3">#REF!</definedName>
    <definedName name="I_AddYearFlag_Hist">#REF!</definedName>
    <definedName name="I_AddYearFlag_Hist_Y1">#REF!</definedName>
    <definedName name="I_AddYearFlag_Hist_Y2">#REF!</definedName>
    <definedName name="I_AddYearFlag_Hist_Y3">#REF!</definedName>
    <definedName name="I_AdjIndex_Sr1">#REF!</definedName>
    <definedName name="I_AdjIndex_Sr2">#REF!</definedName>
    <definedName name="I_AdjIndex_Subject">#REF!</definedName>
    <definedName name="I_AdjIndexRate_Sr1">#REF!</definedName>
    <definedName name="I_AdjIndexRate_Sr2">#REF!</definedName>
    <definedName name="I_AdjIndexRate_Subject">#REF!</definedName>
    <definedName name="I_AdjRate_Sr1">#REF!</definedName>
    <definedName name="I_AdjRate_Sr2">#REF!</definedName>
    <definedName name="I_AdjRate_Subject">#REF!</definedName>
    <definedName name="I_AdjSpread_Sr1">#REF!</definedName>
    <definedName name="I_AdjSpread_Sr2">#REF!</definedName>
    <definedName name="I_AdjSpread_Subject">#REF!</definedName>
    <definedName name="I_ADR_Audit">#REF!</definedName>
    <definedName name="I_ADR_Hist">#REF!</definedName>
    <definedName name="I_ADR_Hist_Y1">#REF!</definedName>
    <definedName name="I_ADR_Hist_Y2">#REF!</definedName>
    <definedName name="I_ADR_Hist_Y3">#REF!</definedName>
    <definedName name="I_ADR_Yr0">#REF!</definedName>
    <definedName name="I_Amort_Date">#REF!</definedName>
    <definedName name="I_Amort_Date_Sr1">#REF!</definedName>
    <definedName name="I_Amort_Date_Sr2">#REF!</definedName>
    <definedName name="I_Amort_Date_Subject">#REF!</definedName>
    <definedName name="I_Amort_Index">#REF!</definedName>
    <definedName name="I_Amort_Index_Sr1">#REF!</definedName>
    <definedName name="I_Amort_Index_Sr2">#REF!</definedName>
    <definedName name="I_Amort_Rate">#REF!</definedName>
    <definedName name="I_Amort_Rate_Sr1">#REF!</definedName>
    <definedName name="I_Amort_Rate_Sr2">#REF!</definedName>
    <definedName name="I_Amort_Spread">#REF!</definedName>
    <definedName name="I_Amort_Spread_Sr1">#REF!</definedName>
    <definedName name="I_Amort_Spread_Sr2">#REF!</definedName>
    <definedName name="I_AmortOrig_Sr1">#REF!</definedName>
    <definedName name="I_AmortOrig_Sr2">#REF!</definedName>
    <definedName name="I_AmortOrig_Subject">#REF!</definedName>
    <definedName name="I_AmortSched_Sr1">#REF!</definedName>
    <definedName name="I_AmortSched_Sr2">#REF!</definedName>
    <definedName name="I_AmortSched_Subject">#REF!</definedName>
    <definedName name="I_AnalystFlex1">#REF!</definedName>
    <definedName name="I_AnalystFlex10">#REF!</definedName>
    <definedName name="I_AnalystFlex2">#REF!</definedName>
    <definedName name="I_AnalystFlex3">#REF!</definedName>
    <definedName name="I_AnalystFlex4">#REF!</definedName>
    <definedName name="I_AnalystFlex5">#REF!</definedName>
    <definedName name="I_AnalystFlex6">#REF!</definedName>
    <definedName name="I_AnalystFlex7">#REF!</definedName>
    <definedName name="I_AnalystFlex8">#REF!</definedName>
    <definedName name="I_AnalystFlex9">#REF!</definedName>
    <definedName name="I_AppraisalDate">#REF!</definedName>
    <definedName name="I_AssetLookupNumber">#REF!</definedName>
    <definedName name="I_AssetName">#REF!</definedName>
    <definedName name="I_BaseUnit">#REF!</definedName>
    <definedName name="I_CalcBalance_Sr1">#REF!</definedName>
    <definedName name="I_CalcBalance_Sr2">#REF!</definedName>
    <definedName name="I_CalcBalance_Subject">#REF!</definedName>
    <definedName name="I_CapCompHigh">#REF!</definedName>
    <definedName name="I_CapCompLow">#REF!</definedName>
    <definedName name="I_CapIncMgmtFee">#REF!</definedName>
    <definedName name="I_CapNOIAR">#REF!</definedName>
    <definedName name="I_CapRateCom">#REF!</definedName>
    <definedName name="I_CapRateCom_10YrNPV">#REF!</definedName>
    <definedName name="I_CapRateCom_5YrNPV">#REF!</definedName>
    <definedName name="I_CapRateCom_Adder">#REF!</definedName>
    <definedName name="I_CapRateCom_AssetOverride">#REF!</definedName>
    <definedName name="I_CapRateMF">#REF!</definedName>
    <definedName name="I_CapRateMF_10YrNPV">#REF!</definedName>
    <definedName name="I_CapRateMF_5YrNPV">#REF!</definedName>
    <definedName name="I_CapRateMF_Adder">#REF!</definedName>
    <definedName name="I_CapRateMF_AssetOverride">#REF!</definedName>
    <definedName name="I_CashforCash">#REF!</definedName>
    <definedName name="I_CFMortgage_Sr1">#REF!</definedName>
    <definedName name="I_CFMortgage_Sr2">#REF!</definedName>
    <definedName name="I_CFMortgage_Subject">#REF!</definedName>
    <definedName name="I_CFParticipation_Resid">#REF!</definedName>
    <definedName name="I_City">#REF!</definedName>
    <definedName name="I_CMBS">#REF!</definedName>
    <definedName name="I_Collateral">#REF!</definedName>
    <definedName name="I_CostofSalesEx">#REF!</definedName>
    <definedName name="I_CostofSalesREVal">#REF!</definedName>
    <definedName name="I_County">#REF!</definedName>
    <definedName name="I_CurrentBal_Sr1">#REF!</definedName>
    <definedName name="I_CurrentBal_Sr2">#REF!</definedName>
    <definedName name="I_CurrentBal_Subject">#REF!</definedName>
    <definedName name="I_DateComplete_Quality">#REF!</definedName>
    <definedName name="I_DateFollowupComplete_Quality">#REF!</definedName>
    <definedName name="I_DateInspect_Quality">#REF!</definedName>
    <definedName name="I_DatePresenting_Quality">#REF!</definedName>
    <definedName name="I_DateReceived_Quality">#REF!</definedName>
    <definedName name="I_DateRequest_Quality">#REF!</definedName>
    <definedName name="I_DebtPmtOverride_Sr1">#REF!</definedName>
    <definedName name="I_DebtPmtOverride_Sr2">#REF!</definedName>
    <definedName name="I_DebtPmtOverride_Subject">#REF!</definedName>
    <definedName name="I_DebtSvcOverride_Sr1">#REF!</definedName>
    <definedName name="I_DebtSvcOverride_Sr2">#REF!</definedName>
    <definedName name="I_DebtSvcOverride_Subject">#REF!</definedName>
    <definedName name="I_DebtType_Sr1">#REF!</definedName>
    <definedName name="I_DebtType_Sr2">#REF!</definedName>
    <definedName name="I_DebtType_Subject">#REF!</definedName>
    <definedName name="I_DelinqTaxes">#REF!</definedName>
    <definedName name="I_DiscountRate">#REF!</definedName>
    <definedName name="I_DiscountRateCF">#REF!</definedName>
    <definedName name="I_DiscountRateCF_Flag">#REF!</definedName>
    <definedName name="I_DiscountRateOverride">#REF!</definedName>
    <definedName name="I_EconomicOcc_Audit">#REF!</definedName>
    <definedName name="I_EconomicOcc_Hist">#REF!</definedName>
    <definedName name="I_ExitStrategy">#REF!</definedName>
    <definedName name="I_ExitYearExp">#REF!</definedName>
    <definedName name="I_ExpAdvertising_Audit">#REF!</definedName>
    <definedName name="I_ExpAdvertising_Hist">#REF!</definedName>
    <definedName name="I_ExpAdvertising_Yr0">#REF!</definedName>
    <definedName name="I_ExpComRes_Yr0">#REF!</definedName>
    <definedName name="I_ExpFlex_Audit">#REF!</definedName>
    <definedName name="I_ExpFlex_Hist">#REF!</definedName>
    <definedName name="I_ExpFlex_Yr0">#REF!</definedName>
    <definedName name="I_ExpFlexB_Audit">#REF!</definedName>
    <definedName name="I_ExpFlexB_Hist">#REF!</definedName>
    <definedName name="I_ExpFlexB_Yr0">#REF!</definedName>
    <definedName name="I_ExpFlexBLabel_Yr0">#REF!</definedName>
    <definedName name="I_ExpFlexC_Audit">#REF!</definedName>
    <definedName name="I_ExpFlexC_Hist">#REF!</definedName>
    <definedName name="I_ExpFlexC_Yr0">#REF!</definedName>
    <definedName name="I_ExpFlexCLabel_Yr0">#REF!</definedName>
    <definedName name="I_ExpFlexLabel_Yr0">#REF!</definedName>
    <definedName name="I_ExpG_A_Audit">#REF!</definedName>
    <definedName name="I_ExpG_A_Hist">#REF!</definedName>
    <definedName name="I_ExpG_A_Yr0">#REF!</definedName>
    <definedName name="I_ExpHotelReserves">#REF!</definedName>
    <definedName name="I_ExpInsurance_Audit">#REF!</definedName>
    <definedName name="I_ExpInsurance_Hist">#REF!</definedName>
    <definedName name="I_ExpInsurance_Yr0">#REF!</definedName>
    <definedName name="I_ExpMFRes_Yr0">#REF!</definedName>
    <definedName name="I_ExpMgmtFee_Audit">#REF!</definedName>
    <definedName name="I_ExpMgmtFee_Hist">#REF!</definedName>
    <definedName name="I_ExpMgmtFee_Yr0">#REF!</definedName>
    <definedName name="I_ExpOther_Hist">#REF!</definedName>
    <definedName name="I_ExpPayroll_Audit">#REF!</definedName>
    <definedName name="I_ExpPayroll_Hist">#REF!</definedName>
    <definedName name="I_ExpPayroll_Yr0">#REF!</definedName>
    <definedName name="I_ExpR_M_Audit">#REF!</definedName>
    <definedName name="I_ExpR_M_Hist">#REF!</definedName>
    <definedName name="I_ExpR_M_Yr0">#REF!</definedName>
    <definedName name="I_ExpTaxes_Audit">#REF!</definedName>
    <definedName name="I_ExpTaxes_Hist">#REF!</definedName>
    <definedName name="I_ExpTaxes_Yr0">#REF!</definedName>
    <definedName name="I_ExpUtilities_Audit">#REF!</definedName>
    <definedName name="I_ExpUtilities_Hist">#REF!</definedName>
    <definedName name="I_ExpUtilities_Yr0">#REF!</definedName>
    <definedName name="I_FixedBid">#REF!</definedName>
    <definedName name="I_FlexRevA_Audit">#REF!</definedName>
    <definedName name="I_FlexRevA_FixedPct">#REF!</definedName>
    <definedName name="I_FlexRevA_Hist">#REF!</definedName>
    <definedName name="I_FlexRevA_Hist_Y1">#REF!</definedName>
    <definedName name="I_FlexRevA_Hist_Y2">#REF!</definedName>
    <definedName name="I_FlexRevA_Hist_Y3">#REF!</definedName>
    <definedName name="I_FlexRevA_Yr0">#REF!</definedName>
    <definedName name="I_FlexRevAExp_Audit">#REF!</definedName>
    <definedName name="I_FlexRevAExp_FixedPct">#REF!</definedName>
    <definedName name="I_FlexRevAExp_Hist">#REF!</definedName>
    <definedName name="I_FlexRevAExp_Hist_Y1">#REF!</definedName>
    <definedName name="I_FlexRevAExp_Hist_Y2">#REF!</definedName>
    <definedName name="I_FlexRevAExp_Hist_Y3">#REF!</definedName>
    <definedName name="I_FlexRevAExp_Yr0">#REF!</definedName>
    <definedName name="I_FlexRevAExpGrowth_Flag">#REF!</definedName>
    <definedName name="I_FlexRevAExpGrowthRate_Stab">#REF!</definedName>
    <definedName name="I_FlexRevAExpGrowthRate_Yr1">#REF!</definedName>
    <definedName name="I_FlexRevAExpGrowthRate_Yr2">#REF!</definedName>
    <definedName name="I_FlexRevAExpGrowthRate_Yr3">#REF!</definedName>
    <definedName name="I_FlexRevAExpGrowthRate_Yr4">#REF!</definedName>
    <definedName name="I_FlexRevAGrowth_Flag">#REF!</definedName>
    <definedName name="I_FlexRevAGrowthRate_Stab">#REF!</definedName>
    <definedName name="I_FlexRevAGrowthRate_Yr1">#REF!</definedName>
    <definedName name="I_FlexRevAGrowthRate_Yr2">#REF!</definedName>
    <definedName name="I_FlexRevAGrowthRate_Yr3">#REF!</definedName>
    <definedName name="I_FlexRevAGrowthRate_Yr4">#REF!</definedName>
    <definedName name="I_FlexRevALabel_Yr0">#REF!</definedName>
    <definedName name="I_FlexRevB_Audit">#REF!</definedName>
    <definedName name="I_FlexRevB_FixedPct">#REF!</definedName>
    <definedName name="I_FlexRevB_Hist">#REF!</definedName>
    <definedName name="I_FlexRevB_Hist_Y1">#REF!</definedName>
    <definedName name="I_FlexRevB_Hist_Y2">#REF!</definedName>
    <definedName name="I_FlexRevB_Hist_Y3">#REF!</definedName>
    <definedName name="I_FlexRevB_Yr0">#REF!</definedName>
    <definedName name="I_FlexRevBExp_Audit">#REF!</definedName>
    <definedName name="I_FlexRevBExp_FixedPct">#REF!</definedName>
    <definedName name="I_FlexRevBExp_Hist">#REF!</definedName>
    <definedName name="I_FlexRevBExp_Hist_Y1">#REF!</definedName>
    <definedName name="I_FlexRevBExp_Hist_Y2">#REF!</definedName>
    <definedName name="I_FlexRevBExp_Hist_Y3">#REF!</definedName>
    <definedName name="I_FlexRevBExp_Yr0">#REF!</definedName>
    <definedName name="I_FlexRevBExpGrowth_Flag">#REF!</definedName>
    <definedName name="I_FlexRevBExpGrowthRate_Stab">#REF!</definedName>
    <definedName name="I_FlexRevBExpGrowthRate_Yr1">#REF!</definedName>
    <definedName name="I_FlexRevBExpGrowthRate_Yr2">#REF!</definedName>
    <definedName name="I_FlexRevBExpGrowthRate_Yr3">#REF!</definedName>
    <definedName name="I_FlexRevBExpGrowthRate_Yr4">#REF!</definedName>
    <definedName name="I_FlexRevBGrowth_Flag">#REF!</definedName>
    <definedName name="I_FlexRevBGrowthRate_Stab">#REF!</definedName>
    <definedName name="I_FlexRevBGrowthRate_Yr1">#REF!</definedName>
    <definedName name="I_FlexRevBGrowthRate_Yr2">#REF!</definedName>
    <definedName name="I_FlexRevBGrowthRate_Yr3">#REF!</definedName>
    <definedName name="I_FlexRevBGrowthRate_Yr4">#REF!</definedName>
    <definedName name="I_FlexRevBLabel_Yr0">#REF!</definedName>
    <definedName name="I_FoodExp_Audit">#REF!</definedName>
    <definedName name="I_FoodExp_FixedPct">#REF!</definedName>
    <definedName name="I_FoodExp_Hist">#REF!</definedName>
    <definedName name="I_FoodExp_Hist_Y1">#REF!</definedName>
    <definedName name="I_FoodExp_Hist_Y2">#REF!</definedName>
    <definedName name="I_FoodExp_Hist_Y3">#REF!</definedName>
    <definedName name="I_FoodExp_Yr0">#REF!</definedName>
    <definedName name="I_FoodExpGrowth_Flag">#REF!</definedName>
    <definedName name="I_FoodExpGrowthRate_Stab">#REF!</definedName>
    <definedName name="I_FoodExpGrowthRate_Yr1">#REF!</definedName>
    <definedName name="I_FoodExpGrowthRate_Yr2">#REF!</definedName>
    <definedName name="I_FoodExpGrowthRate_Yr3">#REF!</definedName>
    <definedName name="I_FoodExpGrowthRate_Yr4">#REF!</definedName>
    <definedName name="I_FoodRev_Audit">#REF!</definedName>
    <definedName name="I_FoodRev_FixedPct">#REF!</definedName>
    <definedName name="I_FoodRev_Hist">#REF!</definedName>
    <definedName name="I_FoodRev_Hist_Y1">#REF!</definedName>
    <definedName name="I_FoodRev_Hist_Y2">#REF!</definedName>
    <definedName name="I_FoodRev_Hist_Y3">#REF!</definedName>
    <definedName name="I_FoodRev_Yr0">#REF!</definedName>
    <definedName name="I_FoodRevGrowth_Flag">#REF!</definedName>
    <definedName name="I_FoodRevGrowthRate_Stab">#REF!</definedName>
    <definedName name="I_FoodRevGrowthRate_Yr1">#REF!</definedName>
    <definedName name="I_FoodRevGrowthRate_Yr2">#REF!</definedName>
    <definedName name="I_FoodRevGrowthRate_Yr3">#REF!</definedName>
    <definedName name="I_FoodRevGrowthRate_Yr4">#REF!</definedName>
    <definedName name="I_Forclosure_Date">#REF!</definedName>
    <definedName name="I_Golf_AddYear_Hist">#REF!</definedName>
    <definedName name="I_Golf_AddYearFlag_Hist">#REF!</definedName>
    <definedName name="I_Golf_AvgCartFee_TotalRound_Yr0">#REF!</definedName>
    <definedName name="I_Golf_AvgGreenFee_NonMemberRound_Yr0">#REF!</definedName>
    <definedName name="I_Golf_AvgRangeFee_TotalRound_Yr0">#REF!</definedName>
    <definedName name="I_Golf_CartFeeRevenue_Audit">#REF!</definedName>
    <definedName name="I_Golf_CartFeeRevenue_Hist_Y1">#REF!</definedName>
    <definedName name="I_Golf_CartFeeRevenue_Hist_Y2">#REF!</definedName>
    <definedName name="I_Golf_CartFeeRevenue_Hist_Y3">#REF!</definedName>
    <definedName name="I_Golf_CartLeaseExp_Audit">#REF!</definedName>
    <definedName name="I_Golf_CartLeaseExp_FixedPct">#REF!</definedName>
    <definedName name="I_Golf_CartLeaseExpHist_Y1">#REF!</definedName>
    <definedName name="I_Golf_CartLeaseExpHist_Y2">#REF!</definedName>
    <definedName name="I_Golf_CartLeaseExpHist_Y3">#REF!</definedName>
    <definedName name="I_Golf_CourseMaintainence_OperExp_Audit">#REF!</definedName>
    <definedName name="I_Golf_CourseMaintainence_OperExp_FixedPct">#REF!</definedName>
    <definedName name="I_Golf_CourseMaintainence_OperExp_Hist_Y1">#REF!</definedName>
    <definedName name="I_Golf_CourseMaintainence_OperExp_Hist_Y2">#REF!</definedName>
    <definedName name="I_Golf_CourseMaintainence_OperExp_Hist_Y3">#REF!</definedName>
    <definedName name="I_Golf_CourseOperations_ShopExp_Audit">#REF!</definedName>
    <definedName name="I_Golf_CourseOperations_ShopExp_FixedPct">#REF!</definedName>
    <definedName name="I_Golf_CourseOperations_ShopExp_Hist_Y1">#REF!</definedName>
    <definedName name="I_Golf_CourseOperations_ShopExp_Hist_Y2">#REF!</definedName>
    <definedName name="I_Golf_CourseOperations_ShopExp_Hist_Y3">#REF!</definedName>
    <definedName name="I_Golf_Department_Revenue_Growth_Yr1">#REF!</definedName>
    <definedName name="I_Golf_Department_Revenue_Growth_Yr2">#REF!</definedName>
    <definedName name="I_Golf_Department_Revenue_Growth_Yr3">#REF!</definedName>
    <definedName name="I_Golf_Department_Revenue_Growth_Yr4">#REF!</definedName>
    <definedName name="I_Golf_Department_Revenue_Growth_Yr5">#REF!</definedName>
    <definedName name="I_Golf_DepartmentalExp_Flag">#REF!</definedName>
    <definedName name="I_Golf_DepartmentalRev_Flag">#REF!</definedName>
    <definedName name="I_Golf_DepartmentExpenseGR_Stabilized">#REF!</definedName>
    <definedName name="I_Golf_DepartmentExpenseGR_Yr1">#REF!</definedName>
    <definedName name="I_Golf_DepartmentExpenseGR_Yr2">#REF!</definedName>
    <definedName name="I_Golf_DepartmentExpenseGR_Yr3">#REF!</definedName>
    <definedName name="I_Golf_DepartmentExpenseGR_Yr4">#REF!</definedName>
    <definedName name="I_Golf_Flex_C_Department_Expense_GR_Stabilized">#REF!</definedName>
    <definedName name="I_Golf_Flex_C_Department_Expense_GR_Yr1">#REF!</definedName>
    <definedName name="I_Golf_Flex_C_Department_Expense_GR_Yr2">#REF!</definedName>
    <definedName name="I_Golf_Flex_C_Department_Expense_GR_Yr3">#REF!</definedName>
    <definedName name="I_Golf_Flex_C_Department_Expense_GR_Yr4">#REF!</definedName>
    <definedName name="I_Golf_Flex_D_Department_Expense_GR_Stabilized">#REF!</definedName>
    <definedName name="I_Golf_Flex_D_Department_Expense_GR_Yr1">#REF!</definedName>
    <definedName name="I_Golf_Flex_D_Department_Expense_GR_Yr2">#REF!</definedName>
    <definedName name="I_Golf_Flex_D_Department_Expense_GR_Yr3">#REF!</definedName>
    <definedName name="I_Golf_Flex_D_Department_Expense_GR_Yr4">#REF!</definedName>
    <definedName name="I_Golf_Flex_D_Rev_Flag">#REF!</definedName>
    <definedName name="I_Golf_Flex_D_Revenue_GR_Stabilized">#REF!</definedName>
    <definedName name="I_Golf_Flex_D_Revenue_GR_Yr1">#REF!</definedName>
    <definedName name="I_Golf_Flex_D_Revenue_GR_Yr2">#REF!</definedName>
    <definedName name="I_Golf_Flex_D_Revenue_GR_Yr3">#REF!</definedName>
    <definedName name="I_Golf_Flex_D_Revenue_GR_Yr4">#REF!</definedName>
    <definedName name="I_Golf_Flex_Rev_D_Exp_Audit">#REF!</definedName>
    <definedName name="I_Golf_Flex_Rev_D_Exp_Hist_Y1">#REF!</definedName>
    <definedName name="I_Golf_Flex_Rev_D_Exp_Hist_Y3">#REF!</definedName>
    <definedName name="I_Golf_Flex_Revenue_D_Audit">#REF!</definedName>
    <definedName name="I_Golf_Flex_Revenue_D_Hist_Y3">#REF!</definedName>
    <definedName name="I_Golf_Flex_Revenue_D_Label_Audit">#REF!</definedName>
    <definedName name="I_Golf_Flex_Revenue_D_Label_Hist_Y3">#REF!</definedName>
    <definedName name="I_Golf_FlexA_DepartmentExpenseGR_Stabilized">#REF!</definedName>
    <definedName name="I_Golf_FlexA_DepartmentExpenseGR_Yr1">#REF!</definedName>
    <definedName name="I_Golf_FlexA_DepartmentExpenseGR_Yr2">#REF!</definedName>
    <definedName name="I_Golf_FlexA_DepartmentExpenseGR_Yr3">#REF!</definedName>
    <definedName name="I_Golf_FlexA_DepartmentExpenseGR_Yr4">#REF!</definedName>
    <definedName name="I_Golf_FlexADepartmentalExp_Flag">#REF!</definedName>
    <definedName name="I_Golf_FlexARev_Flag">#REF!</definedName>
    <definedName name="I_Golf_FlexARevenueGR_Stabilized">#REF!</definedName>
    <definedName name="I_Golf_FlexARevenueGR_Yr1">#REF!</definedName>
    <definedName name="I_Golf_FlexARevenueGR_Yr2">#REF!</definedName>
    <definedName name="I_Golf_FlexARevenueGR_Yr3">#REF!</definedName>
    <definedName name="I_Golf_FlexARevenueGR_Yr4">#REF!</definedName>
    <definedName name="I_Golf_FlexB_DepartmentExpenseGR_Stabilized">#REF!</definedName>
    <definedName name="I_Golf_FlexB_DepartmentExpenseGR_Yr1">#REF!</definedName>
    <definedName name="I_Golf_FlexB_DepartmentExpenseGR_Yr2">#REF!</definedName>
    <definedName name="I_Golf_FlexB_DepartmentExpenseGR_Yr3">#REF!</definedName>
    <definedName name="I_Golf_FlexB_DepartmentExpenseGR_Yr4">#REF!</definedName>
    <definedName name="I_Golf_FlexBDepartmentalExp_Flag">#REF!</definedName>
    <definedName name="I_Golf_FlexBRev_Flag">#REF!</definedName>
    <definedName name="I_Golf_FlexBRevenueGR_Stabilized">#REF!</definedName>
    <definedName name="I_Golf_FlexBRevenueGR_Yr1">#REF!</definedName>
    <definedName name="I_Golf_FlexBRevenueGR_Yr2">#REF!</definedName>
    <definedName name="I_Golf_FlexBRevenueGR_Yr3">#REF!</definedName>
    <definedName name="I_Golf_FlexBRevenueGR_Yr4">#REF!</definedName>
    <definedName name="I_Golf_FlexC_DepartmentExpenseGR_Stabilized">#REF!</definedName>
    <definedName name="I_Golf_FlexC_DepartmentExpenseGR_Yr1">#REF!</definedName>
    <definedName name="I_Golf_FlexC_DepartmentExpenseGR_Yr2">#REF!</definedName>
    <definedName name="I_Golf_FlexC_DepartmentExpenseGR_Yr3">#REF!</definedName>
    <definedName name="I_Golf_FlexC_DepartmentExpenseGR_Yr4">#REF!</definedName>
    <definedName name="I_Golf_FlexCDepartmentalExp_Flag">#REF!</definedName>
    <definedName name="I_Golf_FlexCRev_Flag">#REF!</definedName>
    <definedName name="I_Golf_FlexCRevenueGR_Stabilized">#REF!</definedName>
    <definedName name="I_Golf_FlexCRevenueGR_Yr1">#REF!</definedName>
    <definedName name="I_Golf_FlexCRevenueGR_Yr2">#REF!</definedName>
    <definedName name="I_Golf_FlexCRevenueGR_Yr3">#REF!</definedName>
    <definedName name="I_Golf_FlexCRevenueGR_Yr4">#REF!</definedName>
    <definedName name="I_Golf_FlexD_Departmental_Exp_Flag">#REF!</definedName>
    <definedName name="I_Golf_FlexExpenseA__FixedPct">#REF!</definedName>
    <definedName name="I_Golf_FlexExpenseA_Audit">#REF!</definedName>
    <definedName name="I_Golf_FlexExpenseA_Hist_Y1">#REF!</definedName>
    <definedName name="I_Golf_FlexExpenseA_Hist_Y2">#REF!</definedName>
    <definedName name="I_Golf_FlexExpenseA_Hist_Y3">#REF!</definedName>
    <definedName name="I_Golf_FlexExpenseALabel_Audit">#REF!</definedName>
    <definedName name="I_Golf_FlexExpenseALabel_Hist_Y1">#REF!</definedName>
    <definedName name="I_Golf_FlexExpenseALabel_Hist_Y2">#REF!</definedName>
    <definedName name="I_Golf_FlexExpenseALabel_Hist_Y3">#REF!</definedName>
    <definedName name="I_Golf_FlexExpenseB__FixedPct">#REF!</definedName>
    <definedName name="I_Golf_FlexExpenseB_Audit">#REF!</definedName>
    <definedName name="I_Golf_FlexExpenseB_Hist_Y1">#REF!</definedName>
    <definedName name="I_Golf_FlexExpenseB_Hist_Y2">#REF!</definedName>
    <definedName name="I_Golf_FlexExpenseB_Hist_Y3">#REF!</definedName>
    <definedName name="I_Golf_FlexExpenseBLabel_Audit">#REF!</definedName>
    <definedName name="I_Golf_FlexExpenseBLabel_Hist_Y1">#REF!</definedName>
    <definedName name="I_Golf_FlexExpenseBLabel_Hist_Y2">#REF!</definedName>
    <definedName name="I_Golf_FlexExpenseBLabel_Hist_Y3">#REF!</definedName>
    <definedName name="I_Golf_FlexExpenseC_Audit">#REF!</definedName>
    <definedName name="I_Golf_FlexExpenseC_FixedPct">#REF!</definedName>
    <definedName name="I_Golf_FlexExpenseC_Hist_Y1">#REF!</definedName>
    <definedName name="I_Golf_FlexExpenseC_Hist_Y2">#REF!</definedName>
    <definedName name="I_Golf_FlexExpenseC_Hist_Y3">#REF!</definedName>
    <definedName name="I_Golf_FlexExpenseCLabel_Audit">#REF!</definedName>
    <definedName name="I_Golf_FlexExpenseCLabel_Hist_Y1">#REF!</definedName>
    <definedName name="I_Golf_FlexExpenseCLabel_Hist_Y2">#REF!</definedName>
    <definedName name="I_Golf_FlexExpenseCLabel_Hist_Y3">#REF!</definedName>
    <definedName name="I_Golf_FlexExpenseD_Audit">#REF!</definedName>
    <definedName name="I_Golf_FlexExpenseD_FixedPct">#REF!</definedName>
    <definedName name="I_Golf_FlexExpenseD_Hist_Y1">#REF!</definedName>
    <definedName name="I_Golf_FlexExpenseD_Hist_Y2">#REF!</definedName>
    <definedName name="I_Golf_FlexExpenseD_Hist_Y3">#REF!</definedName>
    <definedName name="I_Golf_FlexExpenseDLabel_Audit">#REF!</definedName>
    <definedName name="I_Golf_FlexExpenseDLabel_Hist_Y1">#REF!</definedName>
    <definedName name="I_Golf_FlexExpenseDLabel_Hist_Y2">#REF!</definedName>
    <definedName name="I_Golf_FlexExpenseDLabel_Hist_Y3">#REF!</definedName>
    <definedName name="I_Golf_FlexExpenseE_Audit">#REF!</definedName>
    <definedName name="I_Golf_FlexExpenseE_FixedPct">#REF!</definedName>
    <definedName name="I_Golf_FlexExpenseE_Hist_Y1">#REF!</definedName>
    <definedName name="I_Golf_FlexExpenseE_Hist_Y2">#REF!</definedName>
    <definedName name="I_Golf_FlexExpenseE_Hist_Y3">#REF!</definedName>
    <definedName name="I_Golf_FlexExpenseELabel_Audit">#REF!</definedName>
    <definedName name="I_Golf_FlexExpenseELabel_Hist_Y1">#REF!</definedName>
    <definedName name="I_Golf_FlexExpenseELabel_Hist_Y2">#REF!</definedName>
    <definedName name="I_Golf_FlexExpenseELabel_Hist_Y3">#REF!</definedName>
    <definedName name="I_Golf_FlexRevAExp_Audit">#REF!</definedName>
    <definedName name="I_Golf_FlexRevAExp_Hist_FixedPct">#REF!</definedName>
    <definedName name="I_Golf_FlexRevAExp_Hist_Y1">#REF!</definedName>
    <definedName name="I_Golf_FlexRevAExp_Hist_Y2">#REF!</definedName>
    <definedName name="I_Golf_FlexRevAExp_Hist_Y3">#REF!</definedName>
    <definedName name="I_Golf_FlexRevBExp_Audit">#REF!</definedName>
    <definedName name="I_Golf_FlexRevBExp_Hist_FixedPct">#REF!</definedName>
    <definedName name="I_Golf_FlexRevBExp_Hist_Y1">#REF!</definedName>
    <definedName name="I_Golf_FlexRevBExp_Hist_Y2">#REF!</definedName>
    <definedName name="I_Golf_FlexRevBExp_Hist_Y3">#REF!</definedName>
    <definedName name="I_Golf_FlexRevCExp_Audit">#REF!</definedName>
    <definedName name="I_Golf_FlexRevCExp_Hist_FixedPct">#REF!</definedName>
    <definedName name="I_Golf_FlexRevCExp_Hist_Y1">#REF!</definedName>
    <definedName name="I_Golf_FlexRevCExp_Hist_Y2">#REF!</definedName>
    <definedName name="I_Golf_FlexRevCExp_Hist_Y3">#REF!</definedName>
    <definedName name="I_Golf_FlexRevDExp_Hist_FixedPct">#REF!</definedName>
    <definedName name="I_Golf_FlexRevDExp_Hist_Y1">#REF!</definedName>
    <definedName name="I_Golf_FlexRevDExp_Hist_Y2">#REF!</definedName>
    <definedName name="I_Golf_FlexRevenueA_Audit">#REF!</definedName>
    <definedName name="I_Golf_FlexRevenueA_Hist_Y1">#REF!</definedName>
    <definedName name="I_Golf_FlexRevenueA_Hist_Y2">#REF!</definedName>
    <definedName name="I_Golf_FlexRevenueA_Hist_Y3">#REF!</definedName>
    <definedName name="I_Golf_FlexRevenueALabel_Audit">#REF!</definedName>
    <definedName name="I_Golf_FlexRevenueALabel_Hist_Y1">#REF!</definedName>
    <definedName name="I_Golf_FlexRevenueALabel_Hist_Y2">#REF!</definedName>
    <definedName name="I_Golf_FlexRevenueALabel_Hist_Y3">#REF!</definedName>
    <definedName name="I_Golf_FlexRevenueB_Audit">#REF!</definedName>
    <definedName name="I_Golf_FlexRevenueB_Hist_Y1">#REF!</definedName>
    <definedName name="I_Golf_FlexRevenueB_Hist_Y2">#REF!</definedName>
    <definedName name="I_Golf_FlexRevenueB_Hist_Y3">#REF!</definedName>
    <definedName name="I_Golf_FlexRevenueBLabel_Audit">#REF!</definedName>
    <definedName name="I_Golf_FlexRevenueBLabel_Hist_Y1">#REF!</definedName>
    <definedName name="I_Golf_FlexRevenueBLabel_Hist_Y2">#REF!</definedName>
    <definedName name="I_Golf_FlexRevenueBLabel_Hist_Y3">#REF!</definedName>
    <definedName name="I_Golf_FlexRevenueC_Audit">#REF!</definedName>
    <definedName name="I_Golf_FlexRevenueC_Hist_Y1">#REF!</definedName>
    <definedName name="I_Golf_FlexRevenueC_Hist_Y2">#REF!</definedName>
    <definedName name="I_Golf_FlexRevenueC_Hist_Y3">#REF!</definedName>
    <definedName name="I_Golf_FlexRevenueCLabel_Audit">#REF!</definedName>
    <definedName name="I_Golf_FlexRevenueCLabel_Hist_Y1">#REF!</definedName>
    <definedName name="I_Golf_FlexRevenueCLabel_Hist_Y2">#REF!</definedName>
    <definedName name="I_Golf_FlexRevenueCLabel_Hist_Y3">#REF!</definedName>
    <definedName name="I_Golf_FlexRevenueD_Hist_Y1">#REF!</definedName>
    <definedName name="I_Golf_FlexRevenueD_Hist_Y2">#REF!</definedName>
    <definedName name="I_Golf_FlexRevenueD_Hist_Y3">#REF!</definedName>
    <definedName name="I_Golf_FlexRevenueD_Label_Hist_Y1">#REF!</definedName>
    <definedName name="I_Golf_FlexRevenueD_Label_Hist_Y3">#REF!</definedName>
    <definedName name="I_Golf_FlexRevenueDLabel_Hist_Y1">#REF!</definedName>
    <definedName name="I_Golf_FlexRevenueDLabel_Hist_Y2">#REF!</definedName>
    <definedName name="I_Golf_FlexRevenueDLabel_Hist_Y3">#REF!</definedName>
    <definedName name="I_Golf_Food_BevCostOfSales_Audit">#REF!</definedName>
    <definedName name="I_Golf_Food_BevCostOfSales_FixedPct">#REF!</definedName>
    <definedName name="I_Golf_Food_BevCostOfSales_Hist_Y1">#REF!</definedName>
    <definedName name="I_Golf_Food_BevCostofSales_Hist_Y2">#REF!</definedName>
    <definedName name="I_Golf_Food_BevCostOfSales_Hist_Y3">#REF!</definedName>
    <definedName name="I_Golf_Food_Beverage_Sales_Revenue_Hist_Y1">#REF!</definedName>
    <definedName name="I_Golf_Food_BeverageSales_TotalRound_Yr0">#REF!</definedName>
    <definedName name="I_Golf_Food_BeverageSalesRevenue_Audit">#REF!</definedName>
    <definedName name="I_Golf_Food_BeverageSalesRevenue_Hist_Y2">#REF!</definedName>
    <definedName name="I_Golf_Food_BeverageSalesRevenue_Hist_Y3">#REF!</definedName>
    <definedName name="I_Golf_Food_BevOperationsExp_Audit">#REF!</definedName>
    <definedName name="I_Golf_Food_BevOperationsExp_FixedPct">#REF!</definedName>
    <definedName name="I_Golf_Food_BevOperationsExp_Hist_Y1">#REF!</definedName>
    <definedName name="I_Golf_Food_BevOperationsExp_Hist_Y2">#REF!</definedName>
    <definedName name="I_Golf_Food_BevOperationsExp_Hist_Y3">#REF!</definedName>
    <definedName name="I_Golf_FoodBevOpsExp_FixedPct">#REF!</definedName>
    <definedName name="I_Golf_G_AdminExp_Audit">#REF!</definedName>
    <definedName name="I_Golf_G_AdminExp_FixedPct">#REF!</definedName>
    <definedName name="I_Golf_G_AdminExp_Hist_Y1">#REF!</definedName>
    <definedName name="I_Golf_G_AdminExp_Hist_Y2">#REF!</definedName>
    <definedName name="I_Golf_G_AdminExp_Hist_Y3">#REF!</definedName>
    <definedName name="I_Golf_General_PayrollExp_Audit">#REF!</definedName>
    <definedName name="I_Golf_General_PayrollExpHist_Y1">#REF!</definedName>
    <definedName name="I_Golf_GeneralPayroll_Audit">#REF!</definedName>
    <definedName name="I_Golf_GeneralPayrollExp_Audit">#REF!</definedName>
    <definedName name="I_Golf_GeneralPayrollExp_FixedPct">#REF!</definedName>
    <definedName name="I_Golf_GeneralPayrollExpHist_Y2">#REF!</definedName>
    <definedName name="I_Golf_GeneralPayrollExpHist_Y3">#REF!</definedName>
    <definedName name="I_Golf_GolfShopCostOfSales_FixedPct">#REF!</definedName>
    <definedName name="I_Golf_GreenFeeRevenue_Audit">#REF!</definedName>
    <definedName name="I_Golf_GreenFeeRevenue_Hist_Y1">#REF!</definedName>
    <definedName name="I_Golf_GreenFeeRevenue_Hist_Y2">#REF!</definedName>
    <definedName name="I_Golf_GreenFeeRevenue_Hist_Y3">#REF!</definedName>
    <definedName name="I_Golf_GroundleaseExp_Audit">#REF!</definedName>
    <definedName name="I_Golf_GroundleaseExpHist_Y1">#REF!</definedName>
    <definedName name="I_Golf_GroundleaseExpHist_Y2">#REF!</definedName>
    <definedName name="I_Golf_GroundleaseExpHist_Y3">#REF!</definedName>
    <definedName name="I_Golf_InitiationFee_NewMember_Yr0">#REF!</definedName>
    <definedName name="I_Golf_InitiationFeesRevenue_Audit">#REF!</definedName>
    <definedName name="I_Golf_InitiationFeesRevenue_Hist_Y1">#REF!</definedName>
    <definedName name="I_Golf_InitiationFeesRevenue_Hist_Y2">#REF!</definedName>
    <definedName name="I_Golf_InitiationFeesRevenue_Hist_Y3">#REF!</definedName>
    <definedName name="I_Golf_InsuarnceExp_Audit">#REF!</definedName>
    <definedName name="I_Golf_InsuarnceExp_Hist_Y1">#REF!</definedName>
    <definedName name="I_Golf_InsuarnceExp_Hist_Y2">#REF!</definedName>
    <definedName name="I_Golf_InsuarnceExp_Hist_Y3">#REF!</definedName>
    <definedName name="I_Golf_Insurance_FixedPct">#REF!</definedName>
    <definedName name="I_Golf_IrrigationExp_Audit">#REF!</definedName>
    <definedName name="I_Golf_IrrigationExp_FixedPct">#REF!</definedName>
    <definedName name="I_Golf_IrrigationExpHist_Y1">#REF!</definedName>
    <definedName name="I_Golf_IrrigationExpHist_Y2">#REF!</definedName>
    <definedName name="I_Golf_IrrigationExpHist_Y3">#REF!</definedName>
    <definedName name="I_Golf_MaintainenceEquipLeaseExp_Audit">#REF!</definedName>
    <definedName name="I_Golf_MaintainenceEquipLeaseExp_FixedPct">#REF!</definedName>
    <definedName name="I_Golf_MaintainenceEquipLeaseExpHist_Y1">#REF!</definedName>
    <definedName name="I_Golf_MaintainenceEquipLeaseExpHist_Y2">#REF!</definedName>
    <definedName name="I_Golf_MaintainenceEquipLeaseExpHist_Y3">#REF!</definedName>
    <definedName name="I_Golf_MarketingExp_Audit">#REF!</definedName>
    <definedName name="I_Golf_MarketingExp_FixedPct">#REF!</definedName>
    <definedName name="I_Golf_MarketingExpHist_Y1">#REF!</definedName>
    <definedName name="I_Golf_MarketingExpHist_Y2">#REF!</definedName>
    <definedName name="I_Golf_MarketingExpHist_Y3">#REF!</definedName>
    <definedName name="I_Golf_MembershipDepartmentRev_Flag">#REF!</definedName>
    <definedName name="I_Golf_MembershipDuesRevenue_Audit">#REF!</definedName>
    <definedName name="I_Golf_MembershipDuesRevenue_Hist_Y1">#REF!</definedName>
    <definedName name="I_Golf_MembershipDuesRevenue_Hist_Y2">#REF!</definedName>
    <definedName name="I_Golf_MembershipDuesRevenue_Hist_Y3">#REF!</definedName>
    <definedName name="I_Golf_MemDepartmentRevenueGR_Stabilized">#REF!</definedName>
    <definedName name="I_Golf_MemDepartmentRevenueGR_Yr1">#REF!</definedName>
    <definedName name="I_Golf_MemDepartmentRevenueGR_Yr2">#REF!</definedName>
    <definedName name="I_Golf_MemDepartmentRevenueGR_Yr3">#REF!</definedName>
    <definedName name="I_Golf_MemDepartmentRevenueGR_Yr4">#REF!</definedName>
    <definedName name="I_Golf_MemebrshipDues_Yr0">#REF!</definedName>
    <definedName name="I_Golf_MgtFeeExp_Audit">#REF!</definedName>
    <definedName name="I_Golf_MgtFeeExp_Hist_Y1">#REF!</definedName>
    <definedName name="I_Golf_MgtFeeExp_Hist_Y2">#REF!</definedName>
    <definedName name="I_Golf_MgtFeeExp_Hist_Y3">#REF!</definedName>
    <definedName name="I_Golf_NumberNewMembers_Audit">#REF!</definedName>
    <definedName name="I_Golf_NumberNewMembers_Hist_Y1">#REF!</definedName>
    <definedName name="I_Golf_NumberNewMembers_Hist_Y2">#REF!</definedName>
    <definedName name="I_Golf_NumberNewMembers_Hist_Y3">#REF!</definedName>
    <definedName name="I_Golf_NunberofNewMembers_Yr0">#REF!</definedName>
    <definedName name="I_Golf_PropTaxesExp__FixedPct">#REF!</definedName>
    <definedName name="I_Golf_PropTaxesExp_Audit">#REF!</definedName>
    <definedName name="I_Golf_PropTaxesExp_Hist_Y1">#REF!</definedName>
    <definedName name="I_Golf_PropTaxesExp_Hist_Y2">#REF!</definedName>
    <definedName name="I_Golf_PropTaxesExp_Hist_Y3">#REF!</definedName>
    <definedName name="I_Golf_ProShopCostofSales_Audit">#REF!</definedName>
    <definedName name="I_Golf_ProShopCostofSales_Hist_Y1">#REF!</definedName>
    <definedName name="I_Golf_ProShopCostofSales_Hist_Y2">#REF!</definedName>
    <definedName name="I_Golf_ProShopCostofSales_Hist_Y3">#REF!</definedName>
    <definedName name="I_Golf_ProShopOperExp_FixedPct">#REF!</definedName>
    <definedName name="I_Golf_RangeFeeRevenue_Audit">#REF!</definedName>
    <definedName name="I_Golf_RangeFeeRevenue_Hist_Y1">#REF!</definedName>
    <definedName name="I_Golf_RangeFeeRevenue_Hist_Y2">#REF!</definedName>
    <definedName name="I_Golf_RangeFeeRevenue_Hist_Y3">#REF!</definedName>
    <definedName name="I_Golf_RevenueSubsidy_Audit">#REF!</definedName>
    <definedName name="I_Golf_RevenueSubsidy_Hist_Y1">#REF!</definedName>
    <definedName name="I_Golf_RevenueSubsidy_Hist_Y2">#REF!</definedName>
    <definedName name="I_Golf_RevenueSubsidy_Hist_Y3">#REF!</definedName>
    <definedName name="I_Golf_ShopSales_TotalRound_Yr0">#REF!</definedName>
    <definedName name="I_Golf_ShopSalesRevenue_Audit">#REF!</definedName>
    <definedName name="I_Golf_ShopSalesRevenue_Hist_Y1">#REF!</definedName>
    <definedName name="I_Golf_ShopSalesRevenue_Hist_Y2">#REF!</definedName>
    <definedName name="I_Golf_ShopSalesRevenue_Hist_Y3">#REF!</definedName>
    <definedName name="I_Golf_Total_Holes">#REF!</definedName>
    <definedName name="I_Golf_TotalMember_Rounds_Hist_Y1">#REF!</definedName>
    <definedName name="I_Golf_TotalMemberRounds_Audit">#REF!</definedName>
    <definedName name="I_Golf_TotalMemberRounds_Hist_Y2">#REF!</definedName>
    <definedName name="I_Golf_TotalMemberRounds_Hist_Y3">#REF!</definedName>
    <definedName name="I_Golf_TotalMemberRounds_Yr0">#REF!</definedName>
    <definedName name="I_Golf_TotalMembers_Yr0">#REF!</definedName>
    <definedName name="I_Golf_TotalNonMember_Rounds_Hist_Y1">#REF!</definedName>
    <definedName name="I_Golf_TotalNonMemberRounds_Audit">#REF!</definedName>
    <definedName name="I_Golf_TotalNonMemberRounds_Hist_Y2">#REF!</definedName>
    <definedName name="I_Golf_TotalNonMemberRounds_Hist_Y3">#REF!</definedName>
    <definedName name="I_Golf_TotalNonMemberRounds_Yr0">#REF!</definedName>
    <definedName name="I_Golf_TotalNumberofMembers_Audit">#REF!</definedName>
    <definedName name="I_Golf_TotalNumberofMembers_Hist_Y1">#REF!</definedName>
    <definedName name="I_Golf_TotalNumberofMembers_Hist_Y2">#REF!</definedName>
    <definedName name="I_Golf_TotalNumberofMembers_Hist_Y3">#REF!</definedName>
    <definedName name="I_Golf_TotalRounds_Hist_Y0">#REF!</definedName>
    <definedName name="I_Golf_UtilitiesExp_Audit">#REF!</definedName>
    <definedName name="I_Golf_UtilitiesExp_FixedPct">#REF!</definedName>
    <definedName name="I_Golf_UtilitiesExpHist_Y1">#REF!</definedName>
    <definedName name="I_Golf_UtilitiesExpHist_Y2">#REF!</definedName>
    <definedName name="I_Golf_UtilitiesExpHist_Y3">#REF!</definedName>
    <definedName name="I_Golf_Year_Hist_Y2">#REF!</definedName>
    <definedName name="I_Golf_Year_Hist_Y3">#REF!</definedName>
    <definedName name="I_GolfExpGeneral_Reserve">#REF!</definedName>
    <definedName name="I_GolfExpMgmtFee">#REF!</definedName>
    <definedName name="I_GrossRev_Yr0">#REF!</definedName>
    <definedName name="I_HardCodedSalesProceeds">#REF!</definedName>
    <definedName name="I_Hotel_Rooms">#REF!</definedName>
    <definedName name="I_HotelExpEnergy_Audit">#REF!</definedName>
    <definedName name="I_HotelExpEnergy_FixedPct">#REF!</definedName>
    <definedName name="I_HotelExpEnergy_Hist">#REF!</definedName>
    <definedName name="I_HotelExpEnergy_Hist_Y1">#REF!</definedName>
    <definedName name="I_HotelExpEnergy_Hist_Y2">#REF!</definedName>
    <definedName name="I_HotelExpEnergy_Hist_Y3">#REF!</definedName>
    <definedName name="I_HotelExpEnergy_Yr0">#REF!</definedName>
    <definedName name="I_HotelExpFlexA_Audit">#REF!</definedName>
    <definedName name="I_HotelExpFlexA_FixedPct">#REF!</definedName>
    <definedName name="I_HotelExpFlexA_Hist">#REF!</definedName>
    <definedName name="I_HotelExpFlexA_Hist_Y1">#REF!</definedName>
    <definedName name="I_HotelExpFlexA_Hist_Y2">#REF!</definedName>
    <definedName name="I_HotelExpFlexA_Hist_Y3">#REF!</definedName>
    <definedName name="I_HotelExpFlexA_Yr0">#REF!</definedName>
    <definedName name="I_HotelExpFlexALabel">#REF!</definedName>
    <definedName name="I_HotelExpFlexB_Audit">#REF!</definedName>
    <definedName name="I_HotelExpFlexB_FixedPct">#REF!</definedName>
    <definedName name="I_HotelExpFlexB_Hist">#REF!</definedName>
    <definedName name="I_HotelExpFlexB_Hist_Y1">#REF!</definedName>
    <definedName name="I_HotelExpFlexB_Hist_Y2">#REF!</definedName>
    <definedName name="I_HotelExpFlexB_Hist_Y3">#REF!</definedName>
    <definedName name="I_HotelExpFlexB_Yr0">#REF!</definedName>
    <definedName name="I_HotelExpFlexBLabel">#REF!</definedName>
    <definedName name="I_HotelExpFlexC_Audit">#REF!</definedName>
    <definedName name="I_HotelExpFlexC_FixedPct">#REF!</definedName>
    <definedName name="I_HotelExpFlexC_Hist">#REF!</definedName>
    <definedName name="I_HotelExpFlexC_Hist_Y1">#REF!</definedName>
    <definedName name="I_HotelExpFlexC_Hist_Y2">#REF!</definedName>
    <definedName name="I_HotelExpFlexC_Hist_Y3">#REF!</definedName>
    <definedName name="I_HotelExpFlexC_Yr0">#REF!</definedName>
    <definedName name="I_HotelExpFlexCLabel">#REF!</definedName>
    <definedName name="I_HotelExpFlexD_Audit">#REF!</definedName>
    <definedName name="I_HotelExpFlexD_FixedPct">#REF!</definedName>
    <definedName name="I_HotelExpFlexD_Hist_Y1">#REF!</definedName>
    <definedName name="I_HotelExpFlexD_Hist_Y2">#REF!</definedName>
    <definedName name="I_HotelExpFlexD_Hist_Y3">#REF!</definedName>
    <definedName name="I_HotelExpFlexD_Yr0">#REF!</definedName>
    <definedName name="I_HotelExpFlexDLabel">#REF!</definedName>
    <definedName name="I_HotelExpFlexE_Audit">#REF!</definedName>
    <definedName name="I_HotelExpFlexE_FixedPct">#REF!</definedName>
    <definedName name="I_HotelExpFlexE_Hist_Y1">#REF!</definedName>
    <definedName name="I_HotelExpFlexE_Hist_Y2">#REF!</definedName>
    <definedName name="I_HotelExpFlexE_Hist_Y3">#REF!</definedName>
    <definedName name="I_HotelExpFlexE_Yr0">#REF!</definedName>
    <definedName name="I_HotelExpFlexELabel">#REF!</definedName>
    <definedName name="I_HotelExpFranFee">#REF!</definedName>
    <definedName name="I_HotelExpFranFee_Audit">#REF!</definedName>
    <definedName name="I_HotelExpFranFee_Hist">#REF!</definedName>
    <definedName name="I_HotelExpFranFee_Hist_Y1">#REF!</definedName>
    <definedName name="I_HotelExpFranFee_Hist_Y2">#REF!</definedName>
    <definedName name="I_HotelExpFranFee_Hist_Y3">#REF!</definedName>
    <definedName name="I_HotelExpG_A_Audit">#REF!</definedName>
    <definedName name="I_HotelExpG_A_FixedPct">#REF!</definedName>
    <definedName name="I_HotelExpG_A_Hist">#REF!</definedName>
    <definedName name="I_HotelExpG_A_Hist_Y1">#REF!</definedName>
    <definedName name="I_HotelExpG_A_Hist_Y2">#REF!</definedName>
    <definedName name="I_HotelExpG_A_Hist_Y3">#REF!</definedName>
    <definedName name="I_HotelExpG_A_Yr0">#REF!</definedName>
    <definedName name="I_HotelExpInsurance_Audit">#REF!</definedName>
    <definedName name="I_HotelExpInsurance_FixedPct">#REF!</definedName>
    <definedName name="I_HotelExpInsurance_Hist">#REF!</definedName>
    <definedName name="I_HotelExpInsurance_Hist_Y1">#REF!</definedName>
    <definedName name="I_HotelExpInsurance_Hist_Y2">#REF!</definedName>
    <definedName name="I_HotelExpInsurance_Hist_Y3">#REF!</definedName>
    <definedName name="I_HotelExpInsurance_Yr0">#REF!</definedName>
    <definedName name="I_HotelExpMarketing_Audit">#REF!</definedName>
    <definedName name="I_HotelExpMarketing_FixedPct">#REF!</definedName>
    <definedName name="I_HotelExpMarketing_Hist">#REF!</definedName>
    <definedName name="I_HotelExpMarketing_Hist_Y1">#REF!</definedName>
    <definedName name="I_HotelExpMarketing_Hist_Y2">#REF!</definedName>
    <definedName name="I_HotelExpMarketing_Hist_Y3">#REF!</definedName>
    <definedName name="I_HotelExpMarketing_Yr0">#REF!</definedName>
    <definedName name="I_HotelExpMgmtFee">#REF!</definedName>
    <definedName name="I_HotelExpMgmtFee_Audit">#REF!</definedName>
    <definedName name="I_HotelExpMgmtFee_Hist">#REF!</definedName>
    <definedName name="I_HotelExpMgmtFee_Hist_Y1">#REF!</definedName>
    <definedName name="I_HotelExpMgmtFee_Hist_Y2">#REF!</definedName>
    <definedName name="I_HotelExpMgmtFee_Hist_Y3">#REF!</definedName>
    <definedName name="I_HotelExpR_M_Audit">#REF!</definedName>
    <definedName name="I_HotelExpR_M_FixedPct">#REF!</definedName>
    <definedName name="I_HotelExpR_M_Hist">#REF!</definedName>
    <definedName name="I_HotelExpR_M_Hist_Y1">#REF!</definedName>
    <definedName name="I_HotelExpR_M_Hist_Y2">#REF!</definedName>
    <definedName name="I_HotelExpR_M_Hist_Y3">#REF!</definedName>
    <definedName name="I_HotelExpR_M_Yr0">#REF!</definedName>
    <definedName name="I_HotelExpTaxes_Audit">#REF!</definedName>
    <definedName name="I_HotelExpTaxes_FixedPct">#REF!</definedName>
    <definedName name="I_HotelExpTaxes_Hist">#REF!</definedName>
    <definedName name="I_HotelExpTaxes_Hist_Y1">#REF!</definedName>
    <definedName name="I_HotelExpTaxes_Hist_Y2">#REF!</definedName>
    <definedName name="I_HotelExpTaxes_Hist_Y3">#REF!</definedName>
    <definedName name="I_HotelExpTaxes_Yr0">#REF!</definedName>
    <definedName name="I_ImpCapLabel_1">#REF!</definedName>
    <definedName name="I_ImpCapLabel_2">#REF!</definedName>
    <definedName name="I_ImpCapLabel_3">#REF!</definedName>
    <definedName name="I_ImpCapLabel_4">#REF!</definedName>
    <definedName name="I_ImpEGI_Yr0">#REF!</definedName>
    <definedName name="I_ImpExp_Yr0">#REF!</definedName>
    <definedName name="I_ImpExpLabel_1">#REF!</definedName>
    <definedName name="I_ImpExpLabel_10">#REF!</definedName>
    <definedName name="I_ImpExpLabel_2">#REF!</definedName>
    <definedName name="I_ImpExpLabel_3">#REF!</definedName>
    <definedName name="I_ImpExpLabel_4">#REF!</definedName>
    <definedName name="I_ImpExpLabel_5">#REF!</definedName>
    <definedName name="I_ImpExpLabel_6">#REF!</definedName>
    <definedName name="I_ImpExpLabel_7">#REF!</definedName>
    <definedName name="I_ImpExpLabel_8">#REF!</definedName>
    <definedName name="I_ImpExpLabel_9">#REF!</definedName>
    <definedName name="I_ImpFlag">#REF!</definedName>
    <definedName name="I_ImpOcc_Yr0">#REF!</definedName>
    <definedName name="I_ImpRevLabel_1">#REF!</definedName>
    <definedName name="I_ImpRevLabel_2">#REF!</definedName>
    <definedName name="I_ImpRevLabel_3">#REF!</definedName>
    <definedName name="I_ImpRevLabel_4">#REF!</definedName>
    <definedName name="I_ImpRevLabel_5">#REF!</definedName>
    <definedName name="I_ImpRevLabel_6">#REF!</definedName>
    <definedName name="I_ImpRevLabel_7">#REF!</definedName>
    <definedName name="I_ImpRevLabel_8">#REF!</definedName>
    <definedName name="I_InterestRate_Sr1">#REF!</definedName>
    <definedName name="I_InterestRate_Sr2">#REF!</definedName>
    <definedName name="I_InterestRate_Subject">#REF!</definedName>
    <definedName name="I_Last_Import">#REF!</definedName>
    <definedName name="I_Lender_Sr1">#REF!</definedName>
    <definedName name="I_Lender_Sr2">#REF!</definedName>
    <definedName name="I_Lender_Subject">#REF!</definedName>
    <definedName name="I_MatDate_Sr1">#REF!</definedName>
    <definedName name="I_MatDate_Sr2">#REF!</definedName>
    <definedName name="I_MatDate_Subject">#REF!</definedName>
    <definedName name="I_MFHCSP_Total">#REF!</definedName>
    <definedName name="I_MFLease">#REF!</definedName>
    <definedName name="I_MFPercExp">#REF!</definedName>
    <definedName name="I_MFStop">#REF!</definedName>
    <definedName name="I_MFTotalUnits">#REF!</definedName>
    <definedName name="I_MgtFee_Flag">#REF!</definedName>
    <definedName name="I_MktADR_Hist">#REF!</definedName>
    <definedName name="I_MktADR_Hist_Y1">#REF!</definedName>
    <definedName name="I_MktADR_Hist_Y2">#REF!</definedName>
    <definedName name="I_MktADR_Hist_Y3">#REF!</definedName>
    <definedName name="I_MktOcc_Hist">#REF!</definedName>
    <definedName name="I_MktOcc_Hist_Y1">#REF!</definedName>
    <definedName name="I_MktOcc_Hist_Y2">#REF!</definedName>
    <definedName name="I_MktOcc_Hist_Y3">#REF!</definedName>
    <definedName name="I_MktSize_Total">#REF!</definedName>
    <definedName name="I_MktSpread_Sr1">#REF!</definedName>
    <definedName name="I_MktSpread_Sr2">#REF!</definedName>
    <definedName name="I_MktSpread_Subject">#REF!</definedName>
    <definedName name="I_MSA">#REF!</definedName>
    <definedName name="I_Notary">#REF!</definedName>
    <definedName name="I_Note_DiscountRateOverride">#REF!</definedName>
    <definedName name="I_NumAssetsUW_Quality">#REF!</definedName>
    <definedName name="I_NumFollowup_Quality">#REF!</definedName>
    <definedName name="I_NumMSAsUW_Quality">#REF!</definedName>
    <definedName name="I_Occ_Audit">#REF!</definedName>
    <definedName name="I_Occ_Hist">#REF!</definedName>
    <definedName name="I_Occ_Hist_Y1">#REF!</definedName>
    <definedName name="I_Occ_Hist_Y2">#REF!</definedName>
    <definedName name="I_Occ_Hist_Y3">#REF!</definedName>
    <definedName name="I_OcctoCapNOI">#REF!</definedName>
    <definedName name="I_OrigDate_Sr1">#REF!</definedName>
    <definedName name="I_OrigDate_Sr2">#REF!</definedName>
    <definedName name="I_OrigDate_Subject">#REF!</definedName>
    <definedName name="I_OriginalBal_Sr1">#REF!</definedName>
    <definedName name="I_OriginalBal_Sr2">#REF!</definedName>
    <definedName name="I_OriginalBal_Subject">#REF!</definedName>
    <definedName name="I_OtherIncComml_Audit">#REF!</definedName>
    <definedName name="I_OtherIncComml_Hist">#REF!</definedName>
    <definedName name="I_OtherIncComml_Yr0">#REF!</definedName>
    <definedName name="I_OtherIncMF_Audit">#REF!</definedName>
    <definedName name="I_OtherIncMF_Hist">#REF!</definedName>
    <definedName name="I_OtherIncMF_Yr0">#REF!</definedName>
    <definedName name="I_OwnershipPcnt">#REF!</definedName>
    <definedName name="I_PayCalcMethod_Sr1">#REF!</definedName>
    <definedName name="I_PayCalcMethod_Sr2">#REF!</definedName>
    <definedName name="I_PayCalcMethod_Subject">#REF!</definedName>
    <definedName name="I_PcntRecover_MF">#REF!</definedName>
    <definedName name="I_Periods_Per_Yr">#REF!</definedName>
    <definedName name="I_Periods_Per_Yr_Sr1">#REF!</definedName>
    <definedName name="I_Periods_Per_Yr_Sr2">#REF!</definedName>
    <definedName name="I_PhoneExp_Audit">#REF!</definedName>
    <definedName name="I_PhoneExp_FixedPct">#REF!</definedName>
    <definedName name="I_PhoneExp_Hist">#REF!</definedName>
    <definedName name="I_PhoneExp_Hist_Y1">#REF!</definedName>
    <definedName name="I_PhoneExp_Hist_Y2">#REF!</definedName>
    <definedName name="I_PhoneExp_Hist_Y3">#REF!</definedName>
    <definedName name="I_PhoneExp_Yr0">#REF!</definedName>
    <definedName name="I_PhoneExpGrowth_Flag">#REF!</definedName>
    <definedName name="I_PhoneExpGrowthRate_Stab">#REF!</definedName>
    <definedName name="I_PhoneExpGrowthRate_Yr1">#REF!</definedName>
    <definedName name="I_PhoneExpGrowthRate_Yr2">#REF!</definedName>
    <definedName name="I_PhoneExpGrowthRate_Yr3">#REF!</definedName>
    <definedName name="I_PhoneExpGrowthRate_Yr4">#REF!</definedName>
    <definedName name="I_PhoneRev_Audit">#REF!</definedName>
    <definedName name="I_PhoneRev_FixedPct">#REF!</definedName>
    <definedName name="I_PhoneRev_Hist">#REF!</definedName>
    <definedName name="I_PhoneRev_Hist_Y1">#REF!</definedName>
    <definedName name="I_PhoneRev_Hist_Y2">#REF!</definedName>
    <definedName name="I_PhoneRev_Hist_Y3">#REF!</definedName>
    <definedName name="I_PhoneRev_Yr0">#REF!</definedName>
    <definedName name="I_PhoneRevGrowth_Flag">#REF!</definedName>
    <definedName name="I_PhoneRevGrowthRate_Stab">#REF!</definedName>
    <definedName name="I_PhoneRevGrowthRate_Yr1">#REF!</definedName>
    <definedName name="I_PhoneRevGrowthRate_Yr2">#REF!</definedName>
    <definedName name="I_PhoneRevGrowthRate_Yr3">#REF!</definedName>
    <definedName name="I_PhoneRevGrowthRate_Yr4">#REF!</definedName>
    <definedName name="I_PhysicalOcc_Audit">#REF!</definedName>
    <definedName name="I_PhysicalOcc_Hist">#REF!</definedName>
    <definedName name="I_PmtFreq_Sr1">#REF!</definedName>
    <definedName name="I_PmtFreq_Sr2">#REF!</definedName>
    <definedName name="I_PmtFreq_Subject">#REF!</definedName>
    <definedName name="I_PrePayType_Sr1">#REF!</definedName>
    <definedName name="I_PrePayType_Sr2">#REF!</definedName>
    <definedName name="I_PrePayType_Subject">#REF!</definedName>
    <definedName name="I_PropertyType">#REF!</definedName>
    <definedName name="I_PropTypeCode">#REF!</definedName>
    <definedName name="I_RateTI_Stab">#REF!</definedName>
    <definedName name="I_RateTI_Yr1">#REF!</definedName>
    <definedName name="I_RateTI_Yr2">#REF!</definedName>
    <definedName name="I_RateTI_Yr3">#REF!</definedName>
    <definedName name="I_Recoveries_Audit">#REF!</definedName>
    <definedName name="I_Recoveries_Hist">#REF!</definedName>
    <definedName name="I_RentIncome_Audit">#REF!</definedName>
    <definedName name="I_RentIncome_Hist">#REF!</definedName>
    <definedName name="I_ResPercEGIFlag">#REF!</definedName>
    <definedName name="I_RiskRatingAsset">#REF!</definedName>
    <definedName name="I_RiskRatingExecution">#REF!</definedName>
    <definedName name="I_RiskRatingMarket">#REF!</definedName>
    <definedName name="I_RiskRatingOverall">#REF!</definedName>
    <definedName name="I_RoomExp_Audit">#REF!</definedName>
    <definedName name="I_RoomExp_FixedPct">#REF!</definedName>
    <definedName name="I_RoomExp_Hist">#REF!</definedName>
    <definedName name="I_RoomExp_Hist_Y1">#REF!</definedName>
    <definedName name="I_RoomExp_Hist_Y2">#REF!</definedName>
    <definedName name="I_RoomExp_Hist_Y3">#REF!</definedName>
    <definedName name="I_RoomExp_Yr0">#REF!</definedName>
    <definedName name="I_RoomExpGrowth_Flag">#REF!</definedName>
    <definedName name="I_RoomExpGrowthRate_Stab">#REF!</definedName>
    <definedName name="I_RoomExpGrowthRate_Yr1">#REF!</definedName>
    <definedName name="I_RoomExpGrowthRate_Yr2">#REF!</definedName>
    <definedName name="I_RoomExpGrowthRate_Yr3">#REF!</definedName>
    <definedName name="I_RoomExpGrowthRate_Yr4">#REF!</definedName>
    <definedName name="I_RoomRev_Audit">#REF!</definedName>
    <definedName name="I_RoomRev_FixedPct">#REF!</definedName>
    <definedName name="I_RoomRev_Hist">#REF!</definedName>
    <definedName name="I_RoomRev_Hist_Y1">#REF!</definedName>
    <definedName name="I_RoomRev_Hist_Y2">#REF!</definedName>
    <definedName name="I_RoomRev_Hist_Y3">#REF!</definedName>
    <definedName name="I_RoomRev_Yr0">#REF!</definedName>
    <definedName name="I_SaleCompHigh">#REF!</definedName>
    <definedName name="I_SaleCompLow">#REF!</definedName>
    <definedName name="I_SfSm">#REF!</definedName>
    <definedName name="I_Size">#REF!</definedName>
    <definedName name="I_State">#REF!</definedName>
    <definedName name="I_Tax_Buy">#REF!</definedName>
    <definedName name="I_Tax_Buy__End">#REF!</definedName>
    <definedName name="I_Tax_Sale">#REF!</definedName>
    <definedName name="I_Tax_Sale_End">#REF!</definedName>
    <definedName name="I_TimeDelay_Quality">#REF!</definedName>
    <definedName name="I_Title_Advertising_Expense_Comment">#REF!</definedName>
    <definedName name="I_Title_Audit_Performed_By">#REF!</definedName>
    <definedName name="I_Title_Date_of_Audit">#REF!</definedName>
    <definedName name="I_Title_Departmental_Expenses_Comment_Golf_Only">#REF!</definedName>
    <definedName name="I_Title_Disposition_Comment">#REF!</definedName>
    <definedName name="I_Title_Flex_Expense_A_Comment">#REF!</definedName>
    <definedName name="I_Title_Flex_Expense_B_Comment">#REF!</definedName>
    <definedName name="I_Title_Flex_Expense_C_Comment">#REF!</definedName>
    <definedName name="I_Title_Future_Use_Comment">#REF!</definedName>
    <definedName name="I_Title_G_A_Expense_Comment">#REF!</definedName>
    <definedName name="I_Title_General_Comment_1">#REF!</definedName>
    <definedName name="I_Title_General_Comment_2">#REF!</definedName>
    <definedName name="I_Title_General_Comment_3">#REF!</definedName>
    <definedName name="I_Title_General_Comment_4">#REF!</definedName>
    <definedName name="I_Title_General_Comment_5">#REF!</definedName>
    <definedName name="I_Title_General_Comment_for_Flex_Fixed_Expenses_C_D_E_Golf_Only">#REF!</definedName>
    <definedName name="I_Title_Golf">#REF!</definedName>
    <definedName name="I_Title_Historic_Data">#REF!</definedName>
    <definedName name="I_Title_Historic_Data_Date_Range">#REF!</definedName>
    <definedName name="I_Title_Insurance_Expense_Comment">#REF!</definedName>
    <definedName name="I_Title_Leasing_Expenses_Comment_Golf_Only">#REF!</definedName>
    <definedName name="I_Title_Management_Expense_Comment">#REF!</definedName>
    <definedName name="I_Title_Membership_Comment_For_Golf_Only">#REF!</definedName>
    <definedName name="I_Title_Occupancy_Comment_Rounds_Played_for_Golf">#REF!</definedName>
    <definedName name="I_Title_Other_Income_Comment_for_Golf_Only">#REF!</definedName>
    <definedName name="I_Title_Other_Income_Comment_Other_Department_Revenue_for_Golf">#REF!</definedName>
    <definedName name="I_Title_Payroll_Expense_Comment">#REF!</definedName>
    <definedName name="I_Title_R_M_Expense_Comment">#REF!</definedName>
    <definedName name="I_Title_RE_Tax_Expense_Comment">#REF!</definedName>
    <definedName name="I_Title_Recoveries_Comment_Membership_Department_Revenue_for_Golf">#REF!</definedName>
    <definedName name="I_Title_Rent_Roll_Date">#REF!</definedName>
    <definedName name="I_Title_Rental_Income_Comment_Golf_Deparment_Revenue_for_Golf">#REF!</definedName>
    <definedName name="I_Title_RV_General_Comment_1">#REF!</definedName>
    <definedName name="I_Title_RV_General_Comment_2">#REF!</definedName>
    <definedName name="I_Title_RV_General_Comment_3">#REF!</definedName>
    <definedName name="I_Title_RV_General_Comment_4">#REF!</definedName>
    <definedName name="I_Title_Source_of_Financial_Data">#REF!</definedName>
    <definedName name="I_Title_Utilities_Expense_Comment">#REF!</definedName>
    <definedName name="I_Underwriter">#REF!</definedName>
    <definedName name="I_UWConcludedValue">#REF!</definedName>
    <definedName name="I_Year_Hist">#REF!</definedName>
    <definedName name="I_Year_Hist_Y1">#REF!</definedName>
    <definedName name="I_Year_Hist_Y2">#REF!</definedName>
    <definedName name="I_Year_Hist_Y3">#REF!</definedName>
    <definedName name="I_YearBuilt">#REF!</definedName>
    <definedName name="I_YearofSale">#REF!</definedName>
    <definedName name="I_YearRenovated">#REF!</definedName>
    <definedName name="I_ZipCode">#REF!</definedName>
    <definedName name="IG_Dep_Land">#REF!</definedName>
    <definedName name="IG_Dep_Salavage">#REF!</definedName>
    <definedName name="IG_Dep_Yrs_CapEx">#REF!</definedName>
    <definedName name="IG_Dep_Yrs_RE">#REF!</definedName>
    <definedName name="IG_Dep_Yrs_TI_LC">#REF!</definedName>
    <definedName name="Import_EGI">#REF!</definedName>
    <definedName name="impreal">#REF!</definedName>
    <definedName name="Improved_sale_summary">'[12]Sales Comparison'!$A$7:$J$66</definedName>
    <definedName name="improved_sales_adjustment">'[12]Sales Comparison'!$A$103:$J$144</definedName>
    <definedName name="incurable_functional">#REF!</definedName>
    <definedName name="Ind_SubType">#REF!</definedName>
    <definedName name="Index_Yr1">#REF!</definedName>
    <definedName name="Index_Yr10">#REF!</definedName>
    <definedName name="Index_Yr2">#REF!</definedName>
    <definedName name="Index_Yr3">#REF!</definedName>
    <definedName name="Index_Yr4">#REF!</definedName>
    <definedName name="Index_Yr5">#REF!</definedName>
    <definedName name="Index_Yr6">#REF!</definedName>
    <definedName name="Index_Yr7">#REF!</definedName>
    <definedName name="Index_Yr8">#REF!</definedName>
    <definedName name="Index_Yr9">#REF!</definedName>
    <definedName name="India">#REF!</definedName>
    <definedName name="India1">#REF!</definedName>
    <definedName name="india10">#REF!</definedName>
    <definedName name="india20">#REF!</definedName>
    <definedName name="india5">#REF!</definedName>
    <definedName name="IndiaF1">#REF!</definedName>
    <definedName name="IndiaF2">#REF!</definedName>
    <definedName name="Indonesia">#REF!</definedName>
    <definedName name="Indonesia1">#REF!</definedName>
    <definedName name="indonesia10">#REF!</definedName>
    <definedName name="indonesia20">#REF!</definedName>
    <definedName name="indonesia5">#REF!</definedName>
    <definedName name="indonesiaf1">#REF!</definedName>
    <definedName name="indonesiaf2">#REF!</definedName>
    <definedName name="Inflation_Rate">#REF!</definedName>
    <definedName name="Info">#REF!</definedName>
    <definedName name="info_pktmp">#REF!</definedName>
    <definedName name="ING_PORT_YR1">#REF!</definedName>
    <definedName name="ING_PORT_YR2">#REF!</definedName>
    <definedName name="ING_PORT_YR3">#REF!</definedName>
    <definedName name="ING_PORT_YR4">#REF!</definedName>
    <definedName name="ING_PORT_YR5">#REF!</definedName>
    <definedName name="InPlace_Rent">#REF!</definedName>
    <definedName name="InputOffset">#REF!</definedName>
    <definedName name="InputRange">#REF!</definedName>
    <definedName name="INPUTS">#REF!</definedName>
    <definedName name="inputstart">#REF!</definedName>
    <definedName name="INT_Flag">#REF!</definedName>
    <definedName name="Int_Tax">#REF!</definedName>
    <definedName name="INTERIM">#REF!</definedName>
    <definedName name="international_table">#REF!</definedName>
    <definedName name="investment_assuption">#REF!</definedName>
    <definedName name="Iowa_Curve">#REF!</definedName>
    <definedName name="Iowa_UL_array">#REF!</definedName>
    <definedName name="IPO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38910.6173958333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eland">#REF!</definedName>
    <definedName name="Ireland1">#REF!</definedName>
    <definedName name="ireland10">#REF!</definedName>
    <definedName name="ireland20">#REF!</definedName>
    <definedName name="ireland5">#REF!</definedName>
    <definedName name="irelandf1">#REF!</definedName>
    <definedName name="irelandf2">#REF!</definedName>
    <definedName name="Italy">#REF!</definedName>
    <definedName name="italyf1">#REF!</definedName>
    <definedName name="italyf2">#REF!</definedName>
    <definedName name="Itlay1">#REF!</definedName>
    <definedName name="itlay10">#REF!</definedName>
    <definedName name="itlay20">#REF!</definedName>
    <definedName name="itlay5">#REF!</definedName>
    <definedName name="J">#REF!</definedName>
    <definedName name="jamaica">#REF!</definedName>
    <definedName name="jamaica10">#REF!</definedName>
    <definedName name="jamaica20">#REF!</definedName>
    <definedName name="jamaica5">#REF!</definedName>
    <definedName name="Japan">#REF!</definedName>
    <definedName name="Japan1">#REF!</definedName>
    <definedName name="japan10">#REF!</definedName>
    <definedName name="japan20">#REF!</definedName>
    <definedName name="japan5">#REF!</definedName>
    <definedName name="JapanF1">#REF!</definedName>
    <definedName name="JapanF2">#REF!</definedName>
    <definedName name="jhnhgg" localSheetId="1" hidden="1">{#N/A,#N/A,FALSE,"Aging Summary";#N/A,#N/A,FALSE,"Ratio Analysis";#N/A,#N/A,FALSE,"Test 120 Day Accts";#N/A,#N/A,FALSE,"Tickmarks"}</definedName>
    <definedName name="jhnhgg" hidden="1">{#N/A,#N/A,FALSE,"Aging Summary";#N/A,#N/A,FALSE,"Ratio Analysis";#N/A,#N/A,FALSE,"Test 120 Day Accts";#N/A,#N/A,FALSE,"Tickmarks"}</definedName>
    <definedName name="K">#REF!</definedName>
    <definedName name="KA">#REF!</definedName>
    <definedName name="Kevin">#REF!</definedName>
    <definedName name="kjnk">#REF!</definedName>
    <definedName name="KK" localSheetId="1" hidden="1">{#N/A,#N/A,FALSE,"Aging Summary";#N/A,#N/A,FALSE,"Ratio Analysis";#N/A,#N/A,FALSE,"Test 120 Day Accts";#N/A,#N/A,FALSE,"Tickmarks"}</definedName>
    <definedName name="KK" hidden="1">{#N/A,#N/A,FALSE,"Aging Summary";#N/A,#N/A,FALSE,"Ratio Analysis";#N/A,#N/A,FALSE,"Test 120 Day Accts";#N/A,#N/A,FALSE,"Tickmarks"}</definedName>
    <definedName name="L">#REF!</definedName>
    <definedName name="LabelOffset">#REF!</definedName>
    <definedName name="land_file">'[13]Land Sale Grid - File'!#REF!</definedName>
    <definedName name="land_rpt">'[13]Land Sale Grid - Report'!#REF!</definedName>
    <definedName name="land_sales_summary_chart">#REF!</definedName>
    <definedName name="Land_SubType">#REF!</definedName>
    <definedName name="land_value">'[14]RCN-Building'!#REF!</definedName>
    <definedName name="lease_up_period">#REF!</definedName>
    <definedName name="LEASEHOLD_VALUE">#REF!</definedName>
    <definedName name="LEASHOLD">#REF!</definedName>
    <definedName name="LESSEE_COMPULSION_TEST_IF_PUT">#REF!</definedName>
    <definedName name="LESSOR_PUT_DECISION_ANALYSIS">#REF!</definedName>
    <definedName name="Linkscorp_DB">#REF!</definedName>
    <definedName name="LISTLOANTYPE">#REF!</definedName>
    <definedName name="LISTOPERATORS">#REF!</definedName>
    <definedName name="Loan_Data">#REF!</definedName>
    <definedName name="Loan_db">#REF!</definedName>
    <definedName name="loan_mod_num">#REF!</definedName>
    <definedName name="loan_mod_type">#REF!</definedName>
    <definedName name="loan_mod_type_table">#REF!</definedName>
    <definedName name="LOAN_TYPE">#REF!</definedName>
    <definedName name="Location">#REF!</definedName>
    <definedName name="Locationalized_Asset">#REF!</definedName>
    <definedName name="LOOKUP">#REF!</definedName>
    <definedName name="ly">#REF!</definedName>
    <definedName name="m" localSheetId="1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_CF">#REF!</definedName>
    <definedName name="M_DebtSvc">#REF!</definedName>
    <definedName name="M_INTRATES">#REF!</definedName>
    <definedName name="M_NoteSched">#REF!</definedName>
    <definedName name="M_SrDebtSched">#REF!</definedName>
    <definedName name="MAINMENU">#REF!</definedName>
    <definedName name="Malaysia">#REF!</definedName>
    <definedName name="Malaysia1">#REF!</definedName>
    <definedName name="malaysia10">#REF!</definedName>
    <definedName name="malaysia20">#REF!</definedName>
    <definedName name="malaysia5">#REF!</definedName>
    <definedName name="malaysiaf1">#REF!</definedName>
    <definedName name="malaysiaf2">#REF!</definedName>
    <definedName name="Marina_DB">#REF!</definedName>
    <definedName name="marketadjustment">#REF!</definedName>
    <definedName name="marketing_cost">#REF!</definedName>
    <definedName name="MeetingSpace">[15]Global!$E$64</definedName>
    <definedName name="mexico">#REF!</definedName>
    <definedName name="mexico10">#REF!</definedName>
    <definedName name="mexico20">#REF!</definedName>
    <definedName name="mexico5">#REF!</definedName>
    <definedName name="mf_rentgrowth">#REF!</definedName>
    <definedName name="MF_SubType">#REF!</definedName>
    <definedName name="mf_unitdesc">#REF!</definedName>
    <definedName name="MgmtFee_asPct_EGI">#REF!</definedName>
    <definedName name="MIDDLE_1">#REF!</definedName>
    <definedName name="mkt_lease">#REF!</definedName>
    <definedName name="MM" hidden="1">#N/A</definedName>
    <definedName name="mod_type">#REF!</definedName>
    <definedName name="MODEL">#REF!</definedName>
    <definedName name="MODEL_NUM">#REF!</definedName>
    <definedName name="MODOCCUPANCY">#REF!</definedName>
    <definedName name="Morten" localSheetId="1" hidden="1">{#N/A,#N/A,FALSE,"Aging Summary";#N/A,#N/A,FALSE,"Ratio Analysis";#N/A,#N/A,FALSE,"Test 120 Day Accts";#N/A,#N/A,FALSE,"Tickmarks"}</definedName>
    <definedName name="Morten" hidden="1">{#N/A,#N/A,FALSE,"Aging Summary";#N/A,#N/A,FALSE,"Ratio Analysis";#N/A,#N/A,FALSE,"Test 120 Day Accts";#N/A,#N/A,FALSE,"Tickmarks"}</definedName>
    <definedName name="MS_Depreciation">#REF!</definedName>
    <definedName name="MSChart">#REF!</definedName>
    <definedName name="MSChart1">#REF!</definedName>
    <definedName name="MSTABLE">#REF!</definedName>
    <definedName name="MStable1">#REF!</definedName>
    <definedName name="Mtr_Con_Print">#REF!</definedName>
    <definedName name="MTR_Pivot">#REF!</definedName>
    <definedName name="myfinal1">#REF!</definedName>
    <definedName name="myreal">#REF!</definedName>
    <definedName name="myrent">#REF!</definedName>
    <definedName name="N">#REF!</definedName>
    <definedName name="N10C">#REF!</definedName>
    <definedName name="N10M">#REF!</definedName>
    <definedName name="N10P">#REF!</definedName>
    <definedName name="N10PL">#REF!</definedName>
    <definedName name="N11C">#REF!</definedName>
    <definedName name="N11M">#REF!</definedName>
    <definedName name="N11P">#REF!</definedName>
    <definedName name="N11PL">#REF!</definedName>
    <definedName name="N12C">#REF!</definedName>
    <definedName name="N12M">#REF!</definedName>
    <definedName name="N12P">#REF!</definedName>
    <definedName name="N12PL">#REF!</definedName>
    <definedName name="N13C">#REF!</definedName>
    <definedName name="N13M">#REF!</definedName>
    <definedName name="N13P">#REF!</definedName>
    <definedName name="N13PL">#REF!</definedName>
    <definedName name="N14C">#REF!</definedName>
    <definedName name="N14M">#REF!</definedName>
    <definedName name="N14P">#REF!</definedName>
    <definedName name="N14PL">#REF!</definedName>
    <definedName name="N15C">#REF!</definedName>
    <definedName name="N15M">#REF!</definedName>
    <definedName name="N15P">#REF!</definedName>
    <definedName name="N15PL">#REF!</definedName>
    <definedName name="N16C">#REF!</definedName>
    <definedName name="N16M">#REF!</definedName>
    <definedName name="N16P">#REF!</definedName>
    <definedName name="N16PL">#REF!</definedName>
    <definedName name="N1C">#REF!</definedName>
    <definedName name="N1M">#REF!</definedName>
    <definedName name="N1P">#REF!</definedName>
    <definedName name="N1PL">#REF!</definedName>
    <definedName name="N1SN">#REF!</definedName>
    <definedName name="N2C">#REF!</definedName>
    <definedName name="N2M">#REF!</definedName>
    <definedName name="N2P">#REF!</definedName>
    <definedName name="N2PL">#REF!</definedName>
    <definedName name="N2SN">#REF!</definedName>
    <definedName name="N3C">#REF!</definedName>
    <definedName name="N3M">#REF!</definedName>
    <definedName name="N3P">#REF!</definedName>
    <definedName name="N3PL">#REF!</definedName>
    <definedName name="N3SN">#REF!</definedName>
    <definedName name="N4C">#REF!</definedName>
    <definedName name="N4M">#REF!</definedName>
    <definedName name="N4P">#REF!</definedName>
    <definedName name="N4PL">#REF!</definedName>
    <definedName name="N4SN">#REF!</definedName>
    <definedName name="N5C">#REF!</definedName>
    <definedName name="N5M">#REF!</definedName>
    <definedName name="N5P">#REF!</definedName>
    <definedName name="N5PL">#REF!</definedName>
    <definedName name="N5SN">#REF!</definedName>
    <definedName name="N6C">#REF!</definedName>
    <definedName name="N6M">#REF!</definedName>
    <definedName name="N6P">#REF!</definedName>
    <definedName name="N6PL">#REF!</definedName>
    <definedName name="N6SN">#REF!</definedName>
    <definedName name="N7C">#REF!</definedName>
    <definedName name="N7M">#REF!</definedName>
    <definedName name="N7P">#REF!</definedName>
    <definedName name="N7PL">#REF!</definedName>
    <definedName name="N7SN">#REF!</definedName>
    <definedName name="N8C">#REF!</definedName>
    <definedName name="N8M">#REF!</definedName>
    <definedName name="N8P">#REF!</definedName>
    <definedName name="N8PL">#REF!</definedName>
    <definedName name="N8SN">#REF!</definedName>
    <definedName name="N9C">#REF!</definedName>
    <definedName name="N9M">#REF!</definedName>
    <definedName name="N9P">#REF!</definedName>
    <definedName name="N9PL">#REF!</definedName>
    <definedName name="NBV">#REF!</definedName>
    <definedName name="Netherlands">#REF!</definedName>
    <definedName name="Netherlands1">#REF!</definedName>
    <definedName name="netherlands10">#REF!</definedName>
    <definedName name="netherlands20">#REF!</definedName>
    <definedName name="netherlands5">#REF!</definedName>
    <definedName name="netherlandsf1">#REF!</definedName>
    <definedName name="netherlandsf2">#REF!</definedName>
    <definedName name="Newzealand">#REF!</definedName>
    <definedName name="NewZealand1">#REF!</definedName>
    <definedName name="newzealand10">#REF!</definedName>
    <definedName name="newzealand20">#REF!</definedName>
    <definedName name="newzealand5">#REF!</definedName>
    <definedName name="NewZealandF1">#REF!</definedName>
    <definedName name="NewZealandF2">#REF!</definedName>
    <definedName name="nicaragua">#REF!</definedName>
    <definedName name="nicaragua10">#REF!</definedName>
    <definedName name="nicaragua20">#REF!</definedName>
    <definedName name="nicaragua5">#REF!</definedName>
    <definedName name="NN">[16]DCF!$B$10</definedName>
    <definedName name="No_SubType">#REF!</definedName>
    <definedName name="norway">#REF!</definedName>
    <definedName name="Norway1">#REF!</definedName>
    <definedName name="norway10">#REF!</definedName>
    <definedName name="norway20">#REF!</definedName>
    <definedName name="norway5">#REF!</definedName>
    <definedName name="norwayf1">#REF!</definedName>
    <definedName name="norwayf2">#REF!</definedName>
    <definedName name="Num_Years_Hist">#REF!</definedName>
    <definedName name="Nummerschach">#REF!</definedName>
    <definedName name="O">#REF!</definedName>
    <definedName name="Office_SubType">#REF!</definedName>
    <definedName name="Ohne_Titel">#REF!</definedName>
    <definedName name="operating_losses">#REF!</definedName>
    <definedName name="Orgin">#REF!</definedName>
    <definedName name="Other">#REF!</definedName>
    <definedName name="Output">#REF!</definedName>
    <definedName name="P">#REF!</definedName>
    <definedName name="P_Bascom_YR0">#REF!</definedName>
    <definedName name="P_Bascom_YR1">#REF!</definedName>
    <definedName name="P_Bascom_YR10">#REF!</definedName>
    <definedName name="P_Bascom_YR2">#REF!</definedName>
    <definedName name="P_Bascom_YR3">#REF!</definedName>
    <definedName name="P_Bascom_YR4">#REF!</definedName>
    <definedName name="P_Bascom_YR5">#REF!</definedName>
    <definedName name="P_Bascom_YR6">#REF!</definedName>
    <definedName name="P_Bascom_YR7">#REF!</definedName>
    <definedName name="P_Bascom_YR8">#REF!</definedName>
    <definedName name="P_Bascom_YR9">#REF!</definedName>
    <definedName name="P_Daisy_YR0">#REF!</definedName>
    <definedName name="P_Daisy_YR1">#REF!</definedName>
    <definedName name="P_Daisy_YR10">#REF!</definedName>
    <definedName name="P_Daisy_YR2">#REF!</definedName>
    <definedName name="P_Daisy_YR3">#REF!</definedName>
    <definedName name="P_Daisy_YR4">#REF!</definedName>
    <definedName name="P_Daisy_YR5">#REF!</definedName>
    <definedName name="P_Daisy_YR6">#REF!</definedName>
    <definedName name="P_Daisy_YR7">#REF!</definedName>
    <definedName name="P_Daisy_YR8">#REF!</definedName>
    <definedName name="P_Daisy_YR9">#REF!</definedName>
    <definedName name="P_FSF_YR0">#REF!</definedName>
    <definedName name="P_FSF_YR1">#REF!</definedName>
    <definedName name="P_FSF_YR10">#REF!</definedName>
    <definedName name="P_FSF_YR2">#REF!</definedName>
    <definedName name="P_FSF_YR3">#REF!</definedName>
    <definedName name="P_FSF_YR4">#REF!</definedName>
    <definedName name="P_FSF_YR5">#REF!</definedName>
    <definedName name="P_FSF_YR6">#REF!</definedName>
    <definedName name="P_FSF_YR7">#REF!</definedName>
    <definedName name="P_FSF_YR8">#REF!</definedName>
    <definedName name="P_FSF_YR9">#REF!</definedName>
    <definedName name="P_IRG_YR0">#REF!</definedName>
    <definedName name="P_IRG_YR1">#REF!</definedName>
    <definedName name="P_IRG_YR10">#REF!</definedName>
    <definedName name="P_IRG_YR2">#REF!</definedName>
    <definedName name="P_IRG_YR3">#REF!</definedName>
    <definedName name="P_IRG_YR4">#REF!</definedName>
    <definedName name="P_IRG_YR5">#REF!</definedName>
    <definedName name="P_IRG_YR6">#REF!</definedName>
    <definedName name="P_IRG_YR7">#REF!</definedName>
    <definedName name="P_IRG_YR8">#REF!</definedName>
    <definedName name="P_IRG_YR9">#REF!</definedName>
    <definedName name="P_Vintage_YR0">#REF!</definedName>
    <definedName name="P_Vintage_YR1">#REF!</definedName>
    <definedName name="P_Vintage_YR10">#REF!</definedName>
    <definedName name="P_Vintage_YR2">#REF!</definedName>
    <definedName name="P_Vintage_YR3">#REF!</definedName>
    <definedName name="P_Vintage_YR4">#REF!</definedName>
    <definedName name="P_Vintage_YR5">#REF!</definedName>
    <definedName name="P_Vintage_YR6">#REF!</definedName>
    <definedName name="P_Vintage_YR7">#REF!</definedName>
    <definedName name="P_Vintage_YR8">#REF!</definedName>
    <definedName name="P_Vintage_YR9">#REF!</definedName>
    <definedName name="P_Wentwood_YR0">#REF!</definedName>
    <definedName name="P_Wentwood_YR1">#REF!</definedName>
    <definedName name="P_Wentwood_YR10">#REF!</definedName>
    <definedName name="P_Wentwood_YR2">#REF!</definedName>
    <definedName name="P_Wentwood_YR3">#REF!</definedName>
    <definedName name="P_Wentwood_YR4">#REF!</definedName>
    <definedName name="P_Wentwood_YR5">#REF!</definedName>
    <definedName name="P_Wentwood_YR6">#REF!</definedName>
    <definedName name="P_Wentwood_YR7">#REF!</definedName>
    <definedName name="P_Wentwood_YR8">#REF!</definedName>
    <definedName name="P_Wentwood_YR9">#REF!</definedName>
    <definedName name="P3Sum">#REF!</definedName>
    <definedName name="Page_0A">#REF!</definedName>
    <definedName name="Page_0B">#REF!</definedName>
    <definedName name="Page_0C">#REF!</definedName>
    <definedName name="page_comparables">#REF!</definedName>
    <definedName name="Page_ExecSummary">#REF!</definedName>
    <definedName name="Page_ExecSummary1">#REF!</definedName>
    <definedName name="Page_ExecSummary2">#REF!</definedName>
    <definedName name="Page_ExecSummary3">#REF!</definedName>
    <definedName name="PAGE0A">#REF!</definedName>
    <definedName name="PAGE0B">#REF!</definedName>
    <definedName name="PAGE0C">#REF!</definedName>
    <definedName name="PAGE1">#REF!</definedName>
    <definedName name="page100">#REF!</definedName>
    <definedName name="PAGE10B">#REF!</definedName>
    <definedName name="PAGE10C">#REF!</definedName>
    <definedName name="PAGE11">#REF!</definedName>
    <definedName name="page12">[17]ASSETS!#REF!</definedName>
    <definedName name="page13b">'[17]FRN SUBS'!#REF!</definedName>
    <definedName name="page13b1">'[17]FRN SUBS'!#REF!</definedName>
    <definedName name="page13b2">'[17]FRN SUBS'!#REF!</definedName>
    <definedName name="page13b3">'[17]FRN SUBS'!#REF!</definedName>
    <definedName name="page2">#REF!</definedName>
    <definedName name="page3">#REF!</definedName>
    <definedName name="Page3a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GEAM">#REF!</definedName>
    <definedName name="Pakistan">#REF!</definedName>
    <definedName name="Pakistan1">#REF!</definedName>
    <definedName name="pakistan10">#REF!</definedName>
    <definedName name="pakistan20">#REF!</definedName>
    <definedName name="pakistan5">#REF!</definedName>
    <definedName name="pakistanf1">#REF!</definedName>
    <definedName name="pakistanf2">#REF!</definedName>
    <definedName name="panama">#REF!</definedName>
    <definedName name="panama10">#REF!</definedName>
    <definedName name="panama20">#REF!</definedName>
    <definedName name="panama5">#REF!</definedName>
    <definedName name="paraguay">#REF!</definedName>
    <definedName name="paraguay10">#REF!</definedName>
    <definedName name="paraguay20">#REF!</definedName>
    <definedName name="paraguay5">#REF!</definedName>
    <definedName name="Parking_SubType">#REF!</definedName>
    <definedName name="PATTON_REO">#REF!</definedName>
    <definedName name="PattonEyeChart">#REF!</definedName>
    <definedName name="PE_Adj">#REF!</definedName>
    <definedName name="percent_soft_cost">#REF!</definedName>
    <definedName name="peru">#REF!</definedName>
    <definedName name="peru10">#REF!</definedName>
    <definedName name="peru20">#REF!</definedName>
    <definedName name="peru5">#REF!</definedName>
    <definedName name="Philippines">#REF!</definedName>
    <definedName name="Philippines1">#REF!</definedName>
    <definedName name="philippines10">#REF!</definedName>
    <definedName name="philippines20">#REF!</definedName>
    <definedName name="philippines5">#REF!</definedName>
    <definedName name="philippinesf1">#REF!</definedName>
    <definedName name="philippinesf2">#REF!</definedName>
    <definedName name="physical_curable">#REF!</definedName>
    <definedName name="physical_depreciation">#REF!</definedName>
    <definedName name="physical_incurable">#REF!</definedName>
    <definedName name="physical_longlife">#REF!</definedName>
    <definedName name="PIP_DATA">#REF!</definedName>
    <definedName name="PIP_OH">#REF!</definedName>
    <definedName name="POOLS">#REF!</definedName>
    <definedName name="portugal">#REF!</definedName>
    <definedName name="portugal1">#REF!</definedName>
    <definedName name="portugal10">#REF!</definedName>
    <definedName name="portugal20">#REF!</definedName>
    <definedName name="portugal5">#REF!</definedName>
    <definedName name="Pre_Payment_Amount">#REF!</definedName>
    <definedName name="Prelim_Eye">#REF!</definedName>
    <definedName name="_xlnm.Print_Area" localSheetId="1">'vol historisk'!$A$3:$A$32</definedName>
    <definedName name="_xlnm.Print_Area">#REF!</definedName>
    <definedName name="PRINT_AREA_MI">#REF!</definedName>
    <definedName name="Print_Area1">#REF!</definedName>
    <definedName name="Print_Area3">#REF!</definedName>
    <definedName name="Print_Area5">#REF!</definedName>
    <definedName name="Print_Area6">#REF!</definedName>
    <definedName name="Print_It">#REF!</definedName>
    <definedName name="print_range">#REF!</definedName>
    <definedName name="print_rent_roll">#REF!</definedName>
    <definedName name="print_rollover">#REF!</definedName>
    <definedName name="Print_Titles_MI">#REF!</definedName>
    <definedName name="PrintArray">#REF!</definedName>
    <definedName name="PrintMat">#REF!</definedName>
    <definedName name="printotals">#REF!</definedName>
    <definedName name="PRNF">#REF!</definedName>
    <definedName name="PRNP">#REF!</definedName>
    <definedName name="PRO_FORMA_OPERATING_STATEMENT">'[12]Proforma OP stmt - 1999'!$A$1:$J$46</definedName>
    <definedName name="proforma">'[6]Cost Approach'!#REF!</definedName>
    <definedName name="PROGRAM">#REF!</definedName>
    <definedName name="ProjectImport_Flag">#REF!</definedName>
    <definedName name="projection_analysis">#REF!</definedName>
    <definedName name="Prop_2000">#REF!</definedName>
    <definedName name="Prop_2001">#REF!</definedName>
    <definedName name="Prop_2002">#REF!</definedName>
    <definedName name="Prop_LTM8_01">#REF!</definedName>
    <definedName name="Prop_TTM">#REF!</definedName>
    <definedName name="Prop_Type_Matrix">#REF!</definedName>
    <definedName name="property_name">'[14]RCN-Building'!$A$3</definedName>
    <definedName name="property_type">#REF!</definedName>
    <definedName name="property_types">#REF!</definedName>
    <definedName name="PROPTYPE_TABLE">#REF!</definedName>
    <definedName name="prt6Amigos">#REF!</definedName>
    <definedName name="prtExecSumm">#REF!</definedName>
    <definedName name="prtFlg1">#REF!</definedName>
    <definedName name="prtFlg12">#REF!</definedName>
    <definedName name="prtFlg2">#REF!</definedName>
    <definedName name="prtFlg3">#REF!</definedName>
    <definedName name="prtFlg4">#REF!</definedName>
    <definedName name="prtFlg5">#REF!</definedName>
    <definedName name="prtFlg6">#REF!</definedName>
    <definedName name="prtFlg7">#REF!</definedName>
    <definedName name="prtFlg9">#REF!</definedName>
    <definedName name="PSURV">#REF!</definedName>
    <definedName name="puertorico">#REF!</definedName>
    <definedName name="puertorico10">#REF!</definedName>
    <definedName name="puertorico20">#REF!</definedName>
    <definedName name="puertorico5">#REF!</definedName>
    <definedName name="Pulldowns">[15]Global!#REF!</definedName>
    <definedName name="PURCHASE_OPTION_ANALYSIS">#REF!</definedName>
    <definedName name="PVC_Adj">#REF!</definedName>
    <definedName name="q">#REF!</definedName>
    <definedName name="QEWR" localSheetId="1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QEWR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QUEUE">#REF!</definedName>
    <definedName name="QUEUE2">#REF!</definedName>
    <definedName name="QUEUE3">#REF!</definedName>
    <definedName name="R_Area1">#REF!</definedName>
    <definedName name="r_comp">#REF!</definedName>
    <definedName name="r_comp1">#REF!</definedName>
    <definedName name="r_econ">#REF!</definedName>
    <definedName name="r_eye">#REF!</definedName>
    <definedName name="R_import1">#REF!</definedName>
    <definedName name="R_ImportPosition">#REF!</definedName>
    <definedName name="r_month">#REF!</definedName>
    <definedName name="r_tenant">#REF!</definedName>
    <definedName name="RANGE_MILSKY">#REF!</definedName>
    <definedName name="rank_dbase_1">#REF!</definedName>
    <definedName name="rank_dbase_10">#REF!</definedName>
    <definedName name="rank_dbase_11">#REF!</definedName>
    <definedName name="rank_dbase_12">#REF!</definedName>
    <definedName name="rank_dbase_13">#REF!</definedName>
    <definedName name="rank_dbase_14">#REF!</definedName>
    <definedName name="rank_dbase_15">#REF!</definedName>
    <definedName name="rank_dbase_16">#REF!</definedName>
    <definedName name="rank_dbase_17">#REF!</definedName>
    <definedName name="rank_dbase_18">#REF!</definedName>
    <definedName name="rank_dbase_19">#REF!</definedName>
    <definedName name="rank_dbase_2">#REF!</definedName>
    <definedName name="rank_dbase_20">#REF!</definedName>
    <definedName name="rank_dbase_21">#REF!</definedName>
    <definedName name="rank_dbase_22">#REF!</definedName>
    <definedName name="rank_dbase_23">#REF!</definedName>
    <definedName name="rank_dbase_24">#REF!</definedName>
    <definedName name="rank_dbase_25">#REF!</definedName>
    <definedName name="rank_dbase_26">#REF!</definedName>
    <definedName name="rank_dbase_27">#REF!</definedName>
    <definedName name="rank_dbase_28">#REF!</definedName>
    <definedName name="rank_dbase_29">#REF!</definedName>
    <definedName name="rank_dbase_3">#REF!</definedName>
    <definedName name="rank_dbase_30">#REF!</definedName>
    <definedName name="rank_dbase_31">#REF!</definedName>
    <definedName name="rank_dbase_32">#REF!</definedName>
    <definedName name="rank_dbase_33">#REF!</definedName>
    <definedName name="rank_dbase_34">#REF!</definedName>
    <definedName name="rank_dbase_35">#REF!</definedName>
    <definedName name="rank_dbase_36">#REF!</definedName>
    <definedName name="rank_dbase_37">#REF!</definedName>
    <definedName name="rank_dbase_38">#REF!</definedName>
    <definedName name="rank_dbase_39">#REF!</definedName>
    <definedName name="rank_dbase_4">#REF!</definedName>
    <definedName name="rank_dbase_40">#REF!</definedName>
    <definedName name="rank_dbase_41">#REF!</definedName>
    <definedName name="rank_dbase_42">#REF!</definedName>
    <definedName name="rank_dbase_43">#REF!</definedName>
    <definedName name="rank_dbase_44">#REF!</definedName>
    <definedName name="rank_dbase_45">#REF!</definedName>
    <definedName name="rank_dbase_46">#REF!</definedName>
    <definedName name="rank_dbase_47">#REF!</definedName>
    <definedName name="rank_dbase_48">#REF!</definedName>
    <definedName name="rank_dbase_49">#REF!</definedName>
    <definedName name="rank_dbase_5">#REF!</definedName>
    <definedName name="rank_dbase_50">#REF!</definedName>
    <definedName name="rank_dbase_51">#REF!</definedName>
    <definedName name="rank_dbase_52">#REF!</definedName>
    <definedName name="rank_dbase_53">#REF!</definedName>
    <definedName name="rank_dbase_54">#REF!</definedName>
    <definedName name="rank_dbase_55">#REF!</definedName>
    <definedName name="rank_dbase_56">#REF!</definedName>
    <definedName name="rank_dbase_57">#REF!</definedName>
    <definedName name="rank_dbase_58">#REF!</definedName>
    <definedName name="rank_dbase_59">#REF!</definedName>
    <definedName name="rank_dbase_6">#REF!</definedName>
    <definedName name="rank_dbase_60">#REF!</definedName>
    <definedName name="rank_dbase_61">#REF!</definedName>
    <definedName name="rank_dbase_62">#REF!</definedName>
    <definedName name="rank_dbase_63">#REF!</definedName>
    <definedName name="rank_dbase_64">#REF!</definedName>
    <definedName name="rank_dbase_65">#REF!</definedName>
    <definedName name="rank_dbase_66">#REF!</definedName>
    <definedName name="rank_dbase_67">#REF!</definedName>
    <definedName name="rank_dbase_68">#REF!</definedName>
    <definedName name="rank_dbase_69">#REF!</definedName>
    <definedName name="rank_dbase_7">#REF!</definedName>
    <definedName name="rank_dbase_70">#REF!</definedName>
    <definedName name="rank_dbase_8">#REF!</definedName>
    <definedName name="rank_dbase_9">#REF!</definedName>
    <definedName name="rank_dbase_total">#REF!</definedName>
    <definedName name="rank_dbase3">#REF!</definedName>
    <definedName name="rank_tenant_1">#REF!</definedName>
    <definedName name="rank_tenant_10">#REF!</definedName>
    <definedName name="rank_tenant_11">#REF!</definedName>
    <definedName name="rank_tenant_12">#REF!</definedName>
    <definedName name="rank_tenant_13">#REF!</definedName>
    <definedName name="rank_tenant_14">#REF!</definedName>
    <definedName name="rank_tenant_15">#REF!</definedName>
    <definedName name="rank_tenant_16">#REF!</definedName>
    <definedName name="rank_tenant_17">#REF!</definedName>
    <definedName name="rank_tenant_18">#REF!</definedName>
    <definedName name="rank_tenant_19">#REF!</definedName>
    <definedName name="rank_tenant_2">#REF!</definedName>
    <definedName name="rank_tenant_20">#REF!</definedName>
    <definedName name="rank_tenant_21">#REF!</definedName>
    <definedName name="rank_tenant_22">#REF!</definedName>
    <definedName name="rank_tenant_23">#REF!</definedName>
    <definedName name="rank_tenant_24">#REF!</definedName>
    <definedName name="rank_tenant_25">#REF!</definedName>
    <definedName name="rank_tenant_26">#REF!</definedName>
    <definedName name="rank_tenant_27">#REF!</definedName>
    <definedName name="rank_tenant_28">#REF!</definedName>
    <definedName name="rank_tenant_29">#REF!</definedName>
    <definedName name="rank_tenant_3">#REF!</definedName>
    <definedName name="rank_tenant_30">#REF!</definedName>
    <definedName name="rank_tenant_31">#REF!</definedName>
    <definedName name="rank_tenant_32">#REF!</definedName>
    <definedName name="rank_tenant_33">#REF!</definedName>
    <definedName name="rank_tenant_34">#REF!</definedName>
    <definedName name="rank_tenant_35">#REF!</definedName>
    <definedName name="rank_tenant_36">#REF!</definedName>
    <definedName name="rank_tenant_37">#REF!</definedName>
    <definedName name="rank_tenant_38">#REF!</definedName>
    <definedName name="rank_tenant_39">#REF!</definedName>
    <definedName name="rank_tenant_4">#REF!</definedName>
    <definedName name="rank_tenant_40">#REF!</definedName>
    <definedName name="rank_tenant_41">#REF!</definedName>
    <definedName name="rank_tenant_42">#REF!</definedName>
    <definedName name="rank_tenant_43">#REF!</definedName>
    <definedName name="rank_tenant_44">#REF!</definedName>
    <definedName name="rank_tenant_45">#REF!</definedName>
    <definedName name="rank_tenant_46">#REF!</definedName>
    <definedName name="rank_tenant_47">#REF!</definedName>
    <definedName name="rank_tenant_48">#REF!</definedName>
    <definedName name="rank_tenant_49">#REF!</definedName>
    <definedName name="rank_tenant_5">#REF!</definedName>
    <definedName name="rank_tenant_50">#REF!</definedName>
    <definedName name="rank_tenant_51">#REF!</definedName>
    <definedName name="rank_tenant_52">#REF!</definedName>
    <definedName name="rank_tenant_53">#REF!</definedName>
    <definedName name="rank_tenant_54">#REF!</definedName>
    <definedName name="rank_tenant_55">#REF!</definedName>
    <definedName name="rank_tenant_56">#REF!</definedName>
    <definedName name="rank_tenant_57">#REF!</definedName>
    <definedName name="rank_tenant_58">#REF!</definedName>
    <definedName name="rank_tenant_59">#REF!</definedName>
    <definedName name="rank_tenant_6">#REF!</definedName>
    <definedName name="rank_tenant_60">#REF!</definedName>
    <definedName name="rank_tenant_61">#REF!</definedName>
    <definedName name="rank_tenant_62">#REF!</definedName>
    <definedName name="rank_tenant_63">#REF!</definedName>
    <definedName name="rank_tenant_64">#REF!</definedName>
    <definedName name="rank_tenant_65">#REF!</definedName>
    <definedName name="rank_tenant_66">#REF!</definedName>
    <definedName name="rank_tenant_67">#REF!</definedName>
    <definedName name="rank_tenant_68">#REF!</definedName>
    <definedName name="rank_tenant_69">#REF!</definedName>
    <definedName name="rank_tenant_7">#REF!</definedName>
    <definedName name="rank_tenant_70">#REF!</definedName>
    <definedName name="rank_tenant_8">#REF!</definedName>
    <definedName name="rank_tenant_9">#REF!</definedName>
    <definedName name="rate">#REF!</definedName>
    <definedName name="raw">#REF!</definedName>
    <definedName name="RawData">#REF!</definedName>
    <definedName name="RawHeader">#REF!</definedName>
    <definedName name="RBC">#REF!</definedName>
    <definedName name="RCN">#REF!</definedName>
    <definedName name="rcn_building">#REF!</definedName>
    <definedName name="rcn_site">#REF!</definedName>
    <definedName name="RCN_Weighted_Age">#REF!</definedName>
    <definedName name="RCN_Weighted_NUL">#REF!</definedName>
    <definedName name="RCN_Weighted_RUL">#REF!</definedName>
    <definedName name="Reference">#REF!</definedName>
    <definedName name="reference2">#REF!</definedName>
    <definedName name="remaining_act">#REF!</definedName>
    <definedName name="remaining_ly">#REF!</definedName>
    <definedName name="Rent_Loss_Calculation_printout">'[12]lease-up discount model'!$A$3:$D$20</definedName>
    <definedName name="rent_roll1">#REF!</definedName>
    <definedName name="rent_roll2">#REF!</definedName>
    <definedName name="rentroll">#REF!</definedName>
    <definedName name="RentRollRow">#REF!</definedName>
    <definedName name="REO_DB">#REF!</definedName>
    <definedName name="residual">#REF!</definedName>
    <definedName name="Retail_SubType">#REF!</definedName>
    <definedName name="rev_exp">#REF!</definedName>
    <definedName name="Risk_Rating">#REF!</definedName>
    <definedName name="riskrating">#REF!</definedName>
    <definedName name="RMC">#REF!</definedName>
    <definedName name="RMW">#REF!</definedName>
    <definedName name="ro_2_rolls">#REF!</definedName>
    <definedName name="ro_3_rolls">#REF!</definedName>
    <definedName name="ro_assumptions_print">#REF!</definedName>
    <definedName name="Ro_Base_Ass">#REF!</definedName>
    <definedName name="RO_BASE_ASSUMPTIONS">#REF!</definedName>
    <definedName name="RO_Base_Rent_Roll">#REF!</definedName>
    <definedName name="RO_Crit_0ff_Lease21">#REF!</definedName>
    <definedName name="ro_crit_lease_up_43">#REF!</definedName>
    <definedName name="ro_crit_lease_up11">#REF!</definedName>
    <definedName name="ro_crit_lease_up110">#REF!</definedName>
    <definedName name="ro_crit_lease_up12">#REF!</definedName>
    <definedName name="ro_crit_lease_up13">#REF!</definedName>
    <definedName name="ro_crit_lease_up14">#REF!</definedName>
    <definedName name="ro_crit_lease_up15">#REF!</definedName>
    <definedName name="ro_crit_lease_up16">#REF!</definedName>
    <definedName name="ro_crit_lease_up17">#REF!</definedName>
    <definedName name="ro_crit_lease_up18">#REF!</definedName>
    <definedName name="ro_crit_lease_up19">#REF!</definedName>
    <definedName name="ro_crit_lease_up21">#REF!</definedName>
    <definedName name="ro_crit_lease_up210">#REF!</definedName>
    <definedName name="ro_crit_lease_up22">#REF!</definedName>
    <definedName name="ro_crit_lease_up23">#REF!</definedName>
    <definedName name="ro_crit_lease_up24">#REF!</definedName>
    <definedName name="ro_crit_lease_up25">#REF!</definedName>
    <definedName name="ro_crit_lease_up26">#REF!</definedName>
    <definedName name="ro_crit_lease_up27">#REF!</definedName>
    <definedName name="ro_crit_lease_up28">#REF!</definedName>
    <definedName name="ro_crit_lease_up29">#REF!</definedName>
    <definedName name="ro_crit_lease_up31">#REF!</definedName>
    <definedName name="ro_crit_lease_up310">#REF!</definedName>
    <definedName name="ro_crit_lease_up32">#REF!</definedName>
    <definedName name="ro_crit_lease_up33">#REF!</definedName>
    <definedName name="ro_crit_lease_up34">#REF!</definedName>
    <definedName name="ro_crit_lease_up35">#REF!</definedName>
    <definedName name="ro_crit_lease_up36">#REF!</definedName>
    <definedName name="ro_crit_lease_up37">#REF!</definedName>
    <definedName name="ro_crit_lease_up38">#REF!</definedName>
    <definedName name="ro_crit_lease_up39">#REF!</definedName>
    <definedName name="ro_crit_lease_up41">#REF!</definedName>
    <definedName name="ro_crit_lease_up410">#REF!</definedName>
    <definedName name="ro_crit_lease_up42">#REF!</definedName>
    <definedName name="ro_crit_lease_up43">#REF!</definedName>
    <definedName name="ro_crit_lease_up44">#REF!</definedName>
    <definedName name="ro_crit_lease_up45">#REF!</definedName>
    <definedName name="ro_crit_lease_up46">#REF!</definedName>
    <definedName name="ro_crit_lease_up47">#REF!</definedName>
    <definedName name="ro_crit_lease_up48">#REF!</definedName>
    <definedName name="ro_crit_lease_up49">#REF!</definedName>
    <definedName name="RO_Crit_Off_Lease">#REF!</definedName>
    <definedName name="ro_crit_off_lease11">#REF!</definedName>
    <definedName name="ro_crit_off_lease110">#REF!</definedName>
    <definedName name="ro_crit_off_lease12">#REF!</definedName>
    <definedName name="ro_crit_off_lease13">#REF!</definedName>
    <definedName name="ro_crit_off_lease14">#REF!</definedName>
    <definedName name="ro_crit_off_lease15">#REF!</definedName>
    <definedName name="ro_crit_off_lease16">#REF!</definedName>
    <definedName name="ro_crit_off_lease17">#REF!</definedName>
    <definedName name="ro_crit_off_lease18">#REF!</definedName>
    <definedName name="ro_crit_off_lease19">#REF!</definedName>
    <definedName name="ro_crit_off_lease21">#REF!</definedName>
    <definedName name="ro_crit_off_lease210">#REF!</definedName>
    <definedName name="ro_crit_off_lease22">#REF!</definedName>
    <definedName name="ro_crit_off_lease23">#REF!</definedName>
    <definedName name="ro_crit_off_lease24">#REF!</definedName>
    <definedName name="ro_crit_off_lease25">#REF!</definedName>
    <definedName name="ro_crit_off_lease26">#REF!</definedName>
    <definedName name="ro_crit_off_lease27">#REF!</definedName>
    <definedName name="ro_crit_off_lease28">#REF!</definedName>
    <definedName name="ro_crit_off_lease29">#REF!</definedName>
    <definedName name="ro_crit_off_lease31">#REF!</definedName>
    <definedName name="ro_crit_off_lease310">#REF!</definedName>
    <definedName name="ro_crit_off_lease32">#REF!</definedName>
    <definedName name="ro_crit_off_lease33">#REF!</definedName>
    <definedName name="ro_crit_off_lease34">#REF!</definedName>
    <definedName name="ro_crit_off_lease35">#REF!</definedName>
    <definedName name="ro_crit_off_lease36">#REF!</definedName>
    <definedName name="ro_crit_off_lease37">#REF!</definedName>
    <definedName name="ro_crit_off_lease38">#REF!</definedName>
    <definedName name="ro_crit_off_lease39">#REF!</definedName>
    <definedName name="ro_crit_off_lease41">#REF!</definedName>
    <definedName name="ro_crit_off_lease410">#REF!</definedName>
    <definedName name="ro_crit_off_lease42">#REF!</definedName>
    <definedName name="ro_crit_off_lease43">#REF!</definedName>
    <definedName name="ro_crit_off_lease44">#REF!</definedName>
    <definedName name="ro_crit_off_lease45">#REF!</definedName>
    <definedName name="ro_crit_off_lease46">#REF!</definedName>
    <definedName name="ro_crit_off_lease47">#REF!</definedName>
    <definedName name="ro_crit_off_lease48">#REF!</definedName>
    <definedName name="ro_crit_off_lease49">#REF!</definedName>
    <definedName name="RO_End_3rdRoll">#REF!</definedName>
    <definedName name="RO_Expenses_PSF">#REF!</definedName>
    <definedName name="RO_Lease_Up_2nd_Roll">#REF!</definedName>
    <definedName name="ro_lease_up15">#REF!</definedName>
    <definedName name="ro_lease_up310">#REF!</definedName>
    <definedName name="ro_lease_up36">#REF!</definedName>
    <definedName name="ro_lease_up39">#REF!</definedName>
    <definedName name="ro_lease_up42">#REF!</definedName>
    <definedName name="ro_lease_up43">#REF!</definedName>
    <definedName name="ro_lease_up44">#REF!</definedName>
    <definedName name="RO_Market_Rent">#REF!</definedName>
    <definedName name="ro_market_rents">#REF!</definedName>
    <definedName name="Ro_NERCalc_TILCLookup">#REF!</definedName>
    <definedName name="ro_rent_roll">#REF!</definedName>
    <definedName name="ro_rent_roll_print">#REF!</definedName>
    <definedName name="Ro_Rollover">#REF!</definedName>
    <definedName name="ro_rollover_noleasedown">#REF!</definedName>
    <definedName name="Ro_Rollover_RentCalc">#REF!</definedName>
    <definedName name="ro_sf_type">#REF!</definedName>
    <definedName name="ro_tenant_rent">#REF!</definedName>
    <definedName name="RO_TI_New">#REF!</definedName>
    <definedName name="RO_TI_Renew">#REF!</definedName>
    <definedName name="roll_comp_db">#REF!</definedName>
    <definedName name="roll_econ_db">#REF!</definedName>
    <definedName name="roll_econ_Mo_db">#REF!</definedName>
    <definedName name="roll_eye_db">#REF!</definedName>
    <definedName name="roll_inet_db">#REF!</definedName>
    <definedName name="Roll_Print_Flag">#REF!</definedName>
    <definedName name="roll_sum">#REF!</definedName>
    <definedName name="roll_summary">#REF!</definedName>
    <definedName name="roll_tenant_db">#REF!</definedName>
    <definedName name="rollme">#REF!</definedName>
    <definedName name="Rollover_Analysis">#REF!</definedName>
    <definedName name="rollsum">#REF!</definedName>
    <definedName name="rollup_control">#REF!</definedName>
    <definedName name="Rollup_NoAssets">#REF!</definedName>
    <definedName name="Rollup_Refresh_Flag">#REF!</definedName>
    <definedName name="ROLLUPDAY">#REF!</definedName>
    <definedName name="ROLLUPTIME">#REF!</definedName>
    <definedName name="RON">#REF!</definedName>
    <definedName name="Round">#REF!</definedName>
    <definedName name="ROW">#REF!</definedName>
    <definedName name="rr" localSheetId="1" hidden="1">{#N/A,#N/A,FALSE,"Aging Summary";#N/A,#N/A,FALSE,"Ratio Analysis";#N/A,#N/A,FALSE,"Test 120 Day Accts";#N/A,#N/A,FALSE,"Tickmarks"}</definedName>
    <definedName name="rr" hidden="1">{#N/A,#N/A,FALSE,"Aging Summary";#N/A,#N/A,FALSE,"Ratio Analysis";#N/A,#N/A,FALSE,"Test 120 Day Accts";#N/A,#N/A,FALSE,"Tickmarks"}</definedName>
    <definedName name="RR_3_Rolls">#REF!</definedName>
    <definedName name="RR_Expenses_PSF">#REF!</definedName>
    <definedName name="s">#REF!</definedName>
    <definedName name="sad">#REF!</definedName>
    <definedName name="Sales1_SubType">#REF!</definedName>
    <definedName name="Sales2_SubType">#REF!</definedName>
    <definedName name="Sales3_SubType">#REF!</definedName>
    <definedName name="Sales4_SubType">#REF!</definedName>
    <definedName name="SalesComp_HiLow">#REF!</definedName>
    <definedName name="SALNO">'[18]241'!$I$7:$I$276</definedName>
    <definedName name="SDF" localSheetId="1" hidden="1">{#N/A,#N/A,FALSE,"Aging Summary";#N/A,#N/A,FALSE,"Ratio Analysis";#N/A,#N/A,FALSE,"Test 120 Day Accts";#N/A,#N/A,FALSE,"Tickmarks"}</definedName>
    <definedName name="SDF" hidden="1">{#N/A,#N/A,FALSE,"Aging Summary";#N/A,#N/A,FALSE,"Ratio Analysis";#N/A,#N/A,FALSE,"Test 120 Day Accts";#N/A,#N/A,FALSE,"Tickmarks"}</definedName>
    <definedName name="sdfg" localSheetId="1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dfvsdfv" localSheetId="1" hidden="1">{#N/A,#N/A,FALSE,"Aging Summary";#N/A,#N/A,FALSE,"Ratio Analysis";#N/A,#N/A,FALSE,"Test 120 Day Accts";#N/A,#N/A,FALSE,"Tickmarks"}</definedName>
    <definedName name="sdfvsdfv" hidden="1">{#N/A,#N/A,FALSE,"Aging Summary";#N/A,#N/A,FALSE,"Ratio Analysis";#N/A,#N/A,FALSE,"Test 120 Day Accts";#N/A,#N/A,FALSE,"Tickmarks"}</definedName>
    <definedName name="SDGQ5Y">#REF!</definedName>
    <definedName name="SENSITIVERANGE">#REF!</definedName>
    <definedName name="Singapore">#REF!</definedName>
    <definedName name="Singapore1">#REF!</definedName>
    <definedName name="singapore10">#REF!</definedName>
    <definedName name="singapore20">#REF!</definedName>
    <definedName name="singapore5">#REF!</definedName>
    <definedName name="SingaporeF1">#REF!</definedName>
    <definedName name="SingaporeF2">#REF!</definedName>
    <definedName name="soft_cost">#REF!</definedName>
    <definedName name="SouthAfrica">#REF!</definedName>
    <definedName name="SouthAfrica1">#REF!</definedName>
    <definedName name="southafrica10">#REF!</definedName>
    <definedName name="southafrica20">#REF!</definedName>
    <definedName name="southafrica5">#REF!</definedName>
    <definedName name="southafricaf1">#REF!</definedName>
    <definedName name="southafricaf2">#REF!</definedName>
    <definedName name="SouthKorea">#REF!</definedName>
    <definedName name="SouthKorea1">#REF!</definedName>
    <definedName name="southkorea10">#REF!</definedName>
    <definedName name="southkorea20">#REF!</definedName>
    <definedName name="southkorea5">#REF!</definedName>
    <definedName name="southkoreaf1">#REF!</definedName>
    <definedName name="southkoreaf2">#REF!</definedName>
    <definedName name="Spain">#REF!</definedName>
    <definedName name="Spain1">#REF!</definedName>
    <definedName name="spain10">#REF!</definedName>
    <definedName name="spain20">#REF!</definedName>
    <definedName name="spain5">#REF!</definedName>
    <definedName name="spainf1">#REF!</definedName>
    <definedName name="spainf2">#REF!</definedName>
    <definedName name="sqm_sqf_ratio">#REF!</definedName>
    <definedName name="SRBALANCERANGE">#REF!</definedName>
    <definedName name="srdfg" localSheetId="1" hidden="1">{#N/A,#N/A,FALSE,"Aging Summary";#N/A,#N/A,FALSE,"Ratio Analysis";#N/A,#N/A,FALSE,"Test 120 Day Accts";#N/A,#N/A,FALSE,"Tickmarks"}</definedName>
    <definedName name="srdfg" hidden="1">{#N/A,#N/A,FALSE,"Aging Summary";#N/A,#N/A,FALSE,"Ratio Analysis";#N/A,#N/A,FALSE,"Test 120 Day Accts";#N/A,#N/A,FALSE,"Tickmarks"}</definedName>
    <definedName name="ST_Adj">#REF!</definedName>
    <definedName name="Stab_AdjStep_Sr1">#REF!</definedName>
    <definedName name="Stab_AdjStep_Sr2">#REF!</definedName>
    <definedName name="Stab_AdjStep_Subject">#REF!</definedName>
    <definedName name="Stabilized_NOI_Table_to_Calculate_Reversions">'[6]As Occupied Results'!#REF!</definedName>
    <definedName name="stabilized_occupancy">#REF!</definedName>
    <definedName name="START">#REF!</definedName>
    <definedName name="Start_Comparables">#REF!</definedName>
    <definedName name="Start_Economics">#REF!</definedName>
    <definedName name="Start_tenant">#REF!</definedName>
    <definedName name="start_tenant_sqm_sort">#REF!</definedName>
    <definedName name="STATELIST">#REF!</definedName>
    <definedName name="STATES">#REF!</definedName>
    <definedName name="stdhg" localSheetId="1" hidden="1">{#N/A,#N/A,FALSE,"Aging Summary";#N/A,#N/A,FALSE,"Ratio Analysis";#N/A,#N/A,FALSE,"Test 120 Day Accts";#N/A,#N/A,FALSE,"Tickmarks"}</definedName>
    <definedName name="stdhg" hidden="1">{#N/A,#N/A,FALSE,"Aging Summary";#N/A,#N/A,FALSE,"Ratio Analysis";#N/A,#N/A,FALSE,"Test 120 Day Accts";#N/A,#N/A,FALSE,"Tickmarks"}</definedName>
    <definedName name="strategy">#REF!</definedName>
    <definedName name="stsg" localSheetId="1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stsg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Subtotal_Capital_Improvements">#REF!</definedName>
    <definedName name="Summary_of_Values">'[6]Cost Approach'!#REF!</definedName>
    <definedName name="suriname">#REF!</definedName>
    <definedName name="suriname10">#REF!</definedName>
    <definedName name="suriname20">#REF!</definedName>
    <definedName name="suriname5">#REF!</definedName>
    <definedName name="Sweden">#REF!</definedName>
    <definedName name="Sweden1">#REF!</definedName>
    <definedName name="sweden10">#REF!</definedName>
    <definedName name="sweden20">#REF!</definedName>
    <definedName name="sweden5">#REF!</definedName>
    <definedName name="swedenf1">#REF!</definedName>
    <definedName name="swedenf2">#REF!</definedName>
    <definedName name="Switzerland">#REF!</definedName>
    <definedName name="Switzerland1">#REF!</definedName>
    <definedName name="switzerland10">#REF!</definedName>
    <definedName name="switzerland20">#REF!</definedName>
    <definedName name="switzerland5">#REF!</definedName>
    <definedName name="switzerlandf1">#REF!</definedName>
    <definedName name="switzerlandf2">#REF!</definedName>
    <definedName name="szart">#REF!</definedName>
    <definedName name="tablex">#REF!</definedName>
    <definedName name="Taiwan">#REF!</definedName>
    <definedName name="Taiwan1">#REF!</definedName>
    <definedName name="taiwan10">#REF!</definedName>
    <definedName name="taiwan20">#REF!</definedName>
    <definedName name="taiwan5">#REF!</definedName>
    <definedName name="taiwanf1">#REF!</definedName>
    <definedName name="taiwanf2">#REF!</definedName>
    <definedName name="tax_rate">#REF!</definedName>
    <definedName name="TEMP">#REF!</definedName>
    <definedName name="ten_year_CF_results">'[6]As Occupied Results'!$A$1:$I$38</definedName>
    <definedName name="Tenant_Class">#REF!</definedName>
    <definedName name="tenant_data_input">#REF!</definedName>
    <definedName name="tenant_input">#REF!</definedName>
    <definedName name="Tenant_Num">#REF!</definedName>
    <definedName name="tenant_roll">#REF!</definedName>
    <definedName name="tenant_rolled_date">#REF!</definedName>
    <definedName name="tenant_rolled_time">#REF!</definedName>
    <definedName name="tenant_start">#REF!</definedName>
    <definedName name="TenantExport_CostOfOcc_Flag">#REF!</definedName>
    <definedName name="TenantExport_NewFile_Flag">#REF!</definedName>
    <definedName name="TenantExport_SelFilePath_Flag">#REF!</definedName>
    <definedName name="Termination_v_FMV">#REF!</definedName>
    <definedName name="Thailand">#REF!</definedName>
    <definedName name="Thailand1">#REF!</definedName>
    <definedName name="thailand10">#REF!</definedName>
    <definedName name="thailand20">#REF!</definedName>
    <definedName name="thailand5">#REF!</definedName>
    <definedName name="Thailandf1">#REF!</definedName>
    <definedName name="Thailandf2">#REF!</definedName>
    <definedName name="TITLE">#REF!</definedName>
    <definedName name="Top10_Tenants">#REF!</definedName>
    <definedName name="Top10_Tenants2">#REF!</definedName>
    <definedName name="total_rcn">#REF!</definedName>
    <definedName name="TotalOccupied">#REF!</definedName>
    <definedName name="totals">#REF!</definedName>
    <definedName name="Transfers">#REF!</definedName>
    <definedName name="Trend">#REF!</definedName>
    <definedName name="Trend_Abs">#REF!</definedName>
    <definedName name="trend_date">[19]TREND!#REF!</definedName>
    <definedName name="Trend_Index">#REF!</definedName>
    <definedName name="trends">#REF!</definedName>
    <definedName name="twenty_five_year_cf_results">#REF!</definedName>
    <definedName name="TYPE">#REF!</definedName>
    <definedName name="Type_Validation">#REF!</definedName>
    <definedName name="TYPELIB">#REF!</definedName>
    <definedName name="TYPELIST">#REF!</definedName>
    <definedName name="TYPELOOKUP">#REF!</definedName>
    <definedName name="TYPETABLE">#REF!</definedName>
    <definedName name="TYWE5T">#REF!</definedName>
    <definedName name="u" localSheetId="1" hidden="1">{#N/A,#N/A,FALSE,"Aging Summary";#N/A,#N/A,FALSE,"Ratio Analysis";#N/A,#N/A,FALSE,"Test 120 Day Accts";#N/A,#N/A,FALSE,"Tickmarks"}</definedName>
    <definedName name="u" hidden="1">{#N/A,#N/A,FALSE,"Aging Summary";#N/A,#N/A,FALSE,"Ratio Analysis";#N/A,#N/A,FALSE,"Test 120 Day Accts";#N/A,#N/A,FALSE,"Tickmarks"}</definedName>
    <definedName name="UK">#REF!</definedName>
    <definedName name="UnitedKingdom1">#REF!</definedName>
    <definedName name="uruguay">#REF!</definedName>
    <definedName name="uruguay10">#REF!</definedName>
    <definedName name="uruguay20">#REF!</definedName>
    <definedName name="uruguay5">#REF!</definedName>
    <definedName name="US">#REF!</definedName>
    <definedName name="useful_life_array">#REF!</definedName>
    <definedName name="v">#REF!</definedName>
    <definedName name="VALUE">#REF!</definedName>
    <definedName name="ValueOffset">#REF!</definedName>
    <definedName name="values">#REF!</definedName>
    <definedName name="venezuela">#REF!</definedName>
    <definedName name="venezuela10">#REF!</definedName>
    <definedName name="venezuela20">#REF!</definedName>
    <definedName name="venezuela5">#REF!</definedName>
    <definedName name="VINPG1">#REF!</definedName>
    <definedName name="VINPG2">#REF!</definedName>
    <definedName name="VV" localSheetId="1" hidden="1">{#N/A,#N/A,FALSE,"Aging Summary";#N/A,#N/A,FALSE,"Ratio Analysis";#N/A,#N/A,FALSE,"Test 120 Day Accts";#N/A,#N/A,FALSE,"Tickmarks"}</definedName>
    <definedName name="VV" hidden="1">{#N/A,#N/A,FALSE,"Aging Summary";#N/A,#N/A,FALSE,"Ratio Analysis";#N/A,#N/A,FALSE,"Test 120 Day Accts";#N/A,#N/A,FALSE,"Tickmarks"}</definedName>
    <definedName name="w">#REF!</definedName>
    <definedName name="w_capex">#REF!</definedName>
    <definedName name="wacc">[8]DCF!$C$13</definedName>
    <definedName name="waresd" localSheetId="1" hidden="1">{#N/A,#N/A,FALSE,"Aging Summary";#N/A,#N/A,FALSE,"Ratio Analysis";#N/A,#N/A,FALSE,"Test 120 Day Accts";#N/A,#N/A,FALSE,"Tickmarks"}</definedName>
    <definedName name="waresd" hidden="1">{#N/A,#N/A,FALSE,"Aging Summary";#N/A,#N/A,FALSE,"Ratio Analysis";#N/A,#N/A,FALSE,"Test 120 Day Accts";#N/A,#N/A,FALSE,"Tickmarks"}</definedName>
    <definedName name="WIZARDRANGE1">#REF!</definedName>
    <definedName name="wlkednjfc" localSheetId="1" hidden="1">{#N/A,#N/A,FALSE,"Aging Summary";#N/A,#N/A,FALSE,"Ratio Analysis";#N/A,#N/A,FALSE,"Test 120 Day Accts";#N/A,#N/A,FALSE,"Tickmarks"}</definedName>
    <definedName name="wlkednjfc" hidden="1">{#N/A,#N/A,FALSE,"Aging Summary";#N/A,#N/A,FALSE,"Ratio Analysis";#N/A,#N/A,FALSE,"Test 120 Day Accts";#N/A,#N/A,FALSE,"Tickmarks"}</definedName>
    <definedName name="wo_capex">#REF!</definedName>
    <definedName name="wrn.1996._.PROPERTY._.AND._.BUSINESS._.INTERRUPTION._.VALUES." localSheetId="1" hidden="1">{#N/A,#N/A,TRUE,"96PROP"}</definedName>
    <definedName name="wrn.1996._.PROPERTY._.AND._.BUSINESS._.INTERRUPTION._.VALUES." hidden="1">{#N/A,#N/A,TRUE,"96PROP"}</definedName>
    <definedName name="wrn.95pptgls." localSheetId="1" hidden="1">{"sec1",#N/A,FALSE,"94PPTAX";"sec2",#N/A,FALSE,"94PPTAX";"sec3",#N/A,FALSE,"94PPTAX";"unsec1",#N/A,FALSE,"94PPTAX";"unsec2",#N/A,FALSE,"94PPTAX"}</definedName>
    <definedName name="wrn.95pptgls." hidden="1">{"sec1",#N/A,FALSE,"94PPTAX";"sec2",#N/A,FALSE,"94PPTAX";"sec3",#N/A,FALSE,"94PPTAX";"unsec1",#N/A,FALSE,"94PPTAX";"unsec2",#N/A,FALSE,"94PPTAX"}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GGR._.Network._.Exhibit." localSheetId="1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wrn.GGR._.Network._.Exhibit.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wrn.print." localSheetId="1" hidden="1">{#N/A,#N/A,FALSE,"BE";#N/A,#N/A,FALSE,"Bia";#N/A,#N/A,FALSE,"By";#N/A,#N/A,FALSE,"Bor";#N/A,#N/A,FALSE,"Gab";#N/A,#N/A,FALSE,"Gar";#N/A,#N/A,FALSE,"Lov";#N/A,#N/A,FALSE,"SJ";#N/A,#N/A,FALSE,"SM";#N/A,#N/A,FALSE,"Wb";#N/A,#N/A,FALSE,"Yok"}</definedName>
    <definedName name="wrn.print." hidden="1">{#N/A,#N/A,FALSE,"BE";#N/A,#N/A,FALSE,"Bia";#N/A,#N/A,FALSE,"By";#N/A,#N/A,FALSE,"Bor";#N/A,#N/A,FALSE,"Gab";#N/A,#N/A,FALSE,"Gar";#N/A,#N/A,FALSE,"Lov";#N/A,#N/A,FALSE,"SJ";#N/A,#N/A,FALSE,"SM";#N/A,#N/A,FALSE,"Wb";#N/A,#N/A,FALSE,"Yok"}</definedName>
    <definedName name="x" localSheetId="1" hidden="1">{#N/A,#N/A,FALSE,"Aging Summary";#N/A,#N/A,FALSE,"Ratio Analysis";#N/A,#N/A,FALSE,"Test 120 Day Accts";#N/A,#N/A,FALSE,"Tickmarks"}</definedName>
    <definedName name="x" hidden="1">{#N/A,#N/A,FALSE,"Aging Summary";#N/A,#N/A,FALSE,"Ratio Analysis";#N/A,#N/A,FALSE,"Test 120 Day Accts";#N/A,#N/A,FALSE,"Tickmarks"}</definedName>
    <definedName name="x_date">#REF!</definedName>
    <definedName name="xrate">[8]Terms!$B$22</definedName>
    <definedName name="xx">[20]DCF!$B$10</definedName>
    <definedName name="y">#REF!</definedName>
    <definedName name="year_after_close">[8]Terms!$B$6</definedName>
    <definedName name="year_after_ebo_date">#REF!</definedName>
    <definedName name="year0oper">#REF!</definedName>
    <definedName name="YearBuilt">[15]Global!$E$63</definedName>
    <definedName name="yearZero">#REF!</definedName>
    <definedName name="yes_no">#REF!</definedName>
    <definedName name="yes_no_text">#REF!</definedName>
    <definedName name="Yield_Print">#REF!</definedName>
    <definedName name="Yr_0_Occ1">#REF!</definedName>
    <definedName name="Yr_0_Occ2">#REF!</definedName>
    <definedName name="Yr_0_Occ3">#REF!</definedName>
    <definedName name="Yr_0_Occ4">#REF!</definedName>
    <definedName name="Yr_1_Occ1">#REF!</definedName>
    <definedName name="Yr_1_Occ2">#REF!</definedName>
    <definedName name="Yr_1_Occ3">#REF!</definedName>
    <definedName name="Yr_1_Occ4">#REF!</definedName>
    <definedName name="Yr_10_Occ1">#REF!</definedName>
    <definedName name="Yr_10_Occ2">#REF!</definedName>
    <definedName name="Yr_10_Occ3">#REF!</definedName>
    <definedName name="Yr_10_Occ4">#REF!</definedName>
    <definedName name="Yr_2_Occ1">#REF!</definedName>
    <definedName name="Yr_2_Occ2">#REF!</definedName>
    <definedName name="Yr_2_Occ3">#REF!</definedName>
    <definedName name="Yr_2_Occ4">#REF!</definedName>
    <definedName name="Yr_3_Occ1">#REF!</definedName>
    <definedName name="Yr_3_Occ2">#REF!</definedName>
    <definedName name="Yr_3_Occ3">#REF!</definedName>
    <definedName name="Yr_3_Occ4">#REF!</definedName>
    <definedName name="Yr_4_Occ1">#REF!</definedName>
    <definedName name="Yr_4_Occ2">#REF!</definedName>
    <definedName name="Yr_4_Occ3">#REF!</definedName>
    <definedName name="Yr_4_Occ4">#REF!</definedName>
    <definedName name="Yr_5_Occ1">#REF!</definedName>
    <definedName name="Yr_5_Occ2">#REF!</definedName>
    <definedName name="Yr_5_Occ3">#REF!</definedName>
    <definedName name="Yr_5_Occ4">#REF!</definedName>
    <definedName name="Yr_6_Occ1">#REF!</definedName>
    <definedName name="Yr_6_Occ2">#REF!</definedName>
    <definedName name="Yr_6_Occ3">#REF!</definedName>
    <definedName name="Yr_6_Occ4">#REF!</definedName>
    <definedName name="Yr_7_Occ1">#REF!</definedName>
    <definedName name="Yr_7_Occ2">#REF!</definedName>
    <definedName name="Yr_7_Occ3">#REF!</definedName>
    <definedName name="Yr_7_Occ4">#REF!</definedName>
    <definedName name="Yr_8_Occ1">#REF!</definedName>
    <definedName name="Yr_8_Occ2">#REF!</definedName>
    <definedName name="Yr_8_Occ3">#REF!</definedName>
    <definedName name="Yr_8_Occ4">#REF!</definedName>
    <definedName name="Yr_9_Occ1">#REF!</definedName>
    <definedName name="Yr_9_Occ2">#REF!</definedName>
    <definedName name="Yr_9_Occ3">#REF!</definedName>
    <definedName name="Yr_9_Occ4">#REF!</definedName>
    <definedName name="Yr0_Recoveries">#REF!</definedName>
    <definedName name="Yr2_AdjStep_Sr1">#REF!</definedName>
    <definedName name="Yr2_AdjStep_Sr2">#REF!</definedName>
    <definedName name="Yr2_AdjStep_Subject">#REF!</definedName>
    <definedName name="Yr3_AdjStep_Sr1">#REF!</definedName>
    <definedName name="Yr3_AdjStep_Sr2">#REF!</definedName>
    <definedName name="Yr3_AdjStep_Subject">#REF!</definedName>
    <definedName name="Yr4_AdjStep_Sr1">#REF!</definedName>
    <definedName name="Yr4_AdjStep_Sr2">#REF!</definedName>
    <definedName name="Yr4_AdjStep_Subject">#REF!</definedName>
    <definedName name="yrh" localSheetId="1" hidden="1">{#N/A,#N/A,FALSE,"Aging Summary";#N/A,#N/A,FALSE,"Ratio Analysis";#N/A,#N/A,FALSE,"Test 120 Day Accts";#N/A,#N/A,FALSE,"Tickmarks"}</definedName>
    <definedName name="yrh" hidden="1">{#N/A,#N/A,FALSE,"Aging Summary";#N/A,#N/A,FALSE,"Ratio Analysis";#N/A,#N/A,FALSE,"Test 120 Day Accts";#N/A,#N/A,FALSE,"Tickmarks"}</definedName>
    <definedName name="z" localSheetId="1" hidden="1">{#N/A,#N/A,FALSE,"Aging Summary";#N/A,#N/A,FALSE,"Ratio Analysis";#N/A,#N/A,FALSE,"Test 120 Day Accts";#N/A,#N/A,FALSE,"Tickmarks"}</definedName>
    <definedName name="z" hidden="1">{#N/A,#N/A,FALSE,"Aging Summary";#N/A,#N/A,FALSE,"Ratio Analysis";#N/A,#N/A,FALSE,"Test 120 Day Accts";#N/A,#N/A,FALSE,"Tickmarks"}</definedName>
    <definedName name="zz">[20]DCF!$A$29:$AV$191</definedName>
    <definedName name="zzz" localSheetId="1" hidden="1">{#N/A,#N/A,FALSE,"Aging Summary";#N/A,#N/A,FALSE,"Ratio Analysis";#N/A,#N/A,FALSE,"Test 120 Day Accts";#N/A,#N/A,FALSE,"Tickmarks"}</definedName>
    <definedName name="zzz" hidden="1">{#N/A,#N/A,FALSE,"Aging Summary";#N/A,#N/A,FALSE,"Ratio Analysis";#N/A,#N/A,FALSE,"Test 120 Day Accts";#N/A,#N/A,FALSE,"Tickmarks"}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K16" i="13" l="1"/>
  <c r="BK97" i="10"/>
  <c r="BK96" i="10"/>
  <c r="BK95" i="10"/>
  <c r="BL94" i="10"/>
  <c r="BK94" i="10"/>
  <c r="BL93" i="10"/>
  <c r="BK93" i="10"/>
  <c r="BL92" i="10"/>
  <c r="BK92" i="10"/>
  <c r="BL91" i="10"/>
  <c r="BK91" i="10"/>
  <c r="BK90" i="10"/>
  <c r="BK89" i="10"/>
  <c r="BK88" i="10"/>
  <c r="BK87" i="10"/>
  <c r="BK86" i="10"/>
  <c r="BK85" i="10"/>
  <c r="BK84" i="10"/>
  <c r="BK83" i="10"/>
  <c r="BK82" i="10"/>
  <c r="BK81" i="10"/>
  <c r="BK80" i="10"/>
  <c r="BK79" i="10"/>
  <c r="BK78" i="10"/>
  <c r="BK77" i="10"/>
  <c r="BK76" i="10"/>
  <c r="BK75" i="10"/>
  <c r="BL74" i="10"/>
  <c r="BK74" i="10"/>
  <c r="BL73" i="10"/>
  <c r="BK73" i="10"/>
  <c r="BL72" i="10"/>
  <c r="BK72" i="10"/>
  <c r="BL71" i="10"/>
  <c r="BP72" i="10" s="1"/>
  <c r="BK71" i="10"/>
  <c r="BO65" i="10"/>
  <c r="BP64" i="10"/>
  <c r="BN64" i="10"/>
  <c r="B64" i="10"/>
  <c r="BP63" i="10"/>
  <c r="BN63" i="10"/>
  <c r="BJ63" i="10"/>
  <c r="BH63" i="10"/>
  <c r="BE63" i="10"/>
  <c r="BD63" i="10"/>
  <c r="BA63" i="10"/>
  <c r="AZ63" i="10"/>
  <c r="AW63" i="10"/>
  <c r="AV63" i="10"/>
  <c r="BP62" i="10"/>
  <c r="BN62" i="10"/>
  <c r="BJ62" i="10"/>
  <c r="BI62" i="10"/>
  <c r="BH62" i="10"/>
  <c r="BE62" i="10"/>
  <c r="BD62" i="10"/>
  <c r="BA62" i="10"/>
  <c r="AZ62" i="10"/>
  <c r="AW62" i="10"/>
  <c r="AV62" i="10"/>
  <c r="BP61" i="10"/>
  <c r="BN61" i="10"/>
  <c r="BJ61" i="10"/>
  <c r="BI61" i="10"/>
  <c r="BH61" i="10"/>
  <c r="BE61" i="10"/>
  <c r="BD61" i="10"/>
  <c r="BA61" i="10"/>
  <c r="AZ61" i="10"/>
  <c r="AW61" i="10"/>
  <c r="AV61" i="10"/>
  <c r="BP60" i="10"/>
  <c r="BN60" i="10"/>
  <c r="BJ60" i="10"/>
  <c r="BH60" i="10"/>
  <c r="BE60" i="10"/>
  <c r="BD60" i="10"/>
  <c r="BA60" i="10"/>
  <c r="AZ60" i="10"/>
  <c r="AW60" i="10"/>
  <c r="AV60" i="10"/>
  <c r="BP59" i="10"/>
  <c r="BN59" i="10"/>
  <c r="BJ59" i="10"/>
  <c r="BH59" i="10"/>
  <c r="BE59" i="10"/>
  <c r="BD59" i="10"/>
  <c r="BA59" i="10"/>
  <c r="AZ59" i="10"/>
  <c r="AW59" i="10"/>
  <c r="AV59" i="10"/>
  <c r="BP58" i="10"/>
  <c r="BN58" i="10"/>
  <c r="BJ58" i="10"/>
  <c r="BI58" i="10"/>
  <c r="BH58" i="10"/>
  <c r="BE58" i="10"/>
  <c r="BD58" i="10"/>
  <c r="BA58" i="10"/>
  <c r="AZ58" i="10"/>
  <c r="AW58" i="10"/>
  <c r="AV58" i="10"/>
  <c r="BT57" i="10"/>
  <c r="BS57" i="10"/>
  <c r="BR57" i="10"/>
  <c r="BP57" i="10"/>
  <c r="BN57" i="10"/>
  <c r="BJ57" i="10"/>
  <c r="BI57" i="10"/>
  <c r="BH57" i="10"/>
  <c r="BE57" i="10"/>
  <c r="BD57" i="10"/>
  <c r="BA57" i="10"/>
  <c r="AZ57" i="10"/>
  <c r="AW57" i="10"/>
  <c r="AV57" i="10"/>
  <c r="BT56" i="10"/>
  <c r="BS56" i="10"/>
  <c r="BR56" i="10"/>
  <c r="BP56" i="10"/>
  <c r="BN56" i="10"/>
  <c r="BJ56" i="10"/>
  <c r="BH56" i="10"/>
  <c r="BE56" i="10"/>
  <c r="BD56" i="10"/>
  <c r="BA56" i="10"/>
  <c r="AZ56" i="10"/>
  <c r="AW56" i="10"/>
  <c r="AV56" i="10"/>
  <c r="BT55" i="10"/>
  <c r="BS55" i="10"/>
  <c r="BR55" i="10"/>
  <c r="BP55" i="10"/>
  <c r="BJ55" i="10"/>
  <c r="BH55" i="10"/>
  <c r="BE55" i="10"/>
  <c r="BD55" i="10"/>
  <c r="BA55" i="10"/>
  <c r="AZ55" i="10"/>
  <c r="AW55" i="10"/>
  <c r="AV55" i="10"/>
  <c r="BT54" i="10"/>
  <c r="BS54" i="10"/>
  <c r="BR54" i="10"/>
  <c r="BP54" i="10"/>
  <c r="BJ54" i="10"/>
  <c r="BI54" i="10"/>
  <c r="BH54" i="10"/>
  <c r="BE54" i="10"/>
  <c r="BD54" i="10"/>
  <c r="BA54" i="10"/>
  <c r="AZ54" i="10"/>
  <c r="AW54" i="10"/>
  <c r="AV54" i="10"/>
  <c r="BT53" i="10"/>
  <c r="BS53" i="10"/>
  <c r="BR53" i="10"/>
  <c r="BP53" i="10"/>
  <c r="BN53" i="10"/>
  <c r="BJ53" i="10"/>
  <c r="BI53" i="10"/>
  <c r="BH53" i="10"/>
  <c r="BE53" i="10"/>
  <c r="BD53" i="10"/>
  <c r="BA53" i="10"/>
  <c r="AZ53" i="10"/>
  <c r="AW53" i="10"/>
  <c r="AV53" i="10"/>
  <c r="BT52" i="10"/>
  <c r="BS52" i="10"/>
  <c r="BR52" i="10"/>
  <c r="BP52" i="10"/>
  <c r="BJ52" i="10"/>
  <c r="BH52" i="10"/>
  <c r="BE52" i="10"/>
  <c r="BD52" i="10"/>
  <c r="BA52" i="10"/>
  <c r="AZ52" i="10"/>
  <c r="AW52" i="10"/>
  <c r="AV52" i="10"/>
  <c r="BT51" i="10"/>
  <c r="BS51" i="10"/>
  <c r="BR51" i="10"/>
  <c r="BP51" i="10"/>
  <c r="BJ51" i="10"/>
  <c r="BH51" i="10"/>
  <c r="BE51" i="10"/>
  <c r="BD51" i="10"/>
  <c r="BA51" i="10"/>
  <c r="AZ51" i="10"/>
  <c r="AW51" i="10"/>
  <c r="AV51" i="10"/>
  <c r="BT50" i="10"/>
  <c r="BS50" i="10"/>
  <c r="BR50" i="10"/>
  <c r="BP50" i="10"/>
  <c r="BJ50" i="10"/>
  <c r="BH50" i="10"/>
  <c r="BE50" i="10"/>
  <c r="BD50" i="10"/>
  <c r="BA50" i="10"/>
  <c r="AZ50" i="10"/>
  <c r="AW50" i="10"/>
  <c r="AV50" i="10"/>
  <c r="BT49" i="10"/>
  <c r="BS49" i="10"/>
  <c r="BR49" i="10"/>
  <c r="BP49" i="10"/>
  <c r="BN49" i="10"/>
  <c r="BJ49" i="10"/>
  <c r="BI49" i="10"/>
  <c r="BH49" i="10"/>
  <c r="BE49" i="10"/>
  <c r="BD49" i="10"/>
  <c r="BA49" i="10"/>
  <c r="AZ49" i="10"/>
  <c r="AW49" i="10"/>
  <c r="AV49" i="10"/>
  <c r="BT48" i="10"/>
  <c r="BS48" i="10"/>
  <c r="BR48" i="10"/>
  <c r="BP48" i="10"/>
  <c r="BJ48" i="10"/>
  <c r="BI48" i="10"/>
  <c r="BH48" i="10"/>
  <c r="BE48" i="10"/>
  <c r="BD48" i="10"/>
  <c r="BA48" i="10"/>
  <c r="AZ48" i="10"/>
  <c r="AW48" i="10"/>
  <c r="AV48" i="10"/>
  <c r="BT47" i="10"/>
  <c r="BS47" i="10"/>
  <c r="BR47" i="10"/>
  <c r="BP47" i="10"/>
  <c r="BJ47" i="10"/>
  <c r="BH47" i="10"/>
  <c r="BE47" i="10"/>
  <c r="BD47" i="10"/>
  <c r="BA47" i="10"/>
  <c r="AZ47" i="10"/>
  <c r="AW47" i="10"/>
  <c r="AV47" i="10"/>
  <c r="BT46" i="10"/>
  <c r="BS46" i="10"/>
  <c r="BR46" i="10"/>
  <c r="BP46" i="10"/>
  <c r="BJ46" i="10"/>
  <c r="BH46" i="10"/>
  <c r="BE46" i="10"/>
  <c r="BD46" i="10"/>
  <c r="BA46" i="10"/>
  <c r="AZ46" i="10"/>
  <c r="AW46" i="10"/>
  <c r="AV46" i="10"/>
  <c r="BT45" i="10"/>
  <c r="BS45" i="10"/>
  <c r="BR45" i="10"/>
  <c r="BP45" i="10"/>
  <c r="BN45" i="10"/>
  <c r="BJ45" i="10"/>
  <c r="BI45" i="10"/>
  <c r="BH45" i="10"/>
  <c r="BE45" i="10"/>
  <c r="BD45" i="10"/>
  <c r="BA45" i="10"/>
  <c r="AZ45" i="10"/>
  <c r="AW45" i="10"/>
  <c r="AV45" i="10"/>
  <c r="BT44" i="10"/>
  <c r="BS44" i="10"/>
  <c r="BR44" i="10"/>
  <c r="BP44" i="10"/>
  <c r="BJ44" i="10"/>
  <c r="BI44" i="10"/>
  <c r="BH44" i="10"/>
  <c r="BE44" i="10"/>
  <c r="BD44" i="10"/>
  <c r="BA44" i="10"/>
  <c r="AZ44" i="10"/>
  <c r="AW44" i="10"/>
  <c r="AV44" i="10"/>
  <c r="BT43" i="10"/>
  <c r="BS43" i="10"/>
  <c r="BR43" i="10"/>
  <c r="BP43" i="10"/>
  <c r="BJ43" i="10"/>
  <c r="BH43" i="10"/>
  <c r="BE43" i="10"/>
  <c r="BD43" i="10"/>
  <c r="BA43" i="10"/>
  <c r="AZ43" i="10"/>
  <c r="AW43" i="10"/>
  <c r="AV43" i="10"/>
  <c r="BT42" i="10"/>
  <c r="BS42" i="10"/>
  <c r="BR42" i="10"/>
  <c r="BP42" i="10"/>
  <c r="BJ42" i="10"/>
  <c r="BH42" i="10"/>
  <c r="BE42" i="10"/>
  <c r="BD42" i="10"/>
  <c r="BA42" i="10"/>
  <c r="AZ42" i="10"/>
  <c r="AW42" i="10"/>
  <c r="AV42" i="10"/>
  <c r="BZ41" i="10"/>
  <c r="BT41" i="10"/>
  <c r="BS41" i="10"/>
  <c r="BR41" i="10"/>
  <c r="BP41" i="10"/>
  <c r="BN41" i="10"/>
  <c r="BJ41" i="10"/>
  <c r="BI41" i="10"/>
  <c r="BH41" i="10"/>
  <c r="BE41" i="10"/>
  <c r="BD41" i="10"/>
  <c r="BA41" i="10"/>
  <c r="AZ41" i="10"/>
  <c r="AW41" i="10"/>
  <c r="AV41" i="10"/>
  <c r="BT40" i="10"/>
  <c r="BS40" i="10"/>
  <c r="BR40" i="10"/>
  <c r="BP40" i="10"/>
  <c r="BN40" i="10"/>
  <c r="BJ40" i="10"/>
  <c r="BH40" i="10"/>
  <c r="BE40" i="10"/>
  <c r="BD40" i="10"/>
  <c r="BA40" i="10"/>
  <c r="AZ40" i="10"/>
  <c r="AW40" i="10"/>
  <c r="AV40" i="10"/>
  <c r="BT39" i="10"/>
  <c r="BS39" i="10"/>
  <c r="BR39" i="10"/>
  <c r="BP39" i="10"/>
  <c r="BJ39" i="10"/>
  <c r="BH39" i="10"/>
  <c r="BE39" i="10"/>
  <c r="BD39" i="10"/>
  <c r="BA39" i="10"/>
  <c r="AZ39" i="10"/>
  <c r="AW39" i="10"/>
  <c r="AV39" i="10"/>
  <c r="BT38" i="10"/>
  <c r="BS38" i="10"/>
  <c r="BR38" i="10"/>
  <c r="BP38" i="10"/>
  <c r="BJ38" i="10"/>
  <c r="BH38" i="10"/>
  <c r="BX49" i="10" s="1"/>
  <c r="CA49" i="10" s="1"/>
  <c r="BE38" i="10"/>
  <c r="BD38" i="10"/>
  <c r="BA38" i="10"/>
  <c r="AZ38" i="10"/>
  <c r="AW38" i="10"/>
  <c r="AV38" i="10"/>
  <c r="BT37" i="10"/>
  <c r="BS37" i="10"/>
  <c r="BR37" i="10"/>
  <c r="BP37" i="10"/>
  <c r="BN37" i="10"/>
  <c r="BJ37" i="10"/>
  <c r="BI37" i="10"/>
  <c r="BH37" i="10"/>
  <c r="BE37" i="10"/>
  <c r="BD37" i="10"/>
  <c r="BA37" i="10"/>
  <c r="AZ37" i="10"/>
  <c r="AW37" i="10"/>
  <c r="AV37" i="10"/>
  <c r="BT36" i="10"/>
  <c r="BU36" i="10" s="1"/>
  <c r="BS36" i="10"/>
  <c r="BP36" i="10"/>
  <c r="BJ36" i="10"/>
  <c r="BH36" i="10"/>
  <c r="CB36" i="10" s="1"/>
  <c r="BE36" i="10"/>
  <c r="BD36" i="10"/>
  <c r="BA36" i="10"/>
  <c r="AZ36" i="10"/>
  <c r="AW36" i="10"/>
  <c r="AV36" i="10"/>
  <c r="BT35" i="10"/>
  <c r="BU35" i="10" s="1"/>
  <c r="BS35" i="10"/>
  <c r="BP35" i="10"/>
  <c r="BJ35" i="10"/>
  <c r="BH35" i="10"/>
  <c r="CB35" i="10" s="1"/>
  <c r="BE35" i="10"/>
  <c r="BD35" i="10"/>
  <c r="BA35" i="10"/>
  <c r="AZ35" i="10"/>
  <c r="AW35" i="10"/>
  <c r="AV35" i="10"/>
  <c r="BT34" i="10"/>
  <c r="BU34" i="10" s="1"/>
  <c r="BS34" i="10"/>
  <c r="BP34" i="10"/>
  <c r="BJ34" i="10"/>
  <c r="BH34" i="10"/>
  <c r="CB34" i="10" s="1"/>
  <c r="BE34" i="10"/>
  <c r="BD34" i="10"/>
  <c r="BA34" i="10"/>
  <c r="AZ34" i="10"/>
  <c r="AW34" i="10"/>
  <c r="AV34" i="10"/>
  <c r="BT33" i="10"/>
  <c r="BU33" i="10" s="1"/>
  <c r="BS33" i="10"/>
  <c r="BP33" i="10"/>
  <c r="BN33" i="10"/>
  <c r="BJ33" i="10"/>
  <c r="BI33" i="10"/>
  <c r="BH33" i="10"/>
  <c r="CB33" i="10" s="1"/>
  <c r="BE33" i="10"/>
  <c r="BD33" i="10"/>
  <c r="BA33" i="10"/>
  <c r="AZ33" i="10"/>
  <c r="AW33" i="10"/>
  <c r="AV33" i="10"/>
  <c r="BT32" i="10"/>
  <c r="BS32" i="10"/>
  <c r="BP32" i="10"/>
  <c r="BJ32" i="10"/>
  <c r="BH32" i="10"/>
  <c r="CB32" i="10" s="1"/>
  <c r="BE32" i="10"/>
  <c r="BF32" i="10" s="1"/>
  <c r="BD32" i="10"/>
  <c r="BA32" i="10"/>
  <c r="AZ32" i="10"/>
  <c r="AW32" i="10"/>
  <c r="AV32" i="10"/>
  <c r="BT31" i="10"/>
  <c r="BU31" i="10" s="1"/>
  <c r="BS31" i="10"/>
  <c r="BP31" i="10"/>
  <c r="BJ31" i="10"/>
  <c r="BI31" i="10"/>
  <c r="BH31" i="10"/>
  <c r="CB31" i="10" s="1"/>
  <c r="BE31" i="10"/>
  <c r="BD31" i="10"/>
  <c r="BA31" i="10"/>
  <c r="AZ31" i="10"/>
  <c r="BB31" i="10" s="1"/>
  <c r="AW31" i="10"/>
  <c r="AX31" i="10" s="1"/>
  <c r="AV31" i="10"/>
  <c r="BT30" i="10"/>
  <c r="BU30" i="10" s="1"/>
  <c r="BS30" i="10"/>
  <c r="BP30" i="10"/>
  <c r="BJ30" i="10"/>
  <c r="BH30" i="10"/>
  <c r="CB30" i="10" s="1"/>
  <c r="BE30" i="10"/>
  <c r="BD30" i="10"/>
  <c r="BA30" i="10"/>
  <c r="AZ30" i="10"/>
  <c r="AW30" i="10"/>
  <c r="AV30" i="10"/>
  <c r="BT29" i="10"/>
  <c r="BU29" i="10" s="1"/>
  <c r="BS29" i="10"/>
  <c r="BP29" i="10"/>
  <c r="BN29" i="10"/>
  <c r="BJ29" i="10"/>
  <c r="BI29" i="10"/>
  <c r="BH29" i="10"/>
  <c r="CB29" i="10" s="1"/>
  <c r="BE29" i="10"/>
  <c r="BD29" i="10"/>
  <c r="BA29" i="10"/>
  <c r="AZ29" i="10"/>
  <c r="BB29" i="10" s="1"/>
  <c r="AW29" i="10"/>
  <c r="AX29" i="10" s="1"/>
  <c r="AV29" i="10"/>
  <c r="BT28" i="10"/>
  <c r="BU28" i="10" s="1"/>
  <c r="BS28" i="10"/>
  <c r="BP28" i="10"/>
  <c r="BJ28" i="10"/>
  <c r="BH28" i="10"/>
  <c r="CB28" i="10" s="1"/>
  <c r="BE28" i="10"/>
  <c r="BD28" i="10"/>
  <c r="BA28" i="10"/>
  <c r="AZ28" i="10"/>
  <c r="AW28" i="10"/>
  <c r="AV28" i="10"/>
  <c r="BT27" i="10"/>
  <c r="BU27" i="10" s="1"/>
  <c r="BS27" i="10"/>
  <c r="BP27" i="10"/>
  <c r="BJ27" i="10"/>
  <c r="BH27" i="10"/>
  <c r="CB27" i="10" s="1"/>
  <c r="BE27" i="10"/>
  <c r="BD27" i="10"/>
  <c r="BA27" i="10"/>
  <c r="AZ27" i="10"/>
  <c r="AW27" i="10"/>
  <c r="AV27" i="10"/>
  <c r="BT26" i="10"/>
  <c r="BU26" i="10" s="1"/>
  <c r="BS26" i="10"/>
  <c r="BP26" i="10"/>
  <c r="BJ26" i="10"/>
  <c r="BK26" i="10" s="1"/>
  <c r="BH26" i="10"/>
  <c r="CB26" i="10" s="1"/>
  <c r="BE26" i="10"/>
  <c r="BD26" i="10"/>
  <c r="BA26" i="10"/>
  <c r="AZ26" i="10"/>
  <c r="AW26" i="10"/>
  <c r="AV26" i="10"/>
  <c r="BZ25" i="10"/>
  <c r="BZ26" i="10" s="1"/>
  <c r="BT25" i="10"/>
  <c r="BU25" i="10" s="1"/>
  <c r="BS25" i="10"/>
  <c r="BP25" i="10"/>
  <c r="BN25" i="10"/>
  <c r="BJ25" i="10"/>
  <c r="BX25" i="10" s="1"/>
  <c r="BI25" i="10"/>
  <c r="BH25" i="10"/>
  <c r="CB25" i="10" s="1"/>
  <c r="BE25" i="10"/>
  <c r="BD25" i="10"/>
  <c r="BA25" i="10"/>
  <c r="AZ25" i="10"/>
  <c r="AW25" i="10"/>
  <c r="AX25" i="10" s="1"/>
  <c r="AV25" i="10"/>
  <c r="BT24" i="10"/>
  <c r="BU24" i="10" s="1"/>
  <c r="BS24" i="10"/>
  <c r="BP24" i="10"/>
  <c r="BJ24" i="10"/>
  <c r="BH24" i="10"/>
  <c r="BE24" i="10"/>
  <c r="BD24" i="10"/>
  <c r="BA24" i="10"/>
  <c r="AZ24" i="10"/>
  <c r="AW24" i="10"/>
  <c r="AV24" i="10"/>
  <c r="BT23" i="10"/>
  <c r="BU23" i="10" s="1"/>
  <c r="BS23" i="10"/>
  <c r="BP23" i="10"/>
  <c r="BJ23" i="10"/>
  <c r="BH23" i="10"/>
  <c r="BE23" i="10"/>
  <c r="BD23" i="10"/>
  <c r="BA23" i="10"/>
  <c r="AZ23" i="10"/>
  <c r="AW23" i="10"/>
  <c r="AV23" i="10"/>
  <c r="BT22" i="10"/>
  <c r="BU22" i="10" s="1"/>
  <c r="BS22" i="10"/>
  <c r="BP22" i="10"/>
  <c r="BN22" i="10"/>
  <c r="BJ22" i="10"/>
  <c r="BH22" i="10"/>
  <c r="BE22" i="10"/>
  <c r="BD22" i="10"/>
  <c r="BA22" i="10"/>
  <c r="AZ22" i="10"/>
  <c r="AW22" i="10"/>
  <c r="AV22" i="10"/>
  <c r="BT21" i="10"/>
  <c r="BU21" i="10" s="1"/>
  <c r="BS21" i="10"/>
  <c r="BP21" i="10"/>
  <c r="BN21" i="10"/>
  <c r="BJ21" i="10"/>
  <c r="BI21" i="10"/>
  <c r="BH21" i="10"/>
  <c r="BE21" i="10"/>
  <c r="BD21" i="10"/>
  <c r="BA21" i="10"/>
  <c r="AZ21" i="10"/>
  <c r="AW21" i="10"/>
  <c r="AV21" i="10"/>
  <c r="BT20" i="10"/>
  <c r="BU20" i="10" s="1"/>
  <c r="BS20" i="10"/>
  <c r="BP20" i="10"/>
  <c r="BJ20" i="10"/>
  <c r="BH20" i="10"/>
  <c r="BE20" i="10"/>
  <c r="BD20" i="10"/>
  <c r="BA20" i="10"/>
  <c r="AZ20" i="10"/>
  <c r="AW20" i="10"/>
  <c r="AV20" i="10"/>
  <c r="BT19" i="10"/>
  <c r="BU19" i="10" s="1"/>
  <c r="BS19" i="10"/>
  <c r="BP19" i="10"/>
  <c r="BJ19" i="10"/>
  <c r="BH19" i="10"/>
  <c r="BE19" i="10"/>
  <c r="BD19" i="10"/>
  <c r="BA19" i="10"/>
  <c r="AZ19" i="10"/>
  <c r="AW19" i="10"/>
  <c r="AV19" i="10"/>
  <c r="BT18" i="10"/>
  <c r="BU18" i="10" s="1"/>
  <c r="BS18" i="10"/>
  <c r="BP18" i="10"/>
  <c r="BN18" i="10"/>
  <c r="BJ18" i="10"/>
  <c r="BH18" i="10"/>
  <c r="BE18" i="10"/>
  <c r="BD18" i="10"/>
  <c r="BA18" i="10"/>
  <c r="AZ18" i="10"/>
  <c r="AW18" i="10"/>
  <c r="AV18" i="10"/>
  <c r="BT17" i="10"/>
  <c r="BU17" i="10" s="1"/>
  <c r="BS17" i="10"/>
  <c r="BP17" i="10"/>
  <c r="BN17" i="10"/>
  <c r="BJ17" i="10"/>
  <c r="BI17" i="10"/>
  <c r="BH17" i="10"/>
  <c r="BE17" i="10"/>
  <c r="BD17" i="10"/>
  <c r="BA17" i="10"/>
  <c r="AZ17" i="10"/>
  <c r="AW17" i="10"/>
  <c r="AV17" i="10"/>
  <c r="BT16" i="10"/>
  <c r="BU16" i="10" s="1"/>
  <c r="BS16" i="10"/>
  <c r="BP16" i="10"/>
  <c r="BJ16" i="10"/>
  <c r="BH16" i="10"/>
  <c r="BE16" i="10"/>
  <c r="BD16" i="10"/>
  <c r="BA16" i="10"/>
  <c r="AZ16" i="10"/>
  <c r="AW16" i="10"/>
  <c r="AV16" i="10"/>
  <c r="BT15" i="10"/>
  <c r="BS15" i="10"/>
  <c r="BP15" i="10"/>
  <c r="BJ15" i="10"/>
  <c r="BH15" i="10"/>
  <c r="BE15" i="10"/>
  <c r="BD15" i="10"/>
  <c r="BA15" i="10"/>
  <c r="AZ15" i="10"/>
  <c r="AW15" i="10"/>
  <c r="AV15" i="10"/>
  <c r="BT14" i="10"/>
  <c r="BU14" i="10" s="1"/>
  <c r="BS14" i="10"/>
  <c r="BP14" i="10"/>
  <c r="BN14" i="10"/>
  <c r="BJ14" i="10"/>
  <c r="BH14" i="10"/>
  <c r="BE14" i="10"/>
  <c r="BD14" i="10"/>
  <c r="BA14" i="10"/>
  <c r="AZ14" i="10"/>
  <c r="AW14" i="10"/>
  <c r="AV14" i="10"/>
  <c r="CD13" i="10"/>
  <c r="BT13" i="10"/>
  <c r="BU13" i="10" s="1"/>
  <c r="BS13" i="10"/>
  <c r="BP13" i="10"/>
  <c r="BN13" i="10"/>
  <c r="BJ13" i="10"/>
  <c r="BI13" i="10"/>
  <c r="BH13" i="10"/>
  <c r="BE13" i="10"/>
  <c r="BD13" i="10"/>
  <c r="BA13" i="10"/>
  <c r="AZ13" i="10"/>
  <c r="AW13" i="10"/>
  <c r="AX13" i="10" s="1"/>
  <c r="AV13" i="10"/>
  <c r="BT12" i="10"/>
  <c r="BU12" i="10" s="1"/>
  <c r="BS12" i="10"/>
  <c r="BP12" i="10"/>
  <c r="BJ12" i="10"/>
  <c r="BI12" i="10"/>
  <c r="BH12" i="10"/>
  <c r="BE12" i="10"/>
  <c r="BD12" i="10"/>
  <c r="BL83" i="10" s="1"/>
  <c r="BA12" i="10"/>
  <c r="AZ12" i="10"/>
  <c r="AW12" i="10"/>
  <c r="AW65" i="10" s="1"/>
  <c r="AV12" i="10"/>
  <c r="BN54" i="10"/>
  <c r="BN52" i="10"/>
  <c r="BN50" i="10"/>
  <c r="BN48" i="10"/>
  <c r="BN46" i="10"/>
  <c r="BN44" i="10"/>
  <c r="BN42" i="10"/>
  <c r="BN38" i="10"/>
  <c r="BN36" i="10"/>
  <c r="BN34" i="10"/>
  <c r="BN32" i="10"/>
  <c r="BN30" i="10"/>
  <c r="BN28" i="10"/>
  <c r="BN26" i="10"/>
  <c r="BN24" i="10"/>
  <c r="BN20" i="10"/>
  <c r="BN16" i="10"/>
  <c r="BN12" i="10"/>
  <c r="BI63" i="10"/>
  <c r="BI60" i="10"/>
  <c r="BI59" i="10"/>
  <c r="BI56" i="10"/>
  <c r="BI55" i="10"/>
  <c r="BI52" i="10"/>
  <c r="BI51" i="10"/>
  <c r="BI50" i="10"/>
  <c r="BI47" i="10"/>
  <c r="BI46" i="10"/>
  <c r="BI43" i="10"/>
  <c r="BI42" i="10"/>
  <c r="BI40" i="10"/>
  <c r="BI39" i="10"/>
  <c r="BI38" i="10"/>
  <c r="BI36" i="10"/>
  <c r="BI35" i="10"/>
  <c r="BI34" i="10"/>
  <c r="BI32" i="10"/>
  <c r="BI30" i="10"/>
  <c r="BI28" i="10"/>
  <c r="BI27" i="10"/>
  <c r="BI26" i="10"/>
  <c r="BI24" i="10"/>
  <c r="BI23" i="10"/>
  <c r="BI22" i="10"/>
  <c r="BI20" i="10"/>
  <c r="BI19" i="10"/>
  <c r="BI18" i="10"/>
  <c r="BI16" i="10"/>
  <c r="BI15" i="10"/>
  <c r="BI14" i="10"/>
  <c r="BQ89" i="10" l="1"/>
  <c r="BB13" i="10"/>
  <c r="BK23" i="10"/>
  <c r="BF30" i="10"/>
  <c r="BK39" i="10"/>
  <c r="BB40" i="10"/>
  <c r="BK40" i="10"/>
  <c r="BK42" i="10"/>
  <c r="BB43" i="10"/>
  <c r="AX51" i="10"/>
  <c r="BL86" i="10"/>
  <c r="BF57" i="10"/>
  <c r="BF46" i="10"/>
  <c r="BK62" i="10"/>
  <c r="BK63" i="10"/>
  <c r="BN73" i="10"/>
  <c r="BF13" i="10"/>
  <c r="BK15" i="10"/>
  <c r="AX16" i="10"/>
  <c r="BF23" i="10"/>
  <c r="AX33" i="10"/>
  <c r="BF38" i="10"/>
  <c r="BF39" i="10"/>
  <c r="BU43" i="10"/>
  <c r="BK46" i="10"/>
  <c r="BB47" i="10"/>
  <c r="BK50" i="10"/>
  <c r="BU50" i="10"/>
  <c r="AX54" i="10"/>
  <c r="AX55" i="10"/>
  <c r="AX58" i="10"/>
  <c r="BB59" i="10"/>
  <c r="BB61" i="10"/>
  <c r="AX63" i="10"/>
  <c r="BB14" i="10"/>
  <c r="BK14" i="10"/>
  <c r="BB18" i="10"/>
  <c r="BB24" i="10"/>
  <c r="BB25" i="10"/>
  <c r="BK34" i="10"/>
  <c r="BU44" i="10"/>
  <c r="BU47" i="10"/>
  <c r="BF49" i="10"/>
  <c r="BL90" i="10"/>
  <c r="BN91" i="10" s="1"/>
  <c r="BK52" i="10"/>
  <c r="BB53" i="10"/>
  <c r="BB57" i="10"/>
  <c r="BK60" i="10"/>
  <c r="BN92" i="10"/>
  <c r="AX17" i="10"/>
  <c r="BB19" i="10"/>
  <c r="BF21" i="10"/>
  <c r="BB22" i="10"/>
  <c r="BF58" i="10"/>
  <c r="BK61" i="10"/>
  <c r="BP73" i="10"/>
  <c r="BN93" i="10"/>
  <c r="BQ90" i="10"/>
  <c r="AX14" i="10"/>
  <c r="BF19" i="10"/>
  <c r="BK21" i="10"/>
  <c r="BF22" i="10"/>
  <c r="BF24" i="10"/>
  <c r="BF25" i="10"/>
  <c r="BF26" i="10"/>
  <c r="BU48" i="10"/>
  <c r="BB49" i="10"/>
  <c r="BK56" i="10"/>
  <c r="AX57" i="10"/>
  <c r="BB58" i="10"/>
  <c r="AX37" i="10"/>
  <c r="BF50" i="10"/>
  <c r="BN72" i="10"/>
  <c r="BF36" i="10"/>
  <c r="BF15" i="10"/>
  <c r="AX18" i="10"/>
  <c r="BF20" i="10"/>
  <c r="AX27" i="10"/>
  <c r="BF28" i="10"/>
  <c r="BF29" i="10"/>
  <c r="BB30" i="10"/>
  <c r="BF34" i="10"/>
  <c r="AX35" i="10"/>
  <c r="BF42" i="10"/>
  <c r="BF43" i="10"/>
  <c r="AX44" i="10"/>
  <c r="BF47" i="10"/>
  <c r="AX48" i="10"/>
  <c r="AX50" i="10"/>
  <c r="BK51" i="10"/>
  <c r="BB52" i="10"/>
  <c r="BK55" i="10"/>
  <c r="BB56" i="10"/>
  <c r="BF60" i="10"/>
  <c r="BK13" i="10"/>
  <c r="AX22" i="10"/>
  <c r="BB23" i="10"/>
  <c r="BB32" i="10"/>
  <c r="BF37" i="10"/>
  <c r="BU37" i="10"/>
  <c r="BQ97" i="10"/>
  <c r="AX41" i="10"/>
  <c r="BU41" i="10"/>
  <c r="AX45" i="10"/>
  <c r="BU45" i="10"/>
  <c r="BB46" i="10"/>
  <c r="BK48" i="10"/>
  <c r="AX49" i="10"/>
  <c r="BB15" i="10"/>
  <c r="BK16" i="10"/>
  <c r="BK19" i="10"/>
  <c r="BK20" i="10"/>
  <c r="AX21" i="10"/>
  <c r="BB28" i="10"/>
  <c r="BF31" i="10"/>
  <c r="BK32" i="10"/>
  <c r="BB36" i="10"/>
  <c r="BB37" i="10"/>
  <c r="BU39" i="10"/>
  <c r="BB42" i="10"/>
  <c r="BB45" i="10"/>
  <c r="BF52" i="10"/>
  <c r="AX53" i="10"/>
  <c r="BU53" i="10"/>
  <c r="BB54" i="10"/>
  <c r="BK54" i="10"/>
  <c r="BU54" i="10"/>
  <c r="BF56" i="10"/>
  <c r="BF59" i="10"/>
  <c r="BB60" i="10"/>
  <c r="BF61" i="10"/>
  <c r="AX62" i="10"/>
  <c r="AX12" i="10"/>
  <c r="BF16" i="10"/>
  <c r="BF17" i="10"/>
  <c r="BK18" i="10"/>
  <c r="AX20" i="10"/>
  <c r="BK24" i="10"/>
  <c r="BB26" i="10"/>
  <c r="AX28" i="10"/>
  <c r="BK28" i="10"/>
  <c r="AX30" i="10"/>
  <c r="BK30" i="10"/>
  <c r="BK37" i="10"/>
  <c r="BF41" i="10"/>
  <c r="AX42" i="10"/>
  <c r="BU42" i="10"/>
  <c r="BK43" i="10"/>
  <c r="BK45" i="10"/>
  <c r="BB50" i="10"/>
  <c r="BF51" i="10"/>
  <c r="BU51" i="10"/>
  <c r="BU52" i="10"/>
  <c r="BK53" i="10"/>
  <c r="BF55" i="10"/>
  <c r="BU55" i="10"/>
  <c r="BU57" i="10"/>
  <c r="BK58" i="10"/>
  <c r="BK59" i="10"/>
  <c r="AX61" i="10"/>
  <c r="BF63" i="10"/>
  <c r="BB12" i="10"/>
  <c r="BK12" i="10"/>
  <c r="BQ95" i="10"/>
  <c r="BF14" i="10"/>
  <c r="BB16" i="10"/>
  <c r="BB17" i="10"/>
  <c r="BK17" i="10"/>
  <c r="BK22" i="10"/>
  <c r="AX24" i="10"/>
  <c r="BX26" i="10"/>
  <c r="BX27" i="10" s="1"/>
  <c r="BX28" i="10" s="1"/>
  <c r="BX29" i="10" s="1"/>
  <c r="BX30" i="10" s="1"/>
  <c r="BX31" i="10" s="1"/>
  <c r="BX32" i="10" s="1"/>
  <c r="BX33" i="10" s="1"/>
  <c r="BX34" i="10" s="1"/>
  <c r="BX35" i="10" s="1"/>
  <c r="BX36" i="10" s="1"/>
  <c r="BX37" i="10" s="1"/>
  <c r="BB27" i="10"/>
  <c r="BB34" i="10"/>
  <c r="AX36" i="10"/>
  <c r="BK36" i="10"/>
  <c r="CB37" i="10"/>
  <c r="BK38" i="10"/>
  <c r="BB39" i="10"/>
  <c r="AX40" i="10"/>
  <c r="BF40" i="10"/>
  <c r="BU40" i="10"/>
  <c r="BB41" i="10"/>
  <c r="BK41" i="10"/>
  <c r="AX43" i="10"/>
  <c r="BX43" i="10"/>
  <c r="CA43" i="10" s="1"/>
  <c r="BB44" i="10"/>
  <c r="BK44" i="10"/>
  <c r="AX46" i="10"/>
  <c r="BU46" i="10"/>
  <c r="BK47" i="10"/>
  <c r="BK49" i="10"/>
  <c r="BB55" i="10"/>
  <c r="BU56" i="10"/>
  <c r="AX59" i="10"/>
  <c r="BF62" i="10"/>
  <c r="BB63" i="10"/>
  <c r="BF18" i="10"/>
  <c r="BB20" i="10"/>
  <c r="BB21" i="10"/>
  <c r="BB33" i="10"/>
  <c r="BB35" i="10"/>
  <c r="AX38" i="10"/>
  <c r="BL85" i="10"/>
  <c r="BN86" i="10" s="1"/>
  <c r="BF45" i="10"/>
  <c r="AX47" i="10"/>
  <c r="BX47" i="10"/>
  <c r="CA47" i="10" s="1"/>
  <c r="BB48" i="10"/>
  <c r="BF53" i="10"/>
  <c r="BB62" i="10"/>
  <c r="CE12" i="10"/>
  <c r="CF12" i="10" s="1"/>
  <c r="BN15" i="10"/>
  <c r="BN19" i="10"/>
  <c r="BQ91" i="10" s="1"/>
  <c r="BN23" i="10"/>
  <c r="BN27" i="10"/>
  <c r="BQ92" i="10" s="1"/>
  <c r="BN31" i="10"/>
  <c r="BN35" i="10"/>
  <c r="BN39" i="10"/>
  <c r="BQ93" i="10" s="1"/>
  <c r="BN43" i="10"/>
  <c r="BN47" i="10"/>
  <c r="BN51" i="10"/>
  <c r="BN55" i="10"/>
  <c r="BU15" i="10"/>
  <c r="BO90" i="10"/>
  <c r="BB38" i="10"/>
  <c r="BL81" i="10"/>
  <c r="BU49" i="10"/>
  <c r="BU65" i="10" s="1"/>
  <c r="BP65" i="10"/>
  <c r="BQ65" i="10" s="1"/>
  <c r="BL75" i="10"/>
  <c r="BQ88" i="10"/>
  <c r="BZ27" i="10"/>
  <c r="BU32" i="10"/>
  <c r="BB51" i="10"/>
  <c r="BB65" i="10" s="1"/>
  <c r="BL82" i="10"/>
  <c r="BM86" i="10" s="1"/>
  <c r="BK57" i="10"/>
  <c r="BN94" i="10"/>
  <c r="BM94" i="10"/>
  <c r="BP94" i="10"/>
  <c r="BQ94" i="10"/>
  <c r="BF12" i="10"/>
  <c r="CD14" i="10"/>
  <c r="CE13" i="10"/>
  <c r="CF13" i="10" s="1"/>
  <c r="AX15" i="10"/>
  <c r="AX19" i="10"/>
  <c r="AX23" i="10"/>
  <c r="AX26" i="10"/>
  <c r="BF27" i="10"/>
  <c r="BL89" i="10"/>
  <c r="BP90" i="10" s="1"/>
  <c r="BF44" i="10"/>
  <c r="BF54" i="10"/>
  <c r="BJ65" i="10"/>
  <c r="BA65" i="10"/>
  <c r="BQ87" i="10"/>
  <c r="BT65" i="10"/>
  <c r="BL76" i="10"/>
  <c r="BL96" i="10"/>
  <c r="AX32" i="10"/>
  <c r="BF33" i="10"/>
  <c r="AX34" i="10"/>
  <c r="BF35" i="10"/>
  <c r="BL97" i="10"/>
  <c r="BU38" i="10"/>
  <c r="AX39" i="10"/>
  <c r="BF48" i="10"/>
  <c r="AX52" i="10"/>
  <c r="AX56" i="10"/>
  <c r="AX60" i="10"/>
  <c r="BP74" i="10"/>
  <c r="BN74" i="10"/>
  <c r="BX41" i="10"/>
  <c r="CA41" i="10" s="1"/>
  <c r="BX44" i="10"/>
  <c r="CA44" i="10" s="1"/>
  <c r="BX48" i="10"/>
  <c r="CA48" i="10" s="1"/>
  <c r="BE65" i="10"/>
  <c r="BL77" i="10"/>
  <c r="BL78" i="10"/>
  <c r="BL79" i="10"/>
  <c r="BL80" i="10"/>
  <c r="BL84" i="10"/>
  <c r="BL87" i="10"/>
  <c r="BM91" i="10" s="1"/>
  <c r="BP91" i="10"/>
  <c r="BL95" i="10"/>
  <c r="BK25" i="10"/>
  <c r="CA25" i="10"/>
  <c r="CC25" i="10" s="1"/>
  <c r="BK27" i="10"/>
  <c r="BK29" i="10"/>
  <c r="BK31" i="10"/>
  <c r="BK33" i="10"/>
  <c r="BK35" i="10"/>
  <c r="BX45" i="10"/>
  <c r="CA45" i="10" s="1"/>
  <c r="BL88" i="10"/>
  <c r="BP92" i="10"/>
  <c r="BX42" i="10"/>
  <c r="CA42" i="10" s="1"/>
  <c r="BX46" i="10"/>
  <c r="CA46" i="10" s="1"/>
  <c r="BX50" i="10"/>
  <c r="CA50" i="10" s="1"/>
  <c r="BP93" i="10"/>
  <c r="BQ96" i="10"/>
  <c r="BO94" i="10" l="1"/>
  <c r="CA26" i="10"/>
  <c r="CC26" i="10" s="1"/>
  <c r="BP83" i="10"/>
  <c r="BM90" i="10"/>
  <c r="AX65" i="10"/>
  <c r="AY65" i="10" s="1"/>
  <c r="BV65" i="10"/>
  <c r="BN83" i="10"/>
  <c r="BP86" i="10"/>
  <c r="BO85" i="10"/>
  <c r="BK65" i="10"/>
  <c r="BL65" i="10" s="1"/>
  <c r="BN85" i="10"/>
  <c r="BC65" i="10"/>
  <c r="BM85" i="10"/>
  <c r="BN90" i="10"/>
  <c r="BZ28" i="10"/>
  <c r="CA27" i="10"/>
  <c r="CC27" i="10" s="1"/>
  <c r="BO93" i="10"/>
  <c r="BN79" i="10"/>
  <c r="BM79" i="10"/>
  <c r="BP79" i="10"/>
  <c r="BO83" i="10"/>
  <c r="BO79" i="10"/>
  <c r="BM96" i="10"/>
  <c r="BP96" i="10"/>
  <c r="BO96" i="10"/>
  <c r="BN96" i="10"/>
  <c r="CD15" i="10"/>
  <c r="CE14" i="10"/>
  <c r="CF14" i="10" s="1"/>
  <c r="BN82" i="10"/>
  <c r="BM82" i="10"/>
  <c r="BP82" i="10"/>
  <c r="BO82" i="10"/>
  <c r="BN75" i="10"/>
  <c r="BM75" i="10"/>
  <c r="BP75" i="10"/>
  <c r="BO75" i="10"/>
  <c r="BM83" i="10"/>
  <c r="BO86" i="10"/>
  <c r="BN77" i="10"/>
  <c r="BM77" i="10"/>
  <c r="BP77" i="10"/>
  <c r="BO77" i="10"/>
  <c r="BN87" i="10"/>
  <c r="BM87" i="10"/>
  <c r="BP87" i="10"/>
  <c r="BO91" i="10"/>
  <c r="BO87" i="10"/>
  <c r="BN78" i="10"/>
  <c r="BM78" i="10"/>
  <c r="BP78" i="10"/>
  <c r="BO78" i="10"/>
  <c r="BP97" i="10"/>
  <c r="BO97" i="10"/>
  <c r="BN97" i="10"/>
  <c r="BM97" i="10"/>
  <c r="BN76" i="10"/>
  <c r="BM76" i="10"/>
  <c r="BP76" i="10"/>
  <c r="BO76" i="10"/>
  <c r="BF65" i="10"/>
  <c r="BG65" i="10" s="1"/>
  <c r="BN84" i="10"/>
  <c r="BM84" i="10"/>
  <c r="BP84" i="10"/>
  <c r="BO84" i="10"/>
  <c r="BN95" i="10"/>
  <c r="BM95" i="10"/>
  <c r="BP95" i="10"/>
  <c r="BO95" i="10"/>
  <c r="BM92" i="10"/>
  <c r="BM88" i="10"/>
  <c r="BP88" i="10"/>
  <c r="BO92" i="10"/>
  <c r="BO88" i="10"/>
  <c r="BN88" i="10"/>
  <c r="BN80" i="10"/>
  <c r="BM80" i="10"/>
  <c r="BP80" i="10"/>
  <c r="BO80" i="10"/>
  <c r="BP89" i="10"/>
  <c r="BO89" i="10"/>
  <c r="BN89" i="10"/>
  <c r="BM93" i="10"/>
  <c r="BM89" i="10"/>
  <c r="BN81" i="10"/>
  <c r="BM81" i="10"/>
  <c r="BP81" i="10"/>
  <c r="BO81" i="10"/>
  <c r="BP85" i="10"/>
  <c r="CD16" i="10" l="1"/>
  <c r="CE15" i="10"/>
  <c r="CF15" i="10" s="1"/>
  <c r="BZ29" i="10"/>
  <c r="CA28" i="10"/>
  <c r="CC28" i="10" s="1"/>
  <c r="BZ30" i="10" l="1"/>
  <c r="CA29" i="10"/>
  <c r="CC29" i="10" s="1"/>
  <c r="CD17" i="10"/>
  <c r="CE16" i="10"/>
  <c r="CF16" i="10" s="1"/>
  <c r="CD18" i="10" l="1"/>
  <c r="CE17" i="10"/>
  <c r="CF17" i="10" s="1"/>
  <c r="BZ31" i="10"/>
  <c r="CA30" i="10"/>
  <c r="CC30" i="10" s="1"/>
  <c r="BZ32" i="10" l="1"/>
  <c r="CA31" i="10"/>
  <c r="CC31" i="10" s="1"/>
  <c r="CD19" i="10"/>
  <c r="CE18" i="10"/>
  <c r="CF18" i="10" s="1"/>
  <c r="BZ33" i="10" l="1"/>
  <c r="CA32" i="10"/>
  <c r="CC32" i="10" s="1"/>
  <c r="CD20" i="10"/>
  <c r="CE19" i="10"/>
  <c r="CF19" i="10" s="1"/>
  <c r="CD21" i="10" l="1"/>
  <c r="CE20" i="10"/>
  <c r="CF20" i="10" s="1"/>
  <c r="BZ34" i="10"/>
  <c r="CA33" i="10"/>
  <c r="CC33" i="10" s="1"/>
  <c r="BZ35" i="10" l="1"/>
  <c r="CA34" i="10"/>
  <c r="CC34" i="10" s="1"/>
  <c r="CD22" i="10"/>
  <c r="CE21" i="10"/>
  <c r="CF21" i="10" s="1"/>
  <c r="CD23" i="10" l="1"/>
  <c r="CE22" i="10"/>
  <c r="CF22" i="10" s="1"/>
  <c r="BZ36" i="10"/>
  <c r="CA35" i="10"/>
  <c r="CC35" i="10" s="1"/>
  <c r="BZ37" i="10" l="1"/>
  <c r="CA37" i="10" s="1"/>
  <c r="CC37" i="10" s="1"/>
  <c r="CA36" i="10"/>
  <c r="CC36" i="10" s="1"/>
  <c r="CD24" i="10"/>
  <c r="CE23" i="10"/>
  <c r="CF23" i="10" s="1"/>
  <c r="CD25" i="10" l="1"/>
  <c r="CE24" i="10"/>
  <c r="CF24" i="10" s="1"/>
  <c r="CD26" i="10" l="1"/>
  <c r="CE25" i="10"/>
  <c r="CF25" i="10" s="1"/>
  <c r="CD27" i="10" l="1"/>
  <c r="CE26" i="10"/>
  <c r="CF26" i="10" s="1"/>
  <c r="BW89" i="10" l="1"/>
  <c r="BW90" i="10"/>
  <c r="BW80" i="10"/>
  <c r="BW73" i="10"/>
  <c r="BW81" i="10"/>
  <c r="BW93" i="10"/>
  <c r="BW78" i="10"/>
  <c r="BW84" i="10"/>
  <c r="BW75" i="10"/>
  <c r="BW85" i="10"/>
  <c r="BW83" i="10"/>
  <c r="BW82" i="10"/>
  <c r="BW87" i="10"/>
  <c r="BW91" i="10"/>
  <c r="BW95" i="10"/>
  <c r="BW71" i="10"/>
  <c r="BY71" i="10" s="1"/>
  <c r="BW79" i="10"/>
  <c r="BW74" i="10"/>
  <c r="BW76" i="10"/>
  <c r="BW72" i="10"/>
  <c r="BW96" i="10"/>
  <c r="BW86" i="10"/>
  <c r="BW88" i="10"/>
  <c r="BW92" i="10"/>
  <c r="BW94" i="10"/>
  <c r="BW97" i="10"/>
  <c r="BW77" i="10"/>
  <c r="CD28" i="10"/>
  <c r="CE27" i="10"/>
  <c r="CF27" i="10" s="1"/>
  <c r="BX77" i="10" l="1"/>
  <c r="BY77" i="10"/>
  <c r="BX97" i="10"/>
  <c r="BY97" i="10"/>
  <c r="BY94" i="10"/>
  <c r="BX94" i="10"/>
  <c r="BY91" i="10"/>
  <c r="BX91" i="10"/>
  <c r="BY83" i="10"/>
  <c r="BX83" i="10"/>
  <c r="BY80" i="10"/>
  <c r="BX80" i="10"/>
  <c r="BY96" i="10"/>
  <c r="BX96" i="10"/>
  <c r="BX95" i="10"/>
  <c r="BY95" i="10"/>
  <c r="BY87" i="10"/>
  <c r="BX87" i="10"/>
  <c r="BX93" i="10"/>
  <c r="BY93" i="10"/>
  <c r="BY81" i="10"/>
  <c r="BX81" i="10"/>
  <c r="BY89" i="10"/>
  <c r="BX89" i="10"/>
  <c r="BY86" i="10"/>
  <c r="BX86" i="10"/>
  <c r="BX72" i="10"/>
  <c r="BY72" i="10"/>
  <c r="BY76" i="10"/>
  <c r="BX76" i="10"/>
  <c r="BX75" i="10"/>
  <c r="BY75" i="10"/>
  <c r="BX78" i="10"/>
  <c r="BY78" i="10"/>
  <c r="BY92" i="10"/>
  <c r="BX92" i="10"/>
  <c r="BY88" i="10"/>
  <c r="BX88" i="10"/>
  <c r="BX74" i="10"/>
  <c r="BY74" i="10"/>
  <c r="BY79" i="10"/>
  <c r="BX79" i="10"/>
  <c r="BY82" i="10"/>
  <c r="BX82" i="10"/>
  <c r="BY85" i="10"/>
  <c r="BX85" i="10"/>
  <c r="BY84" i="10"/>
  <c r="BX84" i="10"/>
  <c r="BX73" i="10"/>
  <c r="BY73" i="10"/>
  <c r="BX90" i="10"/>
  <c r="BY90" i="10"/>
  <c r="CD29" i="10"/>
  <c r="CE28" i="10"/>
  <c r="CF28" i="10" s="1"/>
  <c r="CA73" i="10" l="1"/>
  <c r="BZ73" i="10"/>
  <c r="BZ92" i="10"/>
  <c r="CB92" i="10"/>
  <c r="CA92" i="10"/>
  <c r="CA72" i="10"/>
  <c r="BZ72" i="10"/>
  <c r="CB96" i="10"/>
  <c r="CA96" i="10"/>
  <c r="BZ96" i="10"/>
  <c r="CA83" i="10"/>
  <c r="BZ83" i="10"/>
  <c r="CB83" i="10"/>
  <c r="CA82" i="10"/>
  <c r="BZ82" i="10"/>
  <c r="CB82" i="10"/>
  <c r="CB88" i="10"/>
  <c r="CA88" i="10"/>
  <c r="BZ88" i="10"/>
  <c r="BZ78" i="10"/>
  <c r="CB78" i="10"/>
  <c r="CA78" i="10"/>
  <c r="CB81" i="10"/>
  <c r="CA81" i="10"/>
  <c r="BZ81" i="10"/>
  <c r="BZ77" i="10"/>
  <c r="CB77" i="10"/>
  <c r="CA77" i="10"/>
  <c r="CA90" i="10"/>
  <c r="BZ90" i="10"/>
  <c r="CB90" i="10"/>
  <c r="CB84" i="10"/>
  <c r="CA84" i="10"/>
  <c r="BZ84" i="10"/>
  <c r="CB85" i="10"/>
  <c r="CA85" i="10"/>
  <c r="BZ85" i="10"/>
  <c r="CB79" i="10"/>
  <c r="CA79" i="10"/>
  <c r="BZ79" i="10"/>
  <c r="CB75" i="10"/>
  <c r="CA75" i="10"/>
  <c r="BZ75" i="10"/>
  <c r="BZ93" i="10"/>
  <c r="CB93" i="10"/>
  <c r="CA93" i="10"/>
  <c r="CB87" i="10"/>
  <c r="CA87" i="10"/>
  <c r="BZ87" i="10"/>
  <c r="CA95" i="10"/>
  <c r="BZ95" i="10"/>
  <c r="CB95" i="10"/>
  <c r="BZ80" i="10"/>
  <c r="CB80" i="10"/>
  <c r="CA80" i="10"/>
  <c r="BZ94" i="10"/>
  <c r="CB94" i="10"/>
  <c r="CA94" i="10"/>
  <c r="BZ74" i="10"/>
  <c r="CA74" i="10"/>
  <c r="CB76" i="10"/>
  <c r="CA76" i="10"/>
  <c r="BZ76" i="10"/>
  <c r="CB86" i="10"/>
  <c r="CA86" i="10"/>
  <c r="BZ86" i="10"/>
  <c r="BZ89" i="10"/>
  <c r="CB89" i="10"/>
  <c r="CA89" i="10"/>
  <c r="BZ91" i="10"/>
  <c r="CB91" i="10"/>
  <c r="CA91" i="10"/>
  <c r="CB97" i="10"/>
  <c r="CA97" i="10"/>
  <c r="BZ97" i="10"/>
  <c r="CD30" i="10"/>
  <c r="CE29" i="10"/>
  <c r="CF29" i="10" s="1"/>
  <c r="CD31" i="10" l="1"/>
  <c r="CE30" i="10"/>
  <c r="CF30" i="10" s="1"/>
  <c r="CD32" i="10" l="1"/>
  <c r="CE31" i="10"/>
  <c r="CF31" i="10" s="1"/>
  <c r="CD33" i="10" l="1"/>
  <c r="CE32" i="10"/>
  <c r="CF32" i="10" s="1"/>
  <c r="CD34" i="10" l="1"/>
  <c r="CE33" i="10"/>
  <c r="CF33" i="10" s="1"/>
  <c r="CD35" i="10" l="1"/>
  <c r="CE34" i="10"/>
  <c r="CF34" i="10" s="1"/>
  <c r="CD36" i="10" l="1"/>
  <c r="CE35" i="10"/>
  <c r="CF35" i="10" s="1"/>
  <c r="CD37" i="10" l="1"/>
  <c r="CE37" i="10" s="1"/>
  <c r="CF37" i="10" s="1"/>
  <c r="CE36" i="10"/>
  <c r="CF36" i="10" s="1"/>
</calcChain>
</file>

<file path=xl/sharedStrings.xml><?xml version="1.0" encoding="utf-8"?>
<sst xmlns="http://schemas.openxmlformats.org/spreadsheetml/2006/main" count="348" uniqueCount="64">
  <si>
    <t>Canada</t>
  </si>
  <si>
    <t>Volume</t>
  </si>
  <si>
    <t>Norway</t>
  </si>
  <si>
    <t>Chile</t>
  </si>
  <si>
    <t>Scotland</t>
  </si>
  <si>
    <t>Ireland</t>
  </si>
  <si>
    <t>Total</t>
  </si>
  <si>
    <t>Week</t>
  </si>
  <si>
    <t>Change</t>
  </si>
  <si>
    <t>NOK</t>
  </si>
  <si>
    <t>Atlantic Salmon - Norway</t>
  </si>
  <si>
    <t>Weekly Price - FCA Oslo (Sup) - According to FHL / NSL - In NOK / Kilo</t>
  </si>
  <si>
    <t>Weekly Volume - Harvest Quantity - Accoring to KA - Based on export statistics - In tonnes wfe</t>
  </si>
  <si>
    <t>Monthly feed sale - According to KA models - To ongrowing Atlantic, Norway - In tonnes</t>
  </si>
  <si>
    <t>Monthly harvest quantity  - According to KA - Based on export statistics - In tonnes wfe</t>
  </si>
  <si>
    <t>Hele 2014 NOS</t>
  </si>
  <si>
    <t>Hele 2015 Nasdaq</t>
  </si>
  <si>
    <t>Price</t>
  </si>
  <si>
    <t>Value</t>
  </si>
  <si>
    <t>Av.pr</t>
  </si>
  <si>
    <t>Total 1-52</t>
  </si>
  <si>
    <t>Q1</t>
  </si>
  <si>
    <t>NASDAQ</t>
  </si>
  <si>
    <t>Q2</t>
  </si>
  <si>
    <t>2012E</t>
  </si>
  <si>
    <t>2013E</t>
  </si>
  <si>
    <t>Feed</t>
  </si>
  <si>
    <t>Harvest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</si>
  <si>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</si>
  <si>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</si>
  <si>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</si>
  <si>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</si>
  <si>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</si>
  <si>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</si>
  <si>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</si>
  <si>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</si>
  <si>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</si>
  <si>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</si>
  <si>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</si>
  <si>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</si>
  <si>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Jan - Dec</t>
  </si>
  <si>
    <t>Q3</t>
  </si>
  <si>
    <t>Q4</t>
  </si>
  <si>
    <t>Faroes</t>
  </si>
  <si>
    <t>EUR:NOK</t>
  </si>
  <si>
    <t>EUR</t>
  </si>
  <si>
    <t>Change NOK</t>
  </si>
  <si>
    <t>YOY</t>
  </si>
  <si>
    <t>QOQ</t>
  </si>
  <si>
    <t>Change %</t>
  </si>
  <si>
    <t>VWAP</t>
  </si>
  <si>
    <t>% QOQ</t>
  </si>
  <si>
    <t>% YOY</t>
  </si>
  <si>
    <t>EURRUB</t>
  </si>
  <si>
    <t>RUB</t>
  </si>
  <si>
    <t>Hele 2014 NASDAQ</t>
  </si>
  <si>
    <t>Hele 2013 NASDAQ</t>
  </si>
  <si>
    <t>Hele 2012 NASDAQ</t>
  </si>
  <si>
    <t>GWT</t>
  </si>
  <si>
    <t>(1,000)</t>
  </si>
  <si>
    <t>Growth relative to same period in previous year</t>
  </si>
  <si>
    <t>n/m</t>
  </si>
  <si>
    <t>n/a</t>
  </si>
  <si>
    <t>Iceland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</si>
</sst>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0.0%"/>
    <numFmt numFmtId="171" formatCode="0.0\ %"/>
    <numFmt numFmtId="172" formatCode="0.0_)\%;\(0.0\)\%;0.0_)\%;@_)_%"/>
    <numFmt numFmtId="173" formatCode="#,##0.0_)_%;\(#,##0.0\)_%;0.0_)_%;@_)_%"/>
    <numFmt numFmtId="174" formatCode="#,##0.0_);\(#,##0.0\);#,##0.0_);@_)"/>
    <numFmt numFmtId="175" formatCode="#,##0.0_);\(#,##0.0\)"/>
    <numFmt numFmtId="176" formatCode="&quot;$&quot;_(#,##0.00_);&quot;$&quot;\(#,##0.00\)"/>
    <numFmt numFmtId="177" formatCode="&quot;$&quot;_(#,##0.00_);&quot;$&quot;\(#,##0.00\);&quot;$&quot;_(0.00_);@_)"/>
    <numFmt numFmtId="178" formatCode="&quot;\&quot;_(#,##0.00_);&quot;\&quot;\(#,##0.00\)"/>
    <numFmt numFmtId="179" formatCode="#,##0.00_);\(#,##0.00\);0.00_);@_)"/>
    <numFmt numFmtId="180" formatCode="\€_(#,##0.00_);\€\(#,##0.00\);\€_(0.00_);@_)"/>
    <numFmt numFmtId="181" formatCode="#,##0_)\x;\(#,##0\)\x;0_)\x;@_)_x"/>
    <numFmt numFmtId="182" formatCode="#,##0.0_)\x;\(#,##0.0\)\x"/>
    <numFmt numFmtId="183" formatCode="#,##0_)_x;\(#,##0\)_x;0_)_x;@_)_x"/>
    <numFmt numFmtId="184" formatCode="#,##0.0_)_x;\(#,##0.0\)_x"/>
    <numFmt numFmtId="185" formatCode="0.0_)\%;\(0.0\)\%"/>
    <numFmt numFmtId="186" formatCode="#,##0.0_)_%;\(#,##0.0\)_%"/>
    <numFmt numFmtId="187" formatCode="#,##0;\-#,##0;&quot;-&quot;"/>
    <numFmt numFmtId="188" formatCode="#,##0.0_);[Red]\(#,##0.0\)"/>
    <numFmt numFmtId="189" formatCode="_-* #,##0.00\ [$€-1]_-;\-* #,##0.00\ [$€-1]_-;_-* &quot;-&quot;??\ [$€-1]_-"/>
    <numFmt numFmtId="190" formatCode="_(* #,##0.0_%_);_(* \(#,##0.0_%\);_(* &quot; - &quot;_%_);_(@_)"/>
    <numFmt numFmtId="191" formatCode="_(* #,##0.0%_);_(* \(#,##0.0%\);_(* &quot; - &quot;\%_);_(@_)"/>
    <numFmt numFmtId="192" formatCode="_(* #,##0_);_(* \(#,##0\);_(* &quot; - &quot;_);_(@_)"/>
    <numFmt numFmtId="193" formatCode="_(* #,##0.0_);_(* \(#,##0.0\);_(* &quot; - &quot;_);_(@_)"/>
    <numFmt numFmtId="194" formatCode="_(* #,##0.00_);_(* \(#,##0.00\);_(* &quot; - &quot;_);_(@_)"/>
    <numFmt numFmtId="195" formatCode="_(* #,##0.000_);_(* \(#,##0.000\);_(* &quot; - &quot;_);_(@_)"/>
    <numFmt numFmtId="196" formatCode="#,##0;\(#,##0\);&quot;-&quot;"/>
    <numFmt numFmtId="197" formatCode="_-* #,##0\ &quot;Esc.&quot;_-;\-* #,##0\ &quot;Esc.&quot;_-;_-* &quot;-&quot;\ &quot;Esc.&quot;_-;_-@_-"/>
    <numFmt numFmtId="198" formatCode="#,##0.00&quot;$&quot;;[Red]\-#,##0.00&quot;$&quot;"/>
    <numFmt numFmtId="199" formatCode="0.00_)"/>
    <numFmt numFmtId="200" formatCode="_-* #,##0\ _E_s_c_._-;\-* #,##0\ _E_s_c_._-;_-* &quot;-&quot;\ _E_s_c_._-;_-@_-"/>
    <numFmt numFmtId="201" formatCode="_-&quot;$&quot;* #,##0.00_-;\-&quot;$&quot;* #,##0.00_-;_-&quot;$&quot;* &quot;-&quot;??_-;_-@_-"/>
    <numFmt numFmtId="202" formatCode="_-* #,##0.000_-;\-* #,##0.000_-;_-* &quot;-&quot;??_-;_-@_-"/>
    <numFmt numFmtId="203" formatCode="_(* #,##0.0_);_(* \(#,##0.0\);_(* &quot;-&quot;??_);_(@_)"/>
    <numFmt numFmtId="204" formatCode="_ * #,##0.00_ ;_ * \-#,##0.00_ ;_ * &quot;-&quot;??_ ;_ @_ "/>
    <numFmt numFmtId="205" formatCode="_-* #,##0.00_-;_-* #,##0.00\-;_-* &quot;-&quot;??_-;_-@_-"/>
    <numFmt numFmtId="206" formatCode="_ &quot;kr&quot;\ * #,##0.00_ ;_ &quot;kr&quot;\ * \-#,##0.00_ ;_ &quot;kr&quot;\ * &quot;-&quot;??_ ;_ @_ "/>
    <numFmt numFmtId="207" formatCode="dd\ mmmyy"/>
    <numFmt numFmtId="208" formatCode="dd\ mmmyy\ hh:mm"/>
    <numFmt numFmtId="209" formatCode="_-[$€-2]* #,##0.00_-;\-[$€-2]* #,##0.00_-;_-[$€-2]* &quot;-&quot;??_-"/>
    <numFmt numFmtId="210" formatCode="_-* #,##0\ _B_F_-;\-* #,##0\ _B_F_-;_-* &quot;-&quot;\ _B_F_-;_-@_-"/>
    <numFmt numFmtId="211" formatCode="_-* #,##0.00\ _B_F_-;\-* #,##0.00\ _B_F_-;_-* &quot;-&quot;??\ _B_F_-;_-@_-"/>
    <numFmt numFmtId="212" formatCode="###\ ###\ ###\ ##0"/>
    <numFmt numFmtId="213" formatCode="_-* #,##0.00\ _k_r_-;\-* #,##0.00\ _k_r_-;_-* &quot;-&quot;??\ _k_r_-;_-@_-"/>
    <numFmt numFmtId="214" formatCode="_(* #,##0\ &quot;pta&quot;_);_(* \(#,##0\ &quot;pta&quot;\);_(* &quot;-&quot;??\ &quot;pta&quot;_);_(@_)"/>
    <numFmt numFmtId="215" formatCode="#,##0.0"/>
    <numFmt numFmtId="216" formatCode="_-* #,##0.0_-;\-* #,##0.0_-;_-* &quot;-&quot;?_-;_-@_-"/>
    <numFmt numFmtId="217" formatCode="#,##0.000"/>
    <numFmt numFmtId="218" formatCode="&quot;$&quot;#.#"/>
    <numFmt numFmtId="219" formatCode="0.00;[Red]0.00"/>
    <numFmt numFmtId="220" formatCode="&quot;$&quot;#,##0.00;[Red]&quot;$&quot;#,##0.00"/>
    <numFmt numFmtId="221" formatCode="_ * #,##0_ ;_ * \-#,##0_ ;_ * &quot;-&quot;_ ;_ @_ "/>
    <numFmt numFmtId="222" formatCode="_-&quot;kr&quot;\ * #,##0.00_-;\-&quot;kr&quot;\ * #,##0.00_-;_-&quot;kr&quot;\ * &quot;-&quot;??_-;_-@_-"/>
    <numFmt numFmtId="223" formatCode="_(&quot;kr&quot;\ * #,##0.00_);_(&quot;kr&quot;\ * \(#,##0.00\);_(&quot;kr&quot;\ * &quot;-&quot;??_);_(@_)"/>
    <numFmt numFmtId="224" formatCode="[$-1009]d\-mmm\-yy;@"/>
  </numFmts>
  <fonts count="129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11"/>
      <name val="ＭＳ Ｐゴシック"/>
      <charset val="128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u val="singleAccounting"/>
      <sz val="10"/>
      <color indexed="18"/>
      <name val="Arial"/>
      <family val="2"/>
    </font>
    <font>
      <b/>
      <sz val="12"/>
      <name val="Helv"/>
      <family val="2"/>
    </font>
    <font>
      <b/>
      <sz val="12"/>
      <name val="Helv"/>
    </font>
    <font>
      <b/>
      <i/>
      <sz val="10"/>
      <name val="Helv"/>
      <family val="2"/>
    </font>
    <font>
      <b/>
      <i/>
      <sz val="10"/>
      <name val="Helv"/>
    </font>
    <font>
      <b/>
      <sz val="8"/>
      <name val="Helv"/>
      <family val="2"/>
    </font>
    <font>
      <b/>
      <sz val="8"/>
      <name val="Helv"/>
    </font>
    <font>
      <sz val="10"/>
      <name val="Courier"/>
      <family val="3"/>
    </font>
    <font>
      <sz val="8"/>
      <name val="Times New Roman"/>
      <family val="1"/>
    </font>
    <font>
      <u/>
      <sz val="7.5"/>
      <color indexed="36"/>
      <name val="Arial"/>
      <family val="2"/>
    </font>
    <font>
      <sz val="12"/>
      <name val="Tms Rmn"/>
      <family val="1"/>
    </font>
    <font>
      <b/>
      <i/>
      <sz val="10"/>
      <color indexed="30"/>
      <name val="Comic Sans MS"/>
      <family val="4"/>
    </font>
    <font>
      <sz val="8"/>
      <color indexed="30"/>
      <name val="Comic Sans MS"/>
      <family val="4"/>
    </font>
    <font>
      <b/>
      <sz val="8"/>
      <color indexed="30"/>
      <name val="Comic Sans MS"/>
      <family val="4"/>
    </font>
    <font>
      <sz val="10"/>
      <color indexed="30"/>
      <name val="Comic Sans MS"/>
      <family val="4"/>
    </font>
    <font>
      <sz val="10"/>
      <color indexed="8"/>
      <name val="Arial"/>
      <family val="2"/>
    </font>
    <font>
      <sz val="12"/>
      <name val="Times New Roman"/>
      <family val="1"/>
    </font>
    <font>
      <sz val="12"/>
      <name val="TIMES"/>
    </font>
    <font>
      <b/>
      <sz val="10"/>
      <color indexed="30"/>
      <name val="Comic Sans MS"/>
      <family val="4"/>
    </font>
    <font>
      <sz val="12"/>
      <color indexed="30"/>
      <name val="Comic Sans MS"/>
      <family val="4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b/>
      <sz val="16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Geneva"/>
    </font>
    <font>
      <b/>
      <i/>
      <sz val="16"/>
      <name val="Helv"/>
    </font>
    <font>
      <b/>
      <i/>
      <sz val="12"/>
      <color indexed="8"/>
      <name val="Times New Roman"/>
      <family val="1"/>
    </font>
    <font>
      <b/>
      <sz val="14"/>
      <color indexed="12"/>
      <name val="Arial"/>
      <family val="2"/>
    </font>
    <font>
      <b/>
      <sz val="10"/>
      <name val="MS Sans Serif"/>
      <family val="2"/>
    </font>
    <font>
      <sz val="10"/>
      <color indexed="18"/>
      <name val="Book Antiqua"/>
      <family val="1"/>
    </font>
    <font>
      <b/>
      <sz val="12"/>
      <name val="CG Times (W1)"/>
      <family val="1"/>
    </font>
    <font>
      <b/>
      <i/>
      <sz val="12"/>
      <name val="CG Times (W1)"/>
      <family val="1"/>
    </font>
    <font>
      <u val="doubleAccounting"/>
      <sz val="10"/>
      <name val="Arial"/>
      <family val="2"/>
    </font>
    <font>
      <sz val="11"/>
      <name val="Arial Unicode MS"/>
      <family val="3"/>
    </font>
    <font>
      <sz val="11"/>
      <name val="ＭＳ Ｐゴシック"/>
      <family val="3"/>
      <charset val="128"/>
    </font>
    <font>
      <sz val="10"/>
      <color indexed="9"/>
      <name val="Arial"/>
      <family val="2"/>
    </font>
    <font>
      <b/>
      <sz val="10"/>
      <name val="Trebuchet MS"/>
      <family val="2"/>
    </font>
    <font>
      <i/>
      <sz val="10"/>
      <name val="Trebuchet MS"/>
      <family val="2"/>
    </font>
    <font>
      <sz val="10"/>
      <name val="Trebuchet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Trebuchet MS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"/>
      <family val="1"/>
    </font>
    <font>
      <sz val="10"/>
      <name val="Arial"/>
      <family val="2"/>
    </font>
    <font>
      <sz val="10"/>
      <name val="Helv"/>
      <charset val="204"/>
    </font>
    <font>
      <sz val="11"/>
      <color indexed="22"/>
      <name val="Calibri"/>
      <family val="2"/>
    </font>
    <font>
      <sz val="11"/>
      <name val="Times New Roman"/>
      <family val="1"/>
    </font>
    <font>
      <sz val="9"/>
      <name val="Tahoma"/>
      <family val="2"/>
    </font>
    <font>
      <b/>
      <sz val="12"/>
      <color indexed="61"/>
      <name val="Tahoma"/>
      <family val="2"/>
    </font>
    <font>
      <b/>
      <sz val="9"/>
      <color indexed="12"/>
      <name val="Tahoma"/>
      <family val="2"/>
    </font>
    <font>
      <b/>
      <sz val="9"/>
      <name val="Tahoma"/>
      <family val="2"/>
    </font>
    <font>
      <b/>
      <sz val="11"/>
      <color indexed="62"/>
      <name val="Calibri"/>
      <family val="2"/>
    </font>
    <font>
      <b/>
      <sz val="9"/>
      <color indexed="42"/>
      <name val="Tahoma"/>
      <family val="2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3"/>
      <color indexed="62"/>
      <name val="Calibri"/>
      <family val="2"/>
    </font>
    <font>
      <b/>
      <i/>
      <sz val="10"/>
      <name val="Arial"/>
      <family val="2"/>
    </font>
    <font>
      <i/>
      <sz val="9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sz val="12"/>
      <color indexed="8"/>
      <name val="Arial"/>
      <family val="2"/>
    </font>
    <font>
      <b/>
      <sz val="9"/>
      <color indexed="63"/>
      <name val="Tahoma"/>
      <family val="2"/>
    </font>
    <font>
      <b/>
      <sz val="12"/>
      <color indexed="20"/>
      <name val="Tahoma"/>
      <family val="2"/>
    </font>
    <font>
      <sz val="10"/>
      <name val="Agfa Rotis Semisans Light"/>
    </font>
    <font>
      <b/>
      <i/>
      <sz val="8"/>
      <name val="Arial"/>
      <family val="2"/>
    </font>
    <font>
      <b/>
      <sz val="18"/>
      <color indexed="62"/>
      <name val="Cambria"/>
      <family val="2"/>
    </font>
    <font>
      <b/>
      <i/>
      <sz val="14"/>
      <name val="Times New Roman"/>
      <family val="1"/>
    </font>
    <font>
      <b/>
      <sz val="8"/>
      <color indexed="9"/>
      <name val="Arial"/>
      <family val="2"/>
    </font>
    <font>
      <sz val="10"/>
      <name val="Calibri"/>
      <family val="2"/>
    </font>
    <font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9"/>
      <name val="Century Gothic"/>
      <family val="2"/>
    </font>
    <font>
      <sz val="10"/>
      <color rgb="FF0000FF"/>
      <name val="Century Gothic"/>
      <family val="2"/>
    </font>
    <font>
      <sz val="12"/>
      <name val="ⓒoUAAA¨u"/>
      <family val="1"/>
      <charset val="255"/>
    </font>
    <font>
      <sz val="11"/>
      <name val="￥i￠￢￠?o"/>
      <family val="3"/>
      <charset val="255"/>
    </font>
    <font>
      <sz val="11"/>
      <color indexed="8"/>
      <name val="Times New Roman"/>
      <family val="1"/>
    </font>
    <font>
      <b/>
      <sz val="11"/>
      <color indexed="15"/>
      <name val="Calibri"/>
      <family val="2"/>
    </font>
    <font>
      <sz val="10"/>
      <name val="Courier New"/>
      <family val="3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Times New Roman"/>
      <family val="2"/>
    </font>
    <font>
      <sz val="10"/>
      <name val="Arial "/>
    </font>
    <font>
      <sz val="8"/>
      <color theme="1"/>
      <name val="Arial"/>
      <family val="2"/>
    </font>
    <font>
      <b/>
      <sz val="8"/>
      <color indexed="12"/>
      <name val="Arial"/>
      <family val="2"/>
    </font>
    <font>
      <b/>
      <sz val="9"/>
      <color indexed="20"/>
      <name val="Tahoma"/>
      <family val="2"/>
    </font>
    <font>
      <u/>
      <sz val="10"/>
      <color indexed="12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6111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22"/>
      </patternFill>
    </fill>
    <fill>
      <patternFill patternType="mediumGray">
        <fgColor indexed="22"/>
      </patternFill>
    </fill>
    <fill>
      <patternFill patternType="solid">
        <fgColor indexed="22"/>
        <bgColor indexed="2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4"/>
      </patternFill>
    </fill>
    <fill>
      <patternFill patternType="solid">
        <fgColor indexed="15"/>
      </patternFill>
    </fill>
    <fill>
      <patternFill patternType="solid">
        <fgColor indexed="54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41"/>
        <bgColor indexed="41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15"/>
        <bgColor indexed="15"/>
      </patternFill>
    </fill>
    <fill>
      <patternFill patternType="solid">
        <fgColor indexed="62"/>
        <bgColor indexed="62"/>
      </patternFill>
    </fill>
    <fill>
      <patternFill patternType="solid">
        <fgColor indexed="10"/>
        <bgColor indexed="1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thick">
        <color indexed="30"/>
      </top>
      <bottom/>
      <diagonal/>
    </border>
    <border>
      <left style="thin">
        <color indexed="30"/>
      </left>
      <right style="thin">
        <color indexed="30"/>
      </right>
      <top/>
      <bottom style="double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/>
      <top/>
      <bottom style="thick">
        <color indexed="30"/>
      </bottom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/>
      <top/>
      <bottom/>
      <diagonal/>
    </border>
    <border>
      <left style="thin">
        <color indexed="30"/>
      </left>
      <right style="thin">
        <color indexed="3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30"/>
      </left>
      <right/>
      <top/>
      <bottom/>
      <diagonal/>
    </border>
    <border>
      <left style="thin">
        <color indexed="30"/>
      </left>
      <right style="thin">
        <color indexed="3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5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114">
    <xf numFmtId="0" fontId="0" fillId="0" borderId="0"/>
    <xf numFmtId="0" fontId="3" fillId="2" borderId="0">
      <alignment horizontal="right"/>
    </xf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9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4" fillId="6" borderId="0" applyNumberFormat="0" applyFont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4" fontId="9" fillId="0" borderId="0" applyFont="0" applyFill="0" applyBorder="0" applyAlignment="0" applyProtection="0"/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5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11" fillId="0" borderId="0" applyNumberFormat="0" applyFill="0" applyBorder="0" applyProtection="0">
      <alignment vertical="top"/>
    </xf>
    <xf numFmtId="0" fontId="12" fillId="0" borderId="27" applyNumberFormat="0" applyFill="0" applyAlignment="0" applyProtection="0"/>
    <xf numFmtId="0" fontId="8" fillId="0" borderId="28" applyNumberFormat="0" applyFill="0" applyProtection="0">
      <alignment horizontal="center"/>
    </xf>
    <xf numFmtId="0" fontId="8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centerContinuous"/>
    </xf>
    <xf numFmtId="39" fontId="14" fillId="0" borderId="0">
      <alignment horizontal="center"/>
    </xf>
    <xf numFmtId="39" fontId="15" fillId="0" borderId="0">
      <alignment horizontal="center"/>
    </xf>
    <xf numFmtId="39" fontId="15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0" fontId="14" fillId="0" borderId="0">
      <alignment horizontal="center"/>
    </xf>
    <xf numFmtId="0" fontId="15" fillId="0" borderId="0">
      <alignment horizontal="center"/>
    </xf>
    <xf numFmtId="0" fontId="15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5" fillId="0" borderId="0">
      <alignment horizontal="center"/>
    </xf>
    <xf numFmtId="0" fontId="14" fillId="0" borderId="0">
      <alignment horizontal="center"/>
    </xf>
    <xf numFmtId="0" fontId="15" fillId="0" borderId="0">
      <alignment horizontal="center"/>
    </xf>
    <xf numFmtId="0" fontId="15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5" fillId="0" borderId="0">
      <alignment horizontal="center"/>
    </xf>
    <xf numFmtId="39" fontId="14" fillId="0" borderId="0">
      <alignment horizontal="center"/>
    </xf>
    <xf numFmtId="39" fontId="15" fillId="0" borderId="0">
      <alignment horizontal="center"/>
    </xf>
    <xf numFmtId="0" fontId="16" fillId="0" borderId="0">
      <alignment horizontal="center"/>
    </xf>
    <xf numFmtId="0" fontId="17" fillId="0" borderId="0">
      <alignment horizontal="center"/>
    </xf>
    <xf numFmtId="0" fontId="17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7" fillId="0" borderId="0">
      <alignment horizontal="center"/>
    </xf>
    <xf numFmtId="0" fontId="17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7" fillId="0" borderId="0">
      <alignment horizontal="center"/>
    </xf>
    <xf numFmtId="0" fontId="16" fillId="0" borderId="0">
      <alignment horizontal="center"/>
    </xf>
    <xf numFmtId="0" fontId="17" fillId="0" borderId="0">
      <alignment horizontal="center"/>
    </xf>
    <xf numFmtId="39" fontId="18" fillId="0" borderId="0">
      <alignment horizontal="center"/>
    </xf>
    <xf numFmtId="39" fontId="19" fillId="0" borderId="0">
      <alignment horizontal="center"/>
    </xf>
    <xf numFmtId="39" fontId="19" fillId="0" borderId="0">
      <alignment horizontal="center"/>
    </xf>
    <xf numFmtId="39" fontId="18" fillId="0" borderId="0">
      <alignment horizontal="center"/>
    </xf>
    <xf numFmtId="39" fontId="18" fillId="0" borderId="0">
      <alignment horizontal="center"/>
    </xf>
    <xf numFmtId="39" fontId="18" fillId="0" borderId="0">
      <alignment horizontal="center"/>
    </xf>
    <xf numFmtId="39" fontId="18" fillId="0" borderId="0">
      <alignment horizontal="center"/>
    </xf>
    <xf numFmtId="39" fontId="18" fillId="0" borderId="0">
      <alignment horizontal="center"/>
    </xf>
    <xf numFmtId="39" fontId="18" fillId="0" borderId="0">
      <alignment horizontal="center"/>
    </xf>
    <xf numFmtId="39" fontId="18" fillId="0" borderId="0">
      <alignment horizontal="center"/>
    </xf>
    <xf numFmtId="39" fontId="18" fillId="0" borderId="0">
      <alignment horizontal="center"/>
    </xf>
    <xf numFmtId="39" fontId="18" fillId="0" borderId="0">
      <alignment horizontal="center"/>
    </xf>
    <xf numFmtId="39" fontId="19" fillId="0" borderId="0">
      <alignment horizontal="center"/>
    </xf>
    <xf numFmtId="0" fontId="20" fillId="0" borderId="0"/>
    <xf numFmtId="0" fontId="21" fillId="0" borderId="0">
      <alignment horizontal="center" wrapText="1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29"/>
    <xf numFmtId="0" fontId="25" fillId="7" borderId="30" applyAlignment="0">
      <alignment horizontal="center"/>
    </xf>
    <xf numFmtId="0" fontId="26" fillId="0" borderId="31"/>
    <xf numFmtId="0" fontId="27" fillId="0" borderId="32"/>
    <xf numFmtId="0" fontId="27" fillId="0" borderId="33"/>
    <xf numFmtId="187" fontId="28" fillId="0" borderId="0" applyFill="0" applyBorder="0" applyAlignment="0"/>
    <xf numFmtId="188" fontId="29" fillId="0" borderId="0" applyFont="0" applyFill="0" applyBorder="0" applyAlignment="0" applyProtection="0"/>
    <xf numFmtId="3" fontId="4" fillId="8" borderId="0" applyFont="0" applyFill="0" applyBorder="0" applyAlignment="0" applyProtection="0"/>
    <xf numFmtId="0" fontId="30" fillId="0" borderId="0"/>
    <xf numFmtId="167" fontId="25" fillId="0" borderId="34">
      <alignment horizontal="center"/>
      <protection locked="0" hidden="1"/>
    </xf>
    <xf numFmtId="167" fontId="25" fillId="0" borderId="35">
      <alignment horizontal="center"/>
      <protection locked="0"/>
    </xf>
    <xf numFmtId="167" fontId="31" fillId="0" borderId="29">
      <protection hidden="1"/>
    </xf>
    <xf numFmtId="167" fontId="32" fillId="0" borderId="29"/>
    <xf numFmtId="167" fontId="25" fillId="0" borderId="29">
      <alignment horizontal="right"/>
    </xf>
    <xf numFmtId="0" fontId="21" fillId="0" borderId="0" applyProtection="0">
      <alignment horizontal="center" wrapText="1"/>
    </xf>
    <xf numFmtId="0" fontId="20" fillId="0" borderId="0" applyNumberFormat="0" applyAlignment="0"/>
    <xf numFmtId="164" fontId="4" fillId="8" borderId="0" applyFont="0" applyFill="0" applyBorder="0" applyAlignment="0" applyProtection="0"/>
    <xf numFmtId="0" fontId="4" fillId="8" borderId="0" applyFont="0" applyFill="0" applyBorder="0" applyAlignment="0" applyProtection="0"/>
    <xf numFmtId="16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33" fillId="0" borderId="0">
      <alignment horizontal="right" vertical="top"/>
    </xf>
    <xf numFmtId="191" fontId="34" fillId="0" borderId="0">
      <alignment horizontal="right" vertical="top"/>
    </xf>
    <xf numFmtId="191" fontId="33" fillId="0" borderId="0">
      <alignment horizontal="right" vertical="top"/>
    </xf>
    <xf numFmtId="192" fontId="34" fillId="0" borderId="0" applyFill="0" applyBorder="0">
      <alignment horizontal="right" vertical="top"/>
    </xf>
    <xf numFmtId="193" fontId="34" fillId="0" borderId="0" applyFill="0" applyBorder="0">
      <alignment horizontal="right" vertical="top"/>
    </xf>
    <xf numFmtId="194" fontId="34" fillId="0" borderId="0" applyFill="0" applyBorder="0">
      <alignment horizontal="right" vertical="top"/>
    </xf>
    <xf numFmtId="195" fontId="34" fillId="0" borderId="0" applyFill="0" applyBorder="0">
      <alignment horizontal="right" vertical="top"/>
    </xf>
    <xf numFmtId="0" fontId="35" fillId="0" borderId="0">
      <alignment horizontal="center" wrapText="1"/>
    </xf>
    <xf numFmtId="196" fontId="36" fillId="0" borderId="0" applyFill="0" applyBorder="0">
      <alignment vertical="top"/>
    </xf>
    <xf numFmtId="196" fontId="37" fillId="0" borderId="0" applyFill="0" applyBorder="0" applyProtection="0">
      <alignment vertical="top"/>
    </xf>
    <xf numFmtId="196" fontId="38" fillId="0" borderId="0">
      <alignment vertical="top"/>
    </xf>
    <xf numFmtId="41" fontId="34" fillId="0" borderId="0" applyFill="0" applyBorder="0" applyAlignment="0" applyProtection="0">
      <alignment horizontal="right" vertical="top"/>
    </xf>
    <xf numFmtId="196" fontId="39" fillId="0" borderId="0"/>
    <xf numFmtId="0" fontId="34" fillId="0" borderId="0" applyFill="0" applyBorder="0">
      <alignment horizontal="left" vertical="top"/>
    </xf>
    <xf numFmtId="2" fontId="4" fillId="8" borderId="0" applyFont="0" applyFill="0" applyBorder="0" applyAlignment="0" applyProtection="0"/>
    <xf numFmtId="38" fontId="6" fillId="9" borderId="0" applyNumberFormat="0" applyBorder="0" applyAlignment="0" applyProtection="0"/>
    <xf numFmtId="0" fontId="40" fillId="0" borderId="36" applyNumberFormat="0" applyAlignment="0" applyProtection="0">
      <alignment horizontal="left" vertical="center"/>
    </xf>
    <xf numFmtId="0" fontId="40" fillId="0" borderId="11">
      <alignment horizontal="left" vertical="center"/>
    </xf>
    <xf numFmtId="10" fontId="6" fillId="10" borderId="37" applyNumberFormat="0" applyBorder="0" applyAlignment="0" applyProtection="0"/>
    <xf numFmtId="3" fontId="4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198" fontId="4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9" fontId="43" fillId="0" borderId="0"/>
    <xf numFmtId="0" fontId="44" fillId="0" borderId="0">
      <alignment horizontal="left"/>
    </xf>
    <xf numFmtId="0" fontId="4" fillId="0" borderId="0"/>
    <xf numFmtId="0" fontId="45" fillId="11" borderId="38"/>
    <xf numFmtId="10" fontId="4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9" fontId="4" fillId="0" borderId="0" applyFont="0" applyFill="0" applyBorder="0" applyAlignment="0" applyProtection="0"/>
    <xf numFmtId="0" fontId="41" fillId="0" borderId="0" applyNumberFormat="0" applyFont="0" applyFill="0" applyBorder="0" applyAlignment="0" applyProtection="0">
      <alignment horizontal="left"/>
    </xf>
    <xf numFmtId="15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0" fontId="46" fillId="0" borderId="2">
      <alignment horizontal="center"/>
    </xf>
    <xf numFmtId="3" fontId="41" fillId="0" borderId="0" applyFont="0" applyFill="0" applyBorder="0" applyAlignment="0" applyProtection="0"/>
    <xf numFmtId="0" fontId="41" fillId="12" borderId="0" applyNumberFormat="0" applyFont="0" applyBorder="0" applyAlignment="0" applyProtection="0"/>
    <xf numFmtId="20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horizontal="left" wrapText="1"/>
    </xf>
    <xf numFmtId="39" fontId="47" fillId="13" borderId="0">
      <alignment horizontal="center"/>
    </xf>
    <xf numFmtId="39" fontId="48" fillId="0" borderId="0">
      <alignment vertical="center"/>
    </xf>
    <xf numFmtId="39" fontId="48" fillId="0" borderId="0">
      <alignment vertical="center"/>
    </xf>
    <xf numFmtId="39" fontId="49" fillId="0" borderId="0">
      <alignment vertical="center"/>
    </xf>
    <xf numFmtId="165" fontId="37" fillId="0" borderId="39" applyFill="0" applyAlignment="0" applyProtection="0"/>
    <xf numFmtId="169" fontId="4" fillId="0" borderId="0" applyFont="0" applyFill="0" applyBorder="0" applyAlignment="0" applyProtection="0"/>
    <xf numFmtId="201" fontId="50" fillId="0" borderId="0"/>
    <xf numFmtId="4" fontId="42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3" fontId="41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52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7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58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58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58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59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59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1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2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2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2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2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0" borderId="0" applyNumberFormat="0" applyBorder="0" applyAlignment="0" applyProtection="0"/>
    <xf numFmtId="0" fontId="63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17" borderId="0" applyNumberFormat="0" applyBorder="0" applyAlignment="0" applyProtection="0"/>
    <xf numFmtId="0" fontId="63" fillId="20" borderId="0" applyNumberFormat="0" applyBorder="0" applyAlignment="0" applyProtection="0"/>
    <xf numFmtId="0" fontId="63" fillId="23" borderId="0" applyNumberFormat="0" applyBorder="0" applyAlignment="0" applyProtection="0"/>
    <xf numFmtId="0" fontId="64" fillId="24" borderId="0" applyNumberFormat="0" applyBorder="0" applyAlignment="0" applyProtection="0"/>
    <xf numFmtId="0" fontId="64" fillId="21" borderId="0" applyNumberFormat="0" applyBorder="0" applyAlignment="0" applyProtection="0"/>
    <xf numFmtId="0" fontId="64" fillId="22" borderId="0" applyNumberFormat="0" applyBorder="0" applyAlignment="0" applyProtection="0"/>
    <xf numFmtId="0" fontId="64" fillId="25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28" borderId="0" applyNumberFormat="0" applyBorder="0" applyAlignment="0" applyProtection="0"/>
    <xf numFmtId="0" fontId="64" fillId="29" borderId="0" applyNumberFormat="0" applyBorder="0" applyAlignment="0" applyProtection="0"/>
    <xf numFmtId="0" fontId="64" fillId="30" borderId="0" applyNumberFormat="0" applyBorder="0" applyAlignment="0" applyProtection="0"/>
    <xf numFmtId="0" fontId="64" fillId="25" borderId="0" applyNumberFormat="0" applyBorder="0" applyAlignment="0" applyProtection="0"/>
    <xf numFmtId="0" fontId="64" fillId="26" borderId="0" applyNumberFormat="0" applyBorder="0" applyAlignment="0" applyProtection="0"/>
    <xf numFmtId="0" fontId="64" fillId="31" borderId="0" applyNumberFormat="0" applyBorder="0" applyAlignment="0" applyProtection="0"/>
    <xf numFmtId="0" fontId="65" fillId="15" borderId="0" applyNumberFormat="0" applyBorder="0" applyAlignment="0" applyProtection="0"/>
    <xf numFmtId="0" fontId="66" fillId="32" borderId="44" applyNumberFormat="0" applyAlignment="0" applyProtection="0"/>
    <xf numFmtId="0" fontId="67" fillId="33" borderId="45" applyNumberFormat="0" applyAlignment="0" applyProtection="0"/>
    <xf numFmtId="0" fontId="68" fillId="0" borderId="0" applyNumberFormat="0" applyFill="0" applyBorder="0" applyAlignment="0" applyProtection="0"/>
    <xf numFmtId="0" fontId="69" fillId="16" borderId="0" applyNumberFormat="0" applyBorder="0" applyAlignment="0" applyProtection="0"/>
    <xf numFmtId="0" fontId="70" fillId="0" borderId="46" applyNumberFormat="0" applyFill="0" applyAlignment="0" applyProtection="0"/>
    <xf numFmtId="0" fontId="71" fillId="0" borderId="47" applyNumberFormat="0" applyFill="0" applyAlignment="0" applyProtection="0"/>
    <xf numFmtId="0" fontId="72" fillId="0" borderId="48" applyNumberFormat="0" applyFill="0" applyAlignment="0" applyProtection="0"/>
    <xf numFmtId="0" fontId="72" fillId="0" borderId="0" applyNumberFormat="0" applyFill="0" applyBorder="0" applyAlignment="0" applyProtection="0"/>
    <xf numFmtId="0" fontId="73" fillId="19" borderId="44" applyNumberFormat="0" applyAlignment="0" applyProtection="0"/>
    <xf numFmtId="0" fontId="74" fillId="0" borderId="49" applyNumberFormat="0" applyFill="0" applyAlignment="0" applyProtection="0"/>
    <xf numFmtId="0" fontId="75" fillId="6" borderId="0" applyNumberFormat="0" applyBorder="0" applyAlignment="0" applyProtection="0"/>
    <xf numFmtId="0" fontId="4" fillId="34" borderId="50" applyNumberFormat="0" applyFont="0" applyAlignment="0" applyProtection="0"/>
    <xf numFmtId="0" fontId="76" fillId="32" borderId="51" applyNumberFormat="0" applyAlignment="0" applyProtection="0"/>
    <xf numFmtId="0" fontId="77" fillId="0" borderId="0" applyNumberFormat="0" applyFill="0" applyBorder="0" applyAlignment="0" applyProtection="0"/>
    <xf numFmtId="0" fontId="78" fillId="0" borderId="52" applyNumberFormat="0" applyFill="0" applyAlignment="0" applyProtection="0"/>
    <xf numFmtId="0" fontId="79" fillId="0" borderId="0" applyNumberFormat="0" applyFill="0" applyBorder="0" applyAlignment="0" applyProtection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80" fillId="0" borderId="0"/>
    <xf numFmtId="167" fontId="25" fillId="0" borderId="53">
      <alignment horizontal="center"/>
      <protection locked="0" hidden="1"/>
    </xf>
    <xf numFmtId="167" fontId="25" fillId="0" borderId="54">
      <alignment horizontal="center"/>
      <protection locked="0"/>
    </xf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0" fontId="73" fillId="19" borderId="44" applyNumberFormat="0" applyAlignment="0" applyProtection="0"/>
    <xf numFmtId="20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6" fillId="32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4" fillId="34" borderId="50" applyNumberFormat="0" applyFont="0" applyAlignment="0" applyProtection="0"/>
    <xf numFmtId="0" fontId="76" fillId="32" borderId="51" applyNumberFormat="0" applyAlignment="0" applyProtection="0"/>
    <xf numFmtId="0" fontId="78" fillId="0" borderId="52" applyNumberFormat="0" applyFill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81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4" fillId="0" borderId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14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5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6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7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35" borderId="0" applyNumberFormat="0" applyBorder="0" applyAlignment="0" applyProtection="0"/>
    <xf numFmtId="0" fontId="63" fillId="19" borderId="0" applyNumberFormat="0" applyBorder="0" applyAlignment="0" applyProtection="0"/>
    <xf numFmtId="0" fontId="63" fillId="34" borderId="0" applyNumberFormat="0" applyBorder="0" applyAlignment="0" applyProtection="0"/>
    <xf numFmtId="0" fontId="63" fillId="3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20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21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7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23" borderId="0" applyNumberFormat="0" applyBorder="0" applyAlignment="0" applyProtection="0"/>
    <xf numFmtId="0" fontId="63" fillId="36" borderId="0" applyNumberFormat="0" applyBorder="0" applyAlignment="0" applyProtection="0"/>
    <xf numFmtId="0" fontId="63" fillId="21" borderId="0" applyNumberFormat="0" applyBorder="0" applyAlignment="0" applyProtection="0"/>
    <xf numFmtId="0" fontId="63" fillId="6" borderId="0" applyNumberFormat="0" applyBorder="0" applyAlignment="0" applyProtection="0"/>
    <xf numFmtId="0" fontId="63" fillId="32" borderId="0" applyNumberFormat="0" applyBorder="0" applyAlignment="0" applyProtection="0"/>
    <xf numFmtId="0" fontId="63" fillId="36" borderId="0" applyNumberFormat="0" applyBorder="0" applyAlignment="0" applyProtection="0"/>
    <xf numFmtId="0" fontId="63" fillId="19" borderId="0" applyNumberFormat="0" applyBorder="0" applyAlignment="0" applyProtection="0"/>
    <xf numFmtId="0" fontId="63" fillId="20" borderId="0" applyNumberFormat="0" applyBorder="0" applyAlignment="0" applyProtection="0"/>
    <xf numFmtId="0" fontId="63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17" borderId="0" applyNumberFormat="0" applyBorder="0" applyAlignment="0" applyProtection="0"/>
    <xf numFmtId="0" fontId="63" fillId="20" borderId="0" applyNumberFormat="0" applyBorder="0" applyAlignment="0" applyProtection="0"/>
    <xf numFmtId="0" fontId="63" fillId="23" borderId="0" applyNumberFormat="0" applyBorder="0" applyAlignment="0" applyProtection="0"/>
    <xf numFmtId="0" fontId="64" fillId="33" borderId="0" applyNumberFormat="0" applyBorder="0" applyAlignment="0" applyProtection="0"/>
    <xf numFmtId="0" fontId="64" fillId="24" borderId="0" applyNumberFormat="0" applyBorder="0" applyAlignment="0" applyProtection="0"/>
    <xf numFmtId="0" fontId="64" fillId="26" borderId="0" applyNumberFormat="0" applyBorder="0" applyAlignment="0" applyProtection="0"/>
    <xf numFmtId="0" fontId="64" fillId="21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19" borderId="0" applyNumberFormat="0" applyBorder="0" applyAlignment="0" applyProtection="0"/>
    <xf numFmtId="0" fontId="64" fillId="25" borderId="0" applyNumberFormat="0" applyBorder="0" applyAlignment="0" applyProtection="0"/>
    <xf numFmtId="0" fontId="64" fillId="32" borderId="0" applyNumberFormat="0" applyBorder="0" applyAlignment="0" applyProtection="0"/>
    <xf numFmtId="0" fontId="64" fillId="26" borderId="0" applyNumberFormat="0" applyBorder="0" applyAlignment="0" applyProtection="0"/>
    <xf numFmtId="0" fontId="64" fillId="19" borderId="0" applyNumberFormat="0" applyBorder="0" applyAlignment="0" applyProtection="0"/>
    <xf numFmtId="0" fontId="64" fillId="27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6" borderId="0" applyNumberFormat="0" applyBorder="0" applyAlignment="0" applyProtection="0"/>
    <xf numFmtId="0" fontId="64" fillId="32" borderId="0" applyNumberFormat="0" applyBorder="0" applyAlignment="0" applyProtection="0"/>
    <xf numFmtId="0" fontId="64" fillId="36" borderId="0" applyNumberFormat="0" applyBorder="0" applyAlignment="0" applyProtection="0"/>
    <xf numFmtId="0" fontId="64" fillId="19" borderId="0" applyNumberFormat="0" applyBorder="0" applyAlignment="0" applyProtection="0"/>
    <xf numFmtId="0" fontId="64" fillId="24" borderId="0" applyNumberFormat="0" applyBorder="0" applyAlignment="0" applyProtection="0"/>
    <xf numFmtId="0" fontId="64" fillId="21" borderId="0" applyNumberFormat="0" applyBorder="0" applyAlignment="0" applyProtection="0"/>
    <xf numFmtId="0" fontId="64" fillId="22" borderId="0" applyNumberFormat="0" applyBorder="0" applyAlignment="0" applyProtection="0"/>
    <xf numFmtId="0" fontId="64" fillId="25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8" borderId="0" applyNumberFormat="0" applyBorder="0" applyAlignment="0" applyProtection="0"/>
    <xf numFmtId="0" fontId="64" fillId="28" borderId="0" applyNumberFormat="0" applyBorder="0" applyAlignment="0" applyProtection="0"/>
    <xf numFmtId="0" fontId="83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28" borderId="0" applyNumberFormat="0" applyBorder="0" applyAlignment="0" applyProtection="0"/>
    <xf numFmtId="0" fontId="64" fillId="39" borderId="0" applyNumberFormat="0" applyBorder="0" applyAlignment="0" applyProtection="0"/>
    <xf numFmtId="0" fontId="64" fillId="29" borderId="0" applyNumberFormat="0" applyBorder="0" applyAlignment="0" applyProtection="0"/>
    <xf numFmtId="0" fontId="64" fillId="19" borderId="0" applyNumberFormat="0" applyBorder="0" applyAlignment="0" applyProtection="0"/>
    <xf numFmtId="0" fontId="64" fillId="30" borderId="0" applyNumberFormat="0" applyBorder="0" applyAlignment="0" applyProtection="0"/>
    <xf numFmtId="0" fontId="64" fillId="19" borderId="0" applyNumberFormat="0" applyBorder="0" applyAlignment="0" applyProtection="0"/>
    <xf numFmtId="0" fontId="64" fillId="25" borderId="0" applyNumberFormat="0" applyBorder="0" applyAlignment="0" applyProtection="0"/>
    <xf numFmtId="0" fontId="64" fillId="40" borderId="0" applyNumberFormat="0" applyBorder="0" applyAlignment="0" applyProtection="0"/>
    <xf numFmtId="0" fontId="64" fillId="26" borderId="0" applyNumberFormat="0" applyBorder="0" applyAlignment="0" applyProtection="0"/>
    <xf numFmtId="0" fontId="64" fillId="29" borderId="0" applyNumberFormat="0" applyBorder="0" applyAlignment="0" applyProtection="0"/>
    <xf numFmtId="0" fontId="64" fillId="31" borderId="0" applyNumberFormat="0" applyBorder="0" applyAlignment="0" applyProtection="0"/>
    <xf numFmtId="3" fontId="84" fillId="0" borderId="0"/>
    <xf numFmtId="0" fontId="85" fillId="9" borderId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86" fillId="41" borderId="0">
      <alignment vertical="center"/>
    </xf>
    <xf numFmtId="0" fontId="66" fillId="32" borderId="44" applyNumberFormat="0" applyAlignment="0" applyProtection="0"/>
    <xf numFmtId="0" fontId="69" fillId="16" borderId="0" applyNumberFormat="0" applyBorder="0" applyAlignment="0" applyProtection="0"/>
    <xf numFmtId="0" fontId="87" fillId="42" borderId="0"/>
    <xf numFmtId="0" fontId="87" fillId="42" borderId="0"/>
    <xf numFmtId="0" fontId="66" fillId="32" borderId="44" applyNumberFormat="0" applyAlignment="0" applyProtection="0"/>
    <xf numFmtId="0" fontId="66" fillId="35" borderId="44" applyNumberFormat="0" applyAlignment="0" applyProtection="0"/>
    <xf numFmtId="0" fontId="67" fillId="33" borderId="45" applyNumberFormat="0" applyAlignment="0" applyProtection="0"/>
    <xf numFmtId="0" fontId="74" fillId="0" borderId="49" applyNumberFormat="0" applyFill="0" applyAlignment="0" applyProtection="0"/>
    <xf numFmtId="0" fontId="67" fillId="33" borderId="45" applyNumberFormat="0" applyAlignment="0" applyProtection="0"/>
    <xf numFmtId="0" fontId="67" fillId="33" borderId="45" applyNumberFormat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3" fontId="4" fillId="0" borderId="0" applyFill="0" applyBorder="0" applyAlignment="0" applyProtection="0"/>
    <xf numFmtId="3" fontId="4" fillId="8" borderId="0" applyFont="0" applyFill="0" applyBorder="0" applyAlignment="0" applyProtection="0"/>
    <xf numFmtId="3" fontId="4" fillId="8" borderId="0" applyFont="0" applyFill="0" applyBorder="0" applyAlignment="0" applyProtection="0"/>
    <xf numFmtId="3" fontId="4" fillId="0" borderId="0" applyFill="0" applyBorder="0" applyAlignment="0" applyProtection="0"/>
    <xf numFmtId="167" fontId="25" fillId="0" borderId="53">
      <alignment horizontal="center"/>
      <protection locked="0" hidden="1"/>
    </xf>
    <xf numFmtId="167" fontId="25" fillId="0" borderId="54">
      <alignment horizontal="center"/>
      <protection locked="0"/>
    </xf>
    <xf numFmtId="0" fontId="20" fillId="0" borderId="0" applyNumberFormat="0" applyAlignment="0"/>
    <xf numFmtId="206" fontId="4" fillId="0" borderId="0" applyFont="0" applyFill="0" applyBorder="0" applyAlignment="0" applyProtection="0"/>
    <xf numFmtId="164" fontId="4" fillId="0" borderId="0" applyFill="0" applyBorder="0" applyAlignment="0" applyProtection="0"/>
    <xf numFmtId="164" fontId="4" fillId="8" borderId="0" applyFont="0" applyFill="0" applyBorder="0" applyAlignment="0" applyProtection="0"/>
    <xf numFmtId="0" fontId="65" fillId="15" borderId="0" applyNumberFormat="0" applyBorder="0" applyAlignment="0" applyProtection="0"/>
    <xf numFmtId="0" fontId="88" fillId="42" borderId="57">
      <alignment horizontal="left"/>
    </xf>
    <xf numFmtId="207" fontId="85" fillId="0" borderId="0" applyFont="0" applyFill="0" applyBorder="0" applyAlignment="0" applyProtection="0"/>
    <xf numFmtId="0" fontId="4" fillId="8" borderId="0" applyFont="0" applyFill="0" applyBorder="0" applyAlignment="0" applyProtection="0"/>
    <xf numFmtId="0" fontId="4" fillId="8" borderId="0" applyFont="0" applyFill="0" applyBorder="0" applyAlignment="0" applyProtection="0"/>
    <xf numFmtId="208" fontId="88" fillId="42" borderId="0" applyFont="0" applyFill="0" applyBorder="0" applyAlignment="0" applyProtection="0">
      <alignment vertical="center"/>
    </xf>
    <xf numFmtId="0" fontId="89" fillId="0" borderId="0" applyNumberFormat="0" applyFill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0" borderId="0" applyNumberFormat="0" applyBorder="0" applyAlignment="0" applyProtection="0"/>
    <xf numFmtId="0" fontId="64" fillId="38" borderId="0" applyNumberFormat="0" applyBorder="0" applyAlignment="0" applyProtection="0"/>
    <xf numFmtId="0" fontId="64" fillId="26" borderId="0" applyNumberFormat="0" applyBorder="0" applyAlignment="0" applyProtection="0"/>
    <xf numFmtId="0" fontId="64" fillId="37" borderId="0" applyNumberFormat="0" applyBorder="0" applyAlignment="0" applyProtection="0"/>
    <xf numFmtId="0" fontId="73" fillId="19" borderId="44" applyNumberFormat="0" applyAlignment="0" applyProtection="0"/>
    <xf numFmtId="0" fontId="82" fillId="0" borderId="0"/>
    <xf numFmtId="209" fontId="84" fillId="0" borderId="0" applyFont="0" applyFill="0" applyBorder="0" applyAlignment="0" applyProtection="0">
      <alignment shrinkToFit="1"/>
    </xf>
    <xf numFmtId="189" fontId="4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" fontId="4" fillId="0" borderId="0" applyFill="0" applyBorder="0" applyAlignment="0" applyProtection="0"/>
    <xf numFmtId="2" fontId="4" fillId="8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90" fillId="43" borderId="0"/>
    <xf numFmtId="0" fontId="91" fillId="0" borderId="58" applyNumberFormat="0" applyFill="0" applyAlignment="0" applyProtection="0"/>
    <xf numFmtId="0" fontId="70" fillId="0" borderId="46" applyNumberFormat="0" applyFill="0" applyAlignment="0" applyProtection="0"/>
    <xf numFmtId="0" fontId="92" fillId="8" borderId="0" applyNumberFormat="0" applyFill="0" applyBorder="0" applyAlignment="0" applyProtection="0"/>
    <xf numFmtId="0" fontId="71" fillId="0" borderId="47" applyNumberFormat="0" applyFill="0" applyAlignment="0" applyProtection="0"/>
    <xf numFmtId="0" fontId="40" fillId="8" borderId="0" applyNumberFormat="0" applyFill="0" applyBorder="0" applyAlignment="0" applyProtection="0"/>
    <xf numFmtId="0" fontId="40" fillId="8" borderId="0" applyNumberFormat="0" applyFill="0" applyBorder="0" applyAlignment="0" applyProtection="0"/>
    <xf numFmtId="0" fontId="93" fillId="0" borderId="47" applyNumberFormat="0" applyFill="0" applyAlignment="0" applyProtection="0"/>
    <xf numFmtId="0" fontId="71" fillId="0" borderId="47" applyNumberFormat="0" applyFill="0" applyAlignment="0" applyProtection="0"/>
    <xf numFmtId="0" fontId="40" fillId="8" borderId="0" applyNumberFormat="0" applyFill="0" applyBorder="0" applyAlignment="0" applyProtection="0"/>
    <xf numFmtId="0" fontId="72" fillId="0" borderId="48" applyNumberFormat="0" applyFill="0" applyAlignment="0" applyProtection="0"/>
    <xf numFmtId="0" fontId="94" fillId="0" borderId="0" applyProtection="0">
      <alignment horizontal="center" wrapText="1"/>
    </xf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89" fillId="0" borderId="59" applyNumberFormat="0" applyFill="0" applyAlignment="0" applyProtection="0"/>
    <xf numFmtId="0" fontId="89" fillId="0" borderId="59" applyNumberFormat="0" applyFill="0" applyAlignment="0" applyProtection="0"/>
    <xf numFmtId="0" fontId="8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95" fillId="0" borderId="55" applyBorder="0">
      <alignment horizontal="center" wrapText="1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65" fillId="15" borderId="0" applyNumberFormat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4" fillId="0" borderId="49" applyNumberFormat="0" applyFill="0" applyAlignment="0" applyProtection="0"/>
    <xf numFmtId="210" fontId="98" fillId="0" borderId="0" applyFont="0" applyFill="0" applyBorder="0" applyAlignment="0" applyProtection="0"/>
    <xf numFmtId="211" fontId="98" fillId="0" borderId="0" applyFont="0" applyFill="0" applyBorder="0" applyAlignment="0" applyProtection="0"/>
    <xf numFmtId="0" fontId="67" fillId="33" borderId="45" applyNumberFormat="0" applyAlignment="0" applyProtection="0"/>
    <xf numFmtId="0" fontId="99" fillId="9" borderId="0"/>
    <xf numFmtId="0" fontId="74" fillId="0" borderId="49" applyNumberFormat="0" applyFill="0" applyAlignment="0" applyProtection="0"/>
    <xf numFmtId="0" fontId="74" fillId="0" borderId="49" applyNumberFormat="0" applyFill="0" applyAlignment="0" applyProtection="0"/>
    <xf numFmtId="0" fontId="100" fillId="45" borderId="60">
      <protection locked="0"/>
    </xf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5" fillId="6" borderId="0" applyNumberFormat="0" applyBorder="0" applyAlignment="0" applyProtection="0"/>
    <xf numFmtId="0" fontId="75" fillId="6" borderId="0" applyNumberFormat="0" applyBorder="0" applyAlignment="0" applyProtection="0"/>
    <xf numFmtId="0" fontId="99" fillId="9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 applyNumberFormat="0" applyFont="0" applyFill="0" applyBorder="0" applyAlignment="0" applyProtection="0"/>
    <xf numFmtId="0" fontId="4" fillId="0" borderId="0" applyFill="0" applyBorder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Fill="0" applyBorder="0"/>
    <xf numFmtId="0" fontId="4" fillId="0" borderId="0" applyFill="0" applyBorder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/>
    <xf numFmtId="0" fontId="63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101" fillId="0" borderId="0"/>
    <xf numFmtId="0" fontId="63" fillId="0" borderId="0"/>
    <xf numFmtId="0" fontId="4" fillId="0" borderId="0"/>
    <xf numFmtId="0" fontId="4" fillId="0" borderId="0"/>
    <xf numFmtId="0" fontId="101" fillId="0" borderId="0"/>
    <xf numFmtId="0" fontId="101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ill="0" applyBorder="0"/>
    <xf numFmtId="0" fontId="64" fillId="0" borderId="0"/>
    <xf numFmtId="0" fontId="4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63" fillId="34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6" borderId="50" applyNumberFormat="0" applyFont="0" applyAlignment="0" applyProtection="0"/>
    <xf numFmtId="0" fontId="63" fillId="34" borderId="50" applyNumberFormat="0" applyFont="0" applyAlignment="0" applyProtection="0"/>
    <xf numFmtId="0" fontId="75" fillId="6" borderId="0" applyNumberFormat="0" applyBorder="0" applyAlignment="0" applyProtection="0"/>
    <xf numFmtId="0" fontId="76" fillId="32" borderId="51" applyNumberFormat="0" applyAlignment="0" applyProtection="0"/>
    <xf numFmtId="0" fontId="70" fillId="0" borderId="46" applyNumberFormat="0" applyFill="0" applyAlignment="0" applyProtection="0"/>
    <xf numFmtId="0" fontId="71" fillId="0" borderId="47" applyNumberFormat="0" applyFill="0" applyAlignment="0" applyProtection="0"/>
    <xf numFmtId="0" fontId="72" fillId="0" borderId="48" applyNumberFormat="0" applyFill="0" applyAlignment="0" applyProtection="0"/>
    <xf numFmtId="0" fontId="72" fillId="0" borderId="0" applyNumberForma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2" fillId="0" borderId="0">
      <alignment horizontal="center"/>
    </xf>
    <xf numFmtId="0" fontId="88" fillId="9" borderId="0"/>
    <xf numFmtId="0" fontId="88" fillId="42" borderId="0"/>
    <xf numFmtId="0" fontId="87" fillId="46" borderId="0"/>
    <xf numFmtId="0" fontId="88" fillId="42" borderId="0"/>
    <xf numFmtId="0" fontId="76" fillId="35" borderId="51" applyNumberFormat="0" applyAlignment="0" applyProtection="0"/>
    <xf numFmtId="0" fontId="98" fillId="0" borderId="0"/>
    <xf numFmtId="0" fontId="85" fillId="42" borderId="0"/>
    <xf numFmtId="0" fontId="4" fillId="0" borderId="0">
      <alignment horizontal="left" wrapText="1"/>
    </xf>
    <xf numFmtId="0" fontId="7" fillId="44" borderId="0"/>
    <xf numFmtId="0" fontId="88" fillId="42" borderId="0"/>
    <xf numFmtId="0" fontId="7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4" fillId="0" borderId="0">
      <alignment wrapText="1"/>
    </xf>
    <xf numFmtId="0" fontId="7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91" fillId="0" borderId="61" applyNumberFormat="0" applyFill="0" applyAlignment="0" applyProtection="0"/>
    <xf numFmtId="0" fontId="93" fillId="0" borderId="61" applyNumberFormat="0" applyFill="0" applyAlignment="0" applyProtection="0"/>
    <xf numFmtId="0" fontId="89" fillId="0" borderId="62" applyNumberFormat="0" applyFill="0" applyAlignment="0" applyProtection="0"/>
    <xf numFmtId="0" fontId="105" fillId="43" borderId="0" applyBorder="0"/>
    <xf numFmtId="0" fontId="78" fillId="0" borderId="52" applyNumberFormat="0" applyFill="0" applyAlignment="0" applyProtection="0"/>
    <xf numFmtId="0" fontId="4" fillId="8" borderId="63" applyNumberFormat="0" applyFont="0" applyFill="0" applyAlignment="0" applyProtection="0"/>
    <xf numFmtId="165" fontId="37" fillId="0" borderId="39" applyFill="0" applyAlignment="0" applyProtection="0"/>
    <xf numFmtId="0" fontId="78" fillId="0" borderId="52" applyNumberFormat="0" applyFill="0" applyAlignment="0" applyProtection="0"/>
    <xf numFmtId="212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76" fillId="32" borderId="51" applyNumberFormat="0" applyAlignment="0" applyProtection="0"/>
    <xf numFmtId="0" fontId="64" fillId="28" borderId="0" applyNumberFormat="0" applyBorder="0" applyAlignment="0" applyProtection="0"/>
    <xf numFmtId="0" fontId="64" fillId="29" borderId="0" applyNumberFormat="0" applyBorder="0" applyAlignment="0" applyProtection="0"/>
    <xf numFmtId="0" fontId="64" fillId="30" borderId="0" applyNumberFormat="0" applyBorder="0" applyAlignment="0" applyProtection="0"/>
    <xf numFmtId="0" fontId="64" fillId="25" borderId="0" applyNumberFormat="0" applyBorder="0" applyAlignment="0" applyProtection="0"/>
    <xf numFmtId="0" fontId="64" fillId="26" borderId="0" applyNumberFormat="0" applyBorder="0" applyAlignment="0" applyProtection="0"/>
    <xf numFmtId="0" fontId="64" fillId="31" borderId="0" applyNumberFormat="0" applyBorder="0" applyAlignment="0" applyProtection="0"/>
    <xf numFmtId="0" fontId="79" fillId="0" borderId="0" applyNumberFormat="0" applyFill="0" applyBorder="0" applyAlignment="0" applyProtection="0"/>
    <xf numFmtId="214" fontId="4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6" fillId="0" borderId="0"/>
    <xf numFmtId="0" fontId="107" fillId="0" borderId="0"/>
    <xf numFmtId="0" fontId="107" fillId="0" borderId="0"/>
    <xf numFmtId="0" fontId="108" fillId="0" borderId="0"/>
    <xf numFmtId="0" fontId="10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109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41" fontId="25" fillId="0" borderId="53">
      <alignment horizontal="center"/>
      <protection locked="0" hidden="1"/>
    </xf>
    <xf numFmtId="41" fontId="25" fillId="0" borderId="54">
      <alignment horizontal="center"/>
      <protection locked="0"/>
    </xf>
    <xf numFmtId="41" fontId="31" fillId="0" borderId="29">
      <protection hidden="1"/>
    </xf>
    <xf numFmtId="41" fontId="32" fillId="0" borderId="29"/>
    <xf numFmtId="41" fontId="25" fillId="0" borderId="29">
      <alignment horizontal="right"/>
    </xf>
    <xf numFmtId="41" fontId="34" fillId="0" borderId="0" applyFill="0" applyBorder="0" applyAlignment="0" applyProtection="0">
      <alignment horizontal="right"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25" fillId="0" borderId="53">
      <alignment horizontal="center"/>
      <protection locked="0" hidden="1"/>
    </xf>
    <xf numFmtId="41" fontId="25" fillId="0" borderId="54">
      <alignment horizontal="center"/>
      <protection locked="0"/>
    </xf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4" fillId="0" borderId="0"/>
    <xf numFmtId="43" fontId="4" fillId="0" borderId="0" applyFont="0" applyFill="0" applyBorder="0" applyAlignment="0" applyProtection="0"/>
    <xf numFmtId="0" fontId="106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4" fillId="6" borderId="0" applyNumberFormat="0" applyFont="0" applyAlignment="0" applyProtection="0"/>
    <xf numFmtId="0" fontId="4" fillId="6" borderId="0" applyNumberFormat="0" applyFont="0" applyAlignment="0" applyProtection="0"/>
    <xf numFmtId="0" fontId="4" fillId="6" borderId="0" applyNumberFormat="0" applyFont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0" fontId="4" fillId="0" borderId="0">
      <alignment horizontal="left" wrapText="1"/>
    </xf>
    <xf numFmtId="0" fontId="4" fillId="0" borderId="0">
      <alignment horizontal="left" wrapText="1"/>
    </xf>
    <xf numFmtId="0" fontId="4" fillId="0" borderId="0">
      <alignment horizontal="left" wrapText="1"/>
    </xf>
    <xf numFmtId="0" fontId="4" fillId="0" borderId="0">
      <alignment horizontal="left" wrapText="1"/>
    </xf>
    <xf numFmtId="0" fontId="4" fillId="0" borderId="0">
      <alignment horizontal="left" wrapText="1"/>
    </xf>
    <xf numFmtId="0" fontId="4" fillId="0" borderId="0">
      <alignment horizontal="left" wrapText="1"/>
    </xf>
    <xf numFmtId="0" fontId="4" fillId="0" borderId="0">
      <alignment horizontal="left" wrapText="1"/>
    </xf>
    <xf numFmtId="0" fontId="4" fillId="0" borderId="0"/>
    <xf numFmtId="0" fontId="4" fillId="0" borderId="0"/>
    <xf numFmtId="0" fontId="28" fillId="0" borderId="0" applyNumberFormat="0" applyFont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4" borderId="0" applyNumberFormat="0" applyBorder="0" applyAlignment="0" applyProtection="0"/>
    <xf numFmtId="0" fontId="63" fillId="47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14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15" borderId="0" applyNumberFormat="0" applyBorder="0" applyAlignment="0" applyProtection="0"/>
    <xf numFmtId="0" fontId="63" fillId="11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6" borderId="0" applyNumberFormat="0" applyBorder="0" applyAlignment="0" applyProtection="0"/>
    <xf numFmtId="0" fontId="63" fillId="48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6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7" borderId="0" applyNumberFormat="0" applyBorder="0" applyAlignment="0" applyProtection="0"/>
    <xf numFmtId="0" fontId="63" fillId="4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7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63" fillId="50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18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19" borderId="0" applyNumberFormat="0" applyBorder="0" applyAlignment="0" applyProtection="0"/>
    <xf numFmtId="0" fontId="63" fillId="8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20" borderId="0" applyNumberFormat="0" applyBorder="0" applyAlignment="0" applyProtection="0"/>
    <xf numFmtId="0" fontId="63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17" borderId="0" applyNumberFormat="0" applyBorder="0" applyAlignment="0" applyProtection="0"/>
    <xf numFmtId="0" fontId="63" fillId="20" borderId="0" applyNumberFormat="0" applyBorder="0" applyAlignment="0" applyProtection="0"/>
    <xf numFmtId="0" fontId="63" fillId="23" borderId="0" applyNumberFormat="0" applyBorder="0" applyAlignment="0" applyProtection="0"/>
    <xf numFmtId="0" fontId="63" fillId="20" borderId="0" applyNumberFormat="0" applyBorder="0" applyAlignment="0" applyProtection="0"/>
    <xf numFmtId="0" fontId="63" fillId="51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20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21" borderId="0" applyNumberFormat="0" applyBorder="0" applyAlignment="0" applyProtection="0"/>
    <xf numFmtId="0" fontId="63" fillId="52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21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22" borderId="0" applyNumberFormat="0" applyBorder="0" applyAlignment="0" applyProtection="0"/>
    <xf numFmtId="0" fontId="63" fillId="53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7" borderId="0" applyNumberFormat="0" applyBorder="0" applyAlignment="0" applyProtection="0"/>
    <xf numFmtId="0" fontId="63" fillId="4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7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20" borderId="0" applyNumberFormat="0" applyBorder="0" applyAlignment="0" applyProtection="0"/>
    <xf numFmtId="0" fontId="63" fillId="51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20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23" borderId="0" applyNumberFormat="0" applyBorder="0" applyAlignment="0" applyProtection="0"/>
    <xf numFmtId="0" fontId="63" fillId="54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23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4" fillId="24" borderId="0" applyNumberFormat="0" applyBorder="0" applyAlignment="0" applyProtection="0"/>
    <xf numFmtId="0" fontId="64" fillId="21" borderId="0" applyNumberFormat="0" applyBorder="0" applyAlignment="0" applyProtection="0"/>
    <xf numFmtId="0" fontId="64" fillId="22" borderId="0" applyNumberFormat="0" applyBorder="0" applyAlignment="0" applyProtection="0"/>
    <xf numFmtId="0" fontId="64" fillId="25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24" borderId="0" applyNumberFormat="0" applyBorder="0" applyAlignment="0" applyProtection="0"/>
    <xf numFmtId="0" fontId="64" fillId="55" borderId="0" applyNumberFormat="0" applyBorder="0" applyAlignment="0" applyProtection="0"/>
    <xf numFmtId="0" fontId="64" fillId="24" borderId="0" applyNumberFormat="0" applyBorder="0" applyAlignment="0" applyProtection="0"/>
    <xf numFmtId="0" fontId="64" fillId="33" borderId="0" applyNumberFormat="0" applyBorder="0" applyAlignment="0" applyProtection="0"/>
    <xf numFmtId="0" fontId="64" fillId="21" borderId="0" applyNumberFormat="0" applyBorder="0" applyAlignment="0" applyProtection="0"/>
    <xf numFmtId="0" fontId="64" fillId="52" borderId="0" applyNumberFormat="0" applyBorder="0" applyAlignment="0" applyProtection="0"/>
    <xf numFmtId="0" fontId="64" fillId="21" borderId="0" applyNumberFormat="0" applyBorder="0" applyAlignment="0" applyProtection="0"/>
    <xf numFmtId="0" fontId="64" fillId="26" borderId="0" applyNumberFormat="0" applyBorder="0" applyAlignment="0" applyProtection="0"/>
    <xf numFmtId="0" fontId="64" fillId="22" borderId="0" applyNumberFormat="0" applyBorder="0" applyAlignment="0" applyProtection="0"/>
    <xf numFmtId="0" fontId="64" fillId="53" borderId="0" applyNumberFormat="0" applyBorder="0" applyAlignment="0" applyProtection="0"/>
    <xf numFmtId="0" fontId="64" fillId="22" borderId="0" applyNumberFormat="0" applyBorder="0" applyAlignment="0" applyProtection="0"/>
    <xf numFmtId="0" fontId="64" fillId="19" borderId="0" applyNumberFormat="0" applyBorder="0" applyAlignment="0" applyProtection="0"/>
    <xf numFmtId="0" fontId="64" fillId="25" borderId="0" applyNumberFormat="0" applyBorder="0" applyAlignment="0" applyProtection="0"/>
    <xf numFmtId="0" fontId="64" fillId="56" borderId="0" applyNumberFormat="0" applyBorder="0" applyAlignment="0" applyProtection="0"/>
    <xf numFmtId="0" fontId="64" fillId="25" borderId="0" applyNumberFormat="0" applyBorder="0" applyAlignment="0" applyProtection="0"/>
    <xf numFmtId="0" fontId="64" fillId="19" borderId="0" applyNumberFormat="0" applyBorder="0" applyAlignment="0" applyProtection="0"/>
    <xf numFmtId="0" fontId="64" fillId="26" borderId="0" applyNumberFormat="0" applyBorder="0" applyAlignment="0" applyProtection="0"/>
    <xf numFmtId="0" fontId="64" fillId="57" borderId="0" applyNumberFormat="0" applyBorder="0" applyAlignment="0" applyProtection="0"/>
    <xf numFmtId="0" fontId="64" fillId="26" borderId="0" applyNumberFormat="0" applyBorder="0" applyAlignment="0" applyProtection="0"/>
    <xf numFmtId="0" fontId="64" fillId="32" borderId="0" applyNumberFormat="0" applyBorder="0" applyAlignment="0" applyProtection="0"/>
    <xf numFmtId="0" fontId="64" fillId="27" borderId="0" applyNumberFormat="0" applyBorder="0" applyAlignment="0" applyProtection="0"/>
    <xf numFmtId="0" fontId="64" fillId="58" borderId="0" applyNumberFormat="0" applyBorder="0" applyAlignment="0" applyProtection="0"/>
    <xf numFmtId="0" fontId="64" fillId="27" borderId="0" applyNumberFormat="0" applyBorder="0" applyAlignment="0" applyProtection="0"/>
    <xf numFmtId="0" fontId="64" fillId="19" borderId="0" applyNumberFormat="0" applyBorder="0" applyAlignment="0" applyProtection="0"/>
    <xf numFmtId="0" fontId="115" fillId="0" borderId="0" applyFont="0" applyFill="0" applyBorder="0" applyAlignment="0" applyProtection="0"/>
    <xf numFmtId="0" fontId="116" fillId="0" borderId="0" applyFont="0" applyFill="0" applyBorder="0" applyAlignment="0" applyProtection="0"/>
    <xf numFmtId="0" fontId="64" fillId="28" borderId="0" applyNumberFormat="0" applyBorder="0" applyAlignment="0" applyProtection="0"/>
    <xf numFmtId="0" fontId="64" fillId="38" borderId="0" applyNumberFormat="0" applyBorder="0" applyAlignment="0" applyProtection="0"/>
    <xf numFmtId="0" fontId="64" fillId="59" borderId="0" applyNumberFormat="0" applyBorder="0" applyAlignment="0" applyProtection="0"/>
    <xf numFmtId="0" fontId="64" fillId="28" borderId="0" applyNumberFormat="0" applyBorder="0" applyAlignment="0" applyProtection="0"/>
    <xf numFmtId="0" fontId="64" fillId="28" borderId="0" applyNumberFormat="0" applyBorder="0" applyAlignment="0" applyProtection="0"/>
    <xf numFmtId="0" fontId="64" fillId="38" borderId="0" applyNumberFormat="0" applyBorder="0" applyAlignment="0" applyProtection="0"/>
    <xf numFmtId="0" fontId="64" fillId="29" borderId="0" applyNumberFormat="0" applyBorder="0" applyAlignment="0" applyProtection="0"/>
    <xf numFmtId="0" fontId="64" fillId="60" borderId="0" applyNumberFormat="0" applyBorder="0" applyAlignment="0" applyProtection="0"/>
    <xf numFmtId="0" fontId="64" fillId="29" borderId="0" applyNumberFormat="0" applyBorder="0" applyAlignment="0" applyProtection="0"/>
    <xf numFmtId="0" fontId="64" fillId="39" borderId="0" applyNumberFormat="0" applyBorder="0" applyAlignment="0" applyProtection="0"/>
    <xf numFmtId="0" fontId="64" fillId="30" borderId="0" applyNumberFormat="0" applyBorder="0" applyAlignment="0" applyProtection="0"/>
    <xf numFmtId="0" fontId="64" fillId="61" borderId="0" applyNumberFormat="0" applyBorder="0" applyAlignment="0" applyProtection="0"/>
    <xf numFmtId="0" fontId="64" fillId="30" borderId="0" applyNumberFormat="0" applyBorder="0" applyAlignment="0" applyProtection="0"/>
    <xf numFmtId="0" fontId="64" fillId="19" borderId="0" applyNumberFormat="0" applyBorder="0" applyAlignment="0" applyProtection="0"/>
    <xf numFmtId="0" fontId="64" fillId="25" borderId="0" applyNumberFormat="0" applyBorder="0" applyAlignment="0" applyProtection="0"/>
    <xf numFmtId="0" fontId="64" fillId="56" borderId="0" applyNumberFormat="0" applyBorder="0" applyAlignment="0" applyProtection="0"/>
    <xf numFmtId="0" fontId="64" fillId="25" borderId="0" applyNumberFormat="0" applyBorder="0" applyAlignment="0" applyProtection="0"/>
    <xf numFmtId="0" fontId="64" fillId="19" borderId="0" applyNumberFormat="0" applyBorder="0" applyAlignment="0" applyProtection="0"/>
    <xf numFmtId="0" fontId="64" fillId="26" borderId="0" applyNumberFormat="0" applyBorder="0" applyAlignment="0" applyProtection="0"/>
    <xf numFmtId="0" fontId="64" fillId="57" borderId="0" applyNumberFormat="0" applyBorder="0" applyAlignment="0" applyProtection="0"/>
    <xf numFmtId="0" fontId="64" fillId="26" borderId="0" applyNumberFormat="0" applyBorder="0" applyAlignment="0" applyProtection="0"/>
    <xf numFmtId="0" fontId="64" fillId="40" borderId="0" applyNumberFormat="0" applyBorder="0" applyAlignment="0" applyProtection="0"/>
    <xf numFmtId="0" fontId="64" fillId="31" borderId="0" applyNumberFormat="0" applyBorder="0" applyAlignment="0" applyProtection="0"/>
    <xf numFmtId="0" fontId="64" fillId="58" borderId="0" applyNumberFormat="0" applyBorder="0" applyAlignment="0" applyProtection="0"/>
    <xf numFmtId="0" fontId="64" fillId="31" borderId="0" applyNumberFormat="0" applyBorder="0" applyAlignment="0" applyProtection="0"/>
    <xf numFmtId="0" fontId="64" fillId="29" borderId="0" applyNumberFormat="0" applyBorder="0" applyAlignment="0" applyProtection="0"/>
    <xf numFmtId="0" fontId="79" fillId="0" borderId="0" applyNumberFormat="0" applyFill="0" applyBorder="0" applyAlignment="0" applyProtection="0"/>
    <xf numFmtId="3" fontId="117" fillId="0" borderId="0" applyBorder="0" applyProtection="0"/>
    <xf numFmtId="3" fontId="117" fillId="0" borderId="0" applyBorder="0" applyProtection="0"/>
    <xf numFmtId="3" fontId="117" fillId="0" borderId="0" applyBorder="0" applyProtection="0"/>
    <xf numFmtId="0" fontId="65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4" fillId="34" borderId="50" applyNumberFormat="0" applyFont="0" applyAlignment="0" applyProtection="0"/>
    <xf numFmtId="187" fontId="28" fillId="0" borderId="0" applyFill="0" applyBorder="0" applyAlignment="0"/>
    <xf numFmtId="215" fontId="4" fillId="0" borderId="0" applyFill="0" applyBorder="0" applyAlignment="0"/>
    <xf numFmtId="217" fontId="4" fillId="0" borderId="0" applyFill="0" applyBorder="0" applyAlignment="0"/>
    <xf numFmtId="218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219" fontId="4" fillId="0" borderId="0" applyFill="0" applyBorder="0" applyAlignment="0"/>
    <xf numFmtId="220" fontId="4" fillId="0" borderId="0" applyFill="0" applyBorder="0" applyAlignment="0"/>
    <xf numFmtId="0" fontId="4" fillId="0" borderId="0" applyFill="0" applyBorder="0" applyAlignment="0"/>
    <xf numFmtId="215" fontId="4" fillId="0" borderId="0" applyFill="0" applyBorder="0" applyAlignment="0"/>
    <xf numFmtId="218" fontId="4" fillId="0" borderId="0" applyFill="0" applyBorder="0" applyAlignment="0"/>
    <xf numFmtId="203" fontId="4" fillId="0" borderId="0" applyFill="0" applyBorder="0" applyAlignment="0"/>
    <xf numFmtId="0" fontId="4" fillId="0" borderId="0" applyFill="0" applyBorder="0" applyAlignment="0"/>
    <xf numFmtId="217" fontId="4" fillId="0" borderId="0" applyFill="0" applyBorder="0" applyAlignment="0"/>
    <xf numFmtId="218" fontId="4" fillId="0" borderId="0" applyFill="0" applyBorder="0" applyAlignment="0"/>
    <xf numFmtId="0" fontId="66" fillId="32" borderId="44" applyNumberFormat="0" applyAlignment="0" applyProtection="0"/>
    <xf numFmtId="0" fontId="118" fillId="11" borderId="44" applyNumberFormat="0" applyAlignment="0" applyProtection="0"/>
    <xf numFmtId="0" fontId="66" fillId="32" borderId="44" applyNumberFormat="0" applyAlignment="0" applyProtection="0"/>
    <xf numFmtId="0" fontId="66" fillId="35" borderId="44" applyNumberFormat="0" applyAlignment="0" applyProtection="0"/>
    <xf numFmtId="0" fontId="67" fillId="33" borderId="45" applyNumberFormat="0" applyAlignment="0" applyProtection="0"/>
    <xf numFmtId="0" fontId="67" fillId="62" borderId="45" applyNumberFormat="0" applyAlignment="0" applyProtection="0"/>
    <xf numFmtId="0" fontId="67" fillId="33" borderId="45" applyNumberFormat="0" applyAlignment="0" applyProtection="0"/>
    <xf numFmtId="0" fontId="67" fillId="33" borderId="45" applyNumberFormat="0" applyAlignment="0" applyProtection="0"/>
    <xf numFmtId="0" fontId="119" fillId="0" borderId="0" applyNumberFormat="0" applyFill="0" applyBorder="0" applyAlignment="0" applyProtection="0"/>
    <xf numFmtId="215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73" fillId="19" borderId="44" applyNumberFormat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73" fillId="19" borderId="44" applyNumberFormat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73" fillId="19" borderId="44" applyNumberFormat="0" applyAlignment="0" applyProtection="0"/>
    <xf numFmtId="43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73" fillId="19" borderId="44" applyNumberFormat="0" applyAlignment="0" applyProtection="0"/>
    <xf numFmtId="0" fontId="73" fillId="19" borderId="44" applyNumberFormat="0" applyAlignment="0" applyProtection="0"/>
    <xf numFmtId="0" fontId="4" fillId="0" borderId="0"/>
    <xf numFmtId="0" fontId="4" fillId="0" borderId="0"/>
    <xf numFmtId="0" fontId="73" fillId="19" borderId="44" applyNumberFormat="0" applyAlignment="0" applyProtection="0"/>
    <xf numFmtId="43" fontId="4" fillId="0" borderId="0" applyFont="0" applyFill="0" applyBorder="0" applyAlignment="0" applyProtection="0"/>
    <xf numFmtId="0" fontId="73" fillId="19" borderId="44" applyNumberFormat="0" applyAlignment="0" applyProtection="0"/>
    <xf numFmtId="41" fontId="25" fillId="0" borderId="53">
      <alignment horizontal="center"/>
      <protection locked="0" hidden="1"/>
    </xf>
    <xf numFmtId="41" fontId="25" fillId="0" borderId="54">
      <alignment horizontal="center"/>
      <protection locked="0"/>
    </xf>
    <xf numFmtId="41" fontId="31" fillId="0" borderId="29">
      <protection hidden="1"/>
    </xf>
    <xf numFmtId="41" fontId="32" fillId="0" borderId="29"/>
    <xf numFmtId="41" fontId="25" fillId="0" borderId="29">
      <alignment horizontal="right"/>
    </xf>
    <xf numFmtId="0" fontId="4" fillId="0" borderId="0"/>
    <xf numFmtId="0" fontId="4" fillId="0" borderId="0"/>
    <xf numFmtId="9" fontId="4" fillId="0" borderId="0" applyFont="0" applyFill="0" applyBorder="0" applyAlignment="0" applyProtection="0"/>
    <xf numFmtId="41" fontId="34" fillId="0" borderId="0" applyFill="0" applyBorder="0" applyAlignment="0" applyProtection="0">
      <alignment horizontal="right" vertical="top"/>
    </xf>
    <xf numFmtId="0" fontId="4" fillId="0" borderId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44" applyNumberFormat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73" fillId="19" borderId="44" applyNumberFormat="0" applyAlignment="0" applyProtection="0"/>
    <xf numFmtId="0" fontId="4" fillId="0" borderId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0" fontId="4" fillId="0" borderId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73" fillId="19" borderId="44" applyNumberFormat="0" applyAlignment="0" applyProtection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73" fillId="19" borderId="44" applyNumberFormat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0" borderId="0"/>
    <xf numFmtId="0" fontId="63" fillId="2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6" fillId="0" borderId="31"/>
    <xf numFmtId="0" fontId="27" fillId="0" borderId="33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1" fontId="34" fillId="0" borderId="0" applyFill="0" applyBorder="0" applyAlignment="0" applyProtection="0">
      <alignment horizontal="right" vertical="top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5" fillId="11" borderId="65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204" fontId="2" fillId="0" borderId="0" applyFont="0" applyFill="0" applyBorder="0" applyAlignment="0" applyProtection="0"/>
    <xf numFmtId="0" fontId="2" fillId="0" borderId="0"/>
    <xf numFmtId="204" fontId="121" fillId="0" borderId="0" applyFont="0" applyFill="0" applyBorder="0" applyAlignment="0" applyProtection="0"/>
    <xf numFmtId="0" fontId="2" fillId="0" borderId="0"/>
    <xf numFmtId="0" fontId="2" fillId="0" borderId="0"/>
    <xf numFmtId="204" fontId="2" fillId="0" borderId="0" applyFont="0" applyFill="0" applyBorder="0" applyAlignment="0" applyProtection="0"/>
    <xf numFmtId="0" fontId="2" fillId="0" borderId="0"/>
    <xf numFmtId="204" fontId="2" fillId="0" borderId="0" applyFont="0" applyFill="0" applyBorder="0" applyAlignment="0" applyProtection="0"/>
    <xf numFmtId="0" fontId="106" fillId="0" borderId="0"/>
    <xf numFmtId="0" fontId="2" fillId="0" borderId="0"/>
    <xf numFmtId="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204" fontId="2" fillId="0" borderId="0" applyFont="0" applyFill="0" applyBorder="0" applyAlignment="0" applyProtection="0"/>
    <xf numFmtId="0" fontId="2" fillId="0" borderId="0"/>
    <xf numFmtId="0" fontId="121" fillId="0" borderId="0"/>
    <xf numFmtId="43" fontId="4" fillId="0" borderId="0" applyFont="0" applyFill="0" applyBorder="0" applyAlignment="0" applyProtection="0"/>
    <xf numFmtId="0" fontId="63" fillId="17" borderId="0" applyNumberFormat="0" applyBorder="0" applyAlignment="0" applyProtection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43" fontId="4" fillId="0" borderId="0" applyFont="0" applyFill="0" applyBorder="0" applyAlignment="0" applyProtection="0"/>
    <xf numFmtId="0" fontId="72" fillId="0" borderId="48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63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63" fillId="2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63" fillId="20" borderId="0" applyNumberFormat="0" applyBorder="0" applyAlignment="0" applyProtection="0"/>
    <xf numFmtId="0" fontId="4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63" fillId="0" borderId="0"/>
    <xf numFmtId="0" fontId="63" fillId="0" borderId="0"/>
    <xf numFmtId="204" fontId="2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1" fontId="25" fillId="0" borderId="53">
      <alignment horizontal="center"/>
      <protection locked="0" hidden="1"/>
    </xf>
    <xf numFmtId="41" fontId="25" fillId="0" borderId="54">
      <alignment horizontal="center"/>
      <protection locked="0"/>
    </xf>
    <xf numFmtId="0" fontId="63" fillId="0" borderId="0"/>
    <xf numFmtId="0" fontId="63" fillId="0" borderId="0"/>
    <xf numFmtId="0" fontId="63" fillId="0" borderId="0"/>
    <xf numFmtId="0" fontId="63" fillId="0" borderId="0"/>
    <xf numFmtId="0" fontId="72" fillId="0" borderId="48" applyNumberFormat="0" applyFill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18" borderId="0" applyNumberFormat="0" applyBorder="0" applyAlignment="0" applyProtection="0"/>
    <xf numFmtId="0" fontId="63" fillId="17" borderId="0" applyNumberFormat="0" applyBorder="0" applyAlignment="0" applyProtection="0"/>
    <xf numFmtId="0" fontId="63" fillId="0" borderId="0"/>
    <xf numFmtId="0" fontId="63" fillId="16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63" fillId="0" borderId="0"/>
    <xf numFmtId="0" fontId="63" fillId="15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14" borderId="0" applyNumberFormat="0" applyBorder="0" applyAlignment="0" applyProtection="0"/>
    <xf numFmtId="0" fontId="63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2" fillId="0" borderId="0"/>
    <xf numFmtId="0" fontId="101" fillId="0" borderId="0"/>
    <xf numFmtId="0" fontId="63" fillId="0" borderId="0"/>
    <xf numFmtId="0" fontId="63" fillId="0" borderId="0"/>
    <xf numFmtId="0" fontId="2" fillId="0" borderId="0"/>
    <xf numFmtId="0" fontId="4" fillId="0" borderId="0"/>
    <xf numFmtId="0" fontId="2" fillId="0" borderId="0"/>
    <xf numFmtId="0" fontId="63" fillId="0" borderId="0"/>
    <xf numFmtId="0" fontId="124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2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4" fillId="34" borderId="50" applyNumberFormat="0" applyFont="0" applyAlignment="0" applyProtection="0"/>
    <xf numFmtId="0" fontId="96" fillId="0" borderId="0" applyNumberFormat="0" applyFill="0" applyBorder="0" applyAlignment="0" applyProtection="0">
      <alignment vertical="top"/>
      <protection locked="0"/>
    </xf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1" fillId="0" borderId="47" applyNumberFormat="0" applyFill="0" applyAlignment="0" applyProtection="0"/>
    <xf numFmtId="0" fontId="70" fillId="0" borderId="46" applyNumberFormat="0" applyFill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21" borderId="0" applyNumberFormat="0" applyBorder="0" applyAlignment="0" applyProtection="0"/>
    <xf numFmtId="0" fontId="63" fillId="20" borderId="0" applyNumberFormat="0" applyBorder="0" applyAlignment="0" applyProtection="0"/>
    <xf numFmtId="204" fontId="63" fillId="0" borderId="0" applyFont="0" applyFill="0" applyBorder="0" applyAlignment="0" applyProtection="0"/>
    <xf numFmtId="0" fontId="8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0" applyNumberFormat="0" applyFill="0" applyBorder="0" applyAlignment="0" applyProtection="0"/>
    <xf numFmtId="204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1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43" fontId="1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20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3" fillId="0" borderId="0"/>
    <xf numFmtId="20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21" fillId="0" borderId="0" applyFont="0" applyFill="0" applyBorder="0" applyAlignment="0" applyProtection="0"/>
    <xf numFmtId="0" fontId="2" fillId="0" borderId="0"/>
    <xf numFmtId="204" fontId="2" fillId="0" borderId="0" applyFont="0" applyFill="0" applyBorder="0" applyAlignment="0" applyProtection="0"/>
    <xf numFmtId="0" fontId="122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63" fillId="0" borderId="0"/>
    <xf numFmtId="0" fontId="63" fillId="0" borderId="0"/>
    <xf numFmtId="0" fontId="4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106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3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39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180" fontId="4" fillId="0" borderId="0" applyFont="0" applyFill="0" applyBorder="0" applyAlignment="0" applyProtection="0"/>
    <xf numFmtId="0" fontId="4" fillId="0" borderId="0"/>
    <xf numFmtId="0" fontId="4" fillId="6" borderId="0" applyNumberFormat="0" applyFont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4" fillId="0" borderId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183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63" fillId="0" borderId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63" fillId="0" borderId="0"/>
    <xf numFmtId="0" fontId="63" fillId="0" borderId="0"/>
    <xf numFmtId="0" fontId="72" fillId="0" borderId="48" applyNumberFormat="0" applyFill="0" applyAlignment="0" applyProtection="0"/>
    <xf numFmtId="0" fontId="6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72" fillId="0" borderId="48" applyNumberFormat="0" applyFill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72" fillId="0" borderId="48" applyNumberFormat="0" applyFill="0" applyAlignment="0" applyProtection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0" fontId="63" fillId="0" borderId="0"/>
    <xf numFmtId="41" fontId="25" fillId="0" borderId="53">
      <alignment horizontal="center"/>
      <protection locked="0" hidden="1"/>
    </xf>
    <xf numFmtId="41" fontId="25" fillId="0" borderId="54">
      <alignment horizontal="center"/>
      <protection locked="0"/>
    </xf>
    <xf numFmtId="41" fontId="31" fillId="0" borderId="29">
      <protection hidden="1"/>
    </xf>
    <xf numFmtId="41" fontId="32" fillId="0" borderId="29"/>
    <xf numFmtId="41" fontId="25" fillId="0" borderId="29">
      <alignment horizontal="right"/>
    </xf>
    <xf numFmtId="0" fontId="72" fillId="0" borderId="0" applyNumberFormat="0" applyFill="0" applyBorder="0" applyAlignment="0" applyProtection="0"/>
    <xf numFmtId="41" fontId="34" fillId="0" borderId="0" applyFill="0" applyBorder="0" applyAlignment="0" applyProtection="0">
      <alignment horizontal="right" vertical="top"/>
    </xf>
    <xf numFmtId="0" fontId="63" fillId="0" borderId="0"/>
    <xf numFmtId="0" fontId="63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72" fillId="0" borderId="48" applyNumberFormat="0" applyFill="0" applyAlignment="0" applyProtection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72" fillId="0" borderId="48" applyNumberFormat="0" applyFill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22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1" fillId="0" borderId="0"/>
    <xf numFmtId="0" fontId="121" fillId="0" borderId="0"/>
    <xf numFmtId="0" fontId="121" fillId="0" borderId="0"/>
    <xf numFmtId="0" fontId="2" fillId="0" borderId="0"/>
    <xf numFmtId="0" fontId="101" fillId="0" borderId="0"/>
    <xf numFmtId="0" fontId="10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20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20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5" fillId="0" borderId="0"/>
    <xf numFmtId="9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0" fontId="121" fillId="0" borderId="0"/>
    <xf numFmtId="204" fontId="2" fillId="0" borderId="0" applyFont="0" applyFill="0" applyBorder="0" applyAlignment="0" applyProtection="0"/>
    <xf numFmtId="0" fontId="125" fillId="0" borderId="0"/>
    <xf numFmtId="9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0" fontId="121" fillId="0" borderId="0"/>
    <xf numFmtId="0" fontId="125" fillId="0" borderId="0"/>
    <xf numFmtId="9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0" fontId="121" fillId="0" borderId="0"/>
    <xf numFmtId="0" fontId="125" fillId="0" borderId="0"/>
    <xf numFmtId="9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0" fontId="121" fillId="0" borderId="0"/>
    <xf numFmtId="0" fontId="125" fillId="0" borderId="0"/>
    <xf numFmtId="9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0" fontId="121" fillId="0" borderId="0"/>
    <xf numFmtId="0" fontId="125" fillId="0" borderId="0"/>
    <xf numFmtId="9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0" fontId="12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8" borderId="0" applyFont="0" applyFill="0" applyBorder="0" applyAlignment="0" applyProtection="0"/>
    <xf numFmtId="0" fontId="46" fillId="0" borderId="64">
      <alignment horizontal="center"/>
    </xf>
    <xf numFmtId="0" fontId="4" fillId="0" borderId="0">
      <alignment horizontal="left" wrapText="1"/>
    </xf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4" borderId="50" applyNumberFormat="0" applyFont="0" applyAlignment="0" applyProtection="0"/>
    <xf numFmtId="0" fontId="76" fillId="32" borderId="51" applyNumberFormat="0" applyAlignment="0" applyProtection="0"/>
    <xf numFmtId="0" fontId="78" fillId="0" borderId="52" applyNumberFormat="0" applyFill="0" applyAlignment="0" applyProtection="0"/>
    <xf numFmtId="0" fontId="2" fillId="0" borderId="0"/>
    <xf numFmtId="43" fontId="4" fillId="0" borderId="0" applyFont="0" applyFill="0" applyBorder="0" applyAlignment="0" applyProtection="0"/>
    <xf numFmtId="41" fontId="25" fillId="0" borderId="53">
      <alignment horizontal="center"/>
      <protection locked="0" hidden="1"/>
    </xf>
    <xf numFmtId="41" fontId="25" fillId="0" borderId="54">
      <alignment horizontal="center"/>
      <protection locked="0"/>
    </xf>
    <xf numFmtId="9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0" fontId="4" fillId="34" borderId="50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63" fillId="32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35" borderId="0" applyNumberFormat="0" applyBorder="0" applyAlignment="0" applyProtection="0"/>
    <xf numFmtId="0" fontId="63" fillId="32" borderId="0" applyNumberFormat="0" applyBorder="0" applyAlignment="0" applyProtection="0"/>
    <xf numFmtId="0" fontId="63" fillId="36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32" borderId="0" applyNumberFormat="0" applyBorder="0" applyAlignment="0" applyProtection="0"/>
    <xf numFmtId="0" fontId="63" fillId="19" borderId="0" applyNumberFormat="0" applyBorder="0" applyAlignment="0" applyProtection="0"/>
    <xf numFmtId="0" fontId="64" fillId="33" borderId="0" applyNumberFormat="0" applyBorder="0" applyAlignment="0" applyProtection="0"/>
    <xf numFmtId="0" fontId="64" fillId="26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64" fillId="32" borderId="0" applyNumberFormat="0" applyBorder="0" applyAlignment="0" applyProtection="0"/>
    <xf numFmtId="0" fontId="64" fillId="19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64" fillId="40" borderId="0" applyNumberFormat="0" applyBorder="0" applyAlignment="0" applyProtection="0"/>
    <xf numFmtId="0" fontId="64" fillId="29" borderId="0" applyNumberFormat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205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204" fontId="63" fillId="0" borderId="0" applyFont="0" applyFill="0" applyBorder="0" applyAlignment="0" applyProtection="0"/>
    <xf numFmtId="0" fontId="91" fillId="0" borderId="58" applyNumberFormat="0" applyFill="0" applyAlignment="0" applyProtection="0"/>
    <xf numFmtId="0" fontId="93" fillId="0" borderId="47" applyNumberFormat="0" applyFill="0" applyAlignment="0" applyProtection="0"/>
    <xf numFmtId="0" fontId="94" fillId="0" borderId="0" applyProtection="0">
      <alignment horizontal="center" wrapText="1"/>
    </xf>
    <xf numFmtId="0" fontId="89" fillId="0" borderId="59" applyNumberFormat="0" applyFill="0" applyAlignment="0" applyProtection="0"/>
    <xf numFmtId="0" fontId="89" fillId="0" borderId="59" applyNumberFormat="0" applyFill="0" applyAlignment="0" applyProtection="0"/>
    <xf numFmtId="0" fontId="89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 applyNumberFormat="0" applyFont="0" applyFill="0" applyBorder="0" applyAlignment="0" applyProtection="0"/>
    <xf numFmtId="0" fontId="4" fillId="0" borderId="0" applyFill="0" applyBorder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/>
    <xf numFmtId="0" fontId="4" fillId="0" borderId="0" applyFill="0" applyBorder="0"/>
    <xf numFmtId="0" fontId="4" fillId="0" borderId="0" applyFill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101" fillId="0" borderId="0"/>
    <xf numFmtId="0" fontId="101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 applyFill="0" applyBorder="0"/>
    <xf numFmtId="0" fontId="64" fillId="0" borderId="0"/>
    <xf numFmtId="0" fontId="4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6" borderId="50" applyNumberFormat="0" applyFont="0" applyAlignment="0" applyProtection="0"/>
    <xf numFmtId="0" fontId="75" fillId="6" borderId="0" applyNumberFormat="0" applyBorder="0" applyAlignment="0" applyProtection="0"/>
    <xf numFmtId="0" fontId="76" fillId="32" borderId="51" applyNumberFormat="0" applyAlignment="0" applyProtection="0"/>
    <xf numFmtId="0" fontId="70" fillId="0" borderId="46" applyNumberFormat="0" applyFill="0" applyAlignment="0" applyProtection="0"/>
    <xf numFmtId="0" fontId="71" fillId="0" borderId="47" applyNumberFormat="0" applyFill="0" applyAlignment="0" applyProtection="0"/>
    <xf numFmtId="0" fontId="72" fillId="0" borderId="48" applyNumberFormat="0" applyFill="0" applyAlignment="0" applyProtection="0"/>
    <xf numFmtId="0" fontId="72" fillId="0" borderId="0" applyNumberFormat="0" applyFill="0" applyBorder="0" applyAlignment="0" applyProtection="0"/>
    <xf numFmtId="9" fontId="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52" applyNumberFormat="0" applyFill="0" applyAlignment="0" applyProtection="0"/>
    <xf numFmtId="0" fontId="78" fillId="0" borderId="52" applyNumberFormat="0" applyFill="0" applyAlignment="0" applyProtection="0"/>
    <xf numFmtId="0" fontId="76" fillId="32" borderId="51" applyNumberFormat="0" applyAlignment="0" applyProtection="0"/>
    <xf numFmtId="0" fontId="64" fillId="28" borderId="0" applyNumberFormat="0" applyBorder="0" applyAlignment="0" applyProtection="0"/>
    <xf numFmtId="0" fontId="64" fillId="29" borderId="0" applyNumberFormat="0" applyBorder="0" applyAlignment="0" applyProtection="0"/>
    <xf numFmtId="0" fontId="64" fillId="30" borderId="0" applyNumberFormat="0" applyBorder="0" applyAlignment="0" applyProtection="0"/>
    <xf numFmtId="0" fontId="64" fillId="25" borderId="0" applyNumberFormat="0" applyBorder="0" applyAlignment="0" applyProtection="0"/>
    <xf numFmtId="0" fontId="64" fillId="26" borderId="0" applyNumberFormat="0" applyBorder="0" applyAlignment="0" applyProtection="0"/>
    <xf numFmtId="0" fontId="64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204" fontId="63" fillId="0" borderId="0" applyFont="0" applyFill="0" applyBorder="0" applyAlignment="0" applyProtection="0"/>
    <xf numFmtId="0" fontId="2" fillId="0" borderId="0"/>
    <xf numFmtId="204" fontId="2" fillId="0" borderId="0" applyFont="0" applyFill="0" applyBorder="0" applyAlignment="0" applyProtection="0"/>
    <xf numFmtId="0" fontId="2" fillId="0" borderId="0"/>
    <xf numFmtId="0" fontId="66" fillId="32" borderId="68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8" fillId="42" borderId="69">
      <alignment horizontal="left"/>
    </xf>
    <xf numFmtId="0" fontId="73" fillId="19" borderId="68" applyNumberFormat="0" applyAlignment="0" applyProtection="0"/>
    <xf numFmtId="0" fontId="2" fillId="0" borderId="0"/>
    <xf numFmtId="0" fontId="124" fillId="0" borderId="0"/>
    <xf numFmtId="0" fontId="2" fillId="0" borderId="0"/>
    <xf numFmtId="0" fontId="101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34" borderId="71" applyNumberFormat="0" applyFont="0" applyAlignment="0" applyProtection="0"/>
    <xf numFmtId="0" fontId="76" fillId="32" borderId="7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4" fillId="0" borderId="0"/>
    <xf numFmtId="0" fontId="72" fillId="0" borderId="48" applyNumberFormat="0" applyFill="0" applyAlignment="0" applyProtection="0"/>
    <xf numFmtId="0" fontId="82" fillId="0" borderId="0"/>
    <xf numFmtId="0" fontId="78" fillId="0" borderId="73" applyNumberFormat="0" applyFill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6" fillId="32" borderId="68" applyNumberFormat="0" applyAlignment="0" applyProtection="0"/>
    <xf numFmtId="0" fontId="66" fillId="32" borderId="68" applyNumberFormat="0" applyAlignment="0" applyProtection="0"/>
    <xf numFmtId="0" fontId="66" fillId="32" borderId="68" applyNumberFormat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3" fontId="4" fillId="0" borderId="0" applyFill="0" applyBorder="0" applyAlignment="0" applyProtection="0"/>
    <xf numFmtId="0" fontId="8" fillId="0" borderId="28" applyNumberFormat="0" applyFill="0" applyProtection="0">
      <alignment horizontal="center"/>
    </xf>
    <xf numFmtId="0" fontId="73" fillId="19" borderId="68" applyNumberFormat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4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6" fillId="35" borderId="68" applyNumberFormat="0" applyAlignment="0" applyProtection="0"/>
    <xf numFmtId="204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3" fontId="4" fillId="0" borderId="0" applyFill="0" applyBorder="0" applyAlignment="0" applyProtection="0"/>
    <xf numFmtId="41" fontId="25" fillId="0" borderId="53">
      <alignment horizontal="center"/>
      <protection locked="0" hidden="1"/>
    </xf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01" fontId="63" fillId="0" borderId="0" applyFont="0" applyFill="0" applyBorder="0" applyAlignment="0" applyProtection="0"/>
    <xf numFmtId="223" fontId="4" fillId="0" borderId="0" applyFont="0" applyFill="0" applyBorder="0" applyAlignment="0" applyProtection="0"/>
    <xf numFmtId="0" fontId="73" fillId="19" borderId="68" applyNumberFormat="0" applyAlignment="0" applyProtection="0"/>
    <xf numFmtId="41" fontId="34" fillId="0" borderId="0" applyFill="0" applyBorder="0" applyAlignment="0" applyProtection="0">
      <alignment horizontal="right" vertical="top"/>
    </xf>
    <xf numFmtId="0" fontId="40" fillId="0" borderId="67">
      <alignment horizontal="left" vertical="center"/>
    </xf>
    <xf numFmtId="0" fontId="72" fillId="0" borderId="48" applyNumberFormat="0" applyFill="0" applyAlignment="0" applyProtection="0"/>
    <xf numFmtId="0" fontId="94" fillId="0" borderId="0" applyProtection="0">
      <alignment horizontal="center" wrapText="1"/>
    </xf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224" fontId="126" fillId="0" borderId="0" applyNumberFormat="0" applyFill="0" applyBorder="0" applyProtection="0">
      <alignment horizontal="center"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0" fontId="6" fillId="10" borderId="66" applyNumberFormat="0" applyBorder="0" applyAlignment="0" applyProtection="0"/>
    <xf numFmtId="0" fontId="73" fillId="19" borderId="68" applyNumberFormat="0" applyAlignment="0" applyProtection="0"/>
    <xf numFmtId="0" fontId="127" fillId="44" borderId="70">
      <protection locked="0"/>
    </xf>
    <xf numFmtId="0" fontId="73" fillId="19" borderId="68" applyNumberFormat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12" fillId="9" borderId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 applyFill="0" applyBorder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Fill="0" applyBorder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2" fillId="0" borderId="48" applyNumberFormat="0" applyFill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0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63" fillId="34" borderId="71" applyNumberFormat="0" applyFont="0" applyAlignment="0" applyProtection="0"/>
    <xf numFmtId="22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6" fillId="32" borderId="68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8" fillId="42" borderId="69">
      <alignment horizontal="left"/>
    </xf>
    <xf numFmtId="0" fontId="73" fillId="19" borderId="68" applyNumberFormat="0" applyAlignment="0" applyProtection="0"/>
    <xf numFmtId="0" fontId="63" fillId="34" borderId="71" applyNumberFormat="0" applyFont="0" applyAlignment="0" applyProtection="0"/>
    <xf numFmtId="0" fontId="76" fillId="32" borderId="72" applyNumberFormat="0" applyAlignment="0" applyProtection="0"/>
    <xf numFmtId="0" fontId="78" fillId="0" borderId="73" applyNumberFormat="0" applyFill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6" fillId="32" borderId="68" applyNumberFormat="0" applyAlignment="0" applyProtection="0"/>
    <xf numFmtId="0" fontId="66" fillId="32" borderId="68" applyNumberFormat="0" applyAlignment="0" applyProtection="0"/>
    <xf numFmtId="0" fontId="66" fillId="32" borderId="68" applyNumberFormat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3" fillId="19" borderId="6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4" fillId="0" borderId="0"/>
    <xf numFmtId="0" fontId="72" fillId="0" borderId="48" applyNumberFormat="0" applyFill="0" applyAlignment="0" applyProtection="0"/>
    <xf numFmtId="0" fontId="4" fillId="0" borderId="0"/>
    <xf numFmtId="0" fontId="4" fillId="0" borderId="0"/>
    <xf numFmtId="0" fontId="72" fillId="0" borderId="48" applyNumberFormat="0" applyFill="0" applyAlignment="0" applyProtection="0"/>
    <xf numFmtId="0" fontId="4" fillId="0" borderId="0"/>
    <xf numFmtId="0" fontId="72" fillId="0" borderId="48" applyNumberFormat="0" applyFill="0" applyAlignment="0" applyProtection="0"/>
    <xf numFmtId="0" fontId="4" fillId="0" borderId="0"/>
    <xf numFmtId="0" fontId="4" fillId="0" borderId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4" fillId="0" borderId="0"/>
    <xf numFmtId="0" fontId="72" fillId="0" borderId="48" applyNumberFormat="0" applyFill="0" applyAlignment="0" applyProtection="0"/>
    <xf numFmtId="0" fontId="4" fillId="0" borderId="0"/>
    <xf numFmtId="0" fontId="4" fillId="0" borderId="0"/>
    <xf numFmtId="0" fontId="72" fillId="0" borderId="48" applyNumberFormat="0" applyFill="0" applyAlignment="0" applyProtection="0"/>
    <xf numFmtId="0" fontId="4" fillId="0" borderId="0"/>
    <xf numFmtId="0" fontId="72" fillId="0" borderId="48" applyNumberFormat="0" applyFill="0" applyAlignment="0" applyProtection="0"/>
    <xf numFmtId="0" fontId="4" fillId="0" borderId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0" fontId="66" fillId="32" borderId="68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8" fillId="42" borderId="69">
      <alignment horizontal="left"/>
    </xf>
    <xf numFmtId="0" fontId="73" fillId="19" borderId="68" applyNumberFormat="0" applyAlignment="0" applyProtection="0"/>
    <xf numFmtId="0" fontId="63" fillId="34" borderId="71" applyNumberFormat="0" applyFont="0" applyAlignment="0" applyProtection="0"/>
    <xf numFmtId="0" fontId="76" fillId="32" borderId="72" applyNumberFormat="0" applyAlignment="0" applyProtection="0"/>
    <xf numFmtId="0" fontId="78" fillId="0" borderId="73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6" fillId="32" borderId="68" applyNumberFormat="0" applyAlignment="0" applyProtection="0"/>
    <xf numFmtId="0" fontId="66" fillId="32" borderId="68" applyNumberFormat="0" applyAlignment="0" applyProtection="0"/>
    <xf numFmtId="0" fontId="66" fillId="32" borderId="68" applyNumberFormat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4" fillId="0" borderId="0"/>
    <xf numFmtId="0" fontId="4" fillId="0" borderId="0"/>
    <xf numFmtId="0" fontId="4" fillId="0" borderId="0"/>
    <xf numFmtId="0" fontId="66" fillId="32" borderId="68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8" fillId="42" borderId="69">
      <alignment horizontal="left"/>
    </xf>
    <xf numFmtId="0" fontId="73" fillId="19" borderId="68" applyNumberFormat="0" applyAlignment="0" applyProtection="0"/>
    <xf numFmtId="0" fontId="63" fillId="34" borderId="71" applyNumberFormat="0" applyFont="0" applyAlignment="0" applyProtection="0"/>
    <xf numFmtId="0" fontId="76" fillId="32" borderId="72" applyNumberFormat="0" applyAlignment="0" applyProtection="0"/>
    <xf numFmtId="0" fontId="78" fillId="0" borderId="73" applyNumberFormat="0" applyFill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6" fillId="32" borderId="68" applyNumberFormat="0" applyAlignment="0" applyProtection="0"/>
    <xf numFmtId="0" fontId="66" fillId="32" borderId="68" applyNumberFormat="0" applyAlignment="0" applyProtection="0"/>
    <xf numFmtId="0" fontId="66" fillId="32" borderId="68" applyNumberFormat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4" fillId="34" borderId="71" applyNumberFormat="0" applyFont="0" applyAlignment="0" applyProtection="0"/>
    <xf numFmtId="0" fontId="101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2" fillId="0" borderId="48" applyNumberFormat="0" applyFill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63" fillId="0" borderId="0"/>
    <xf numFmtId="222" fontId="2" fillId="0" borderId="0" applyFont="0" applyFill="0" applyBorder="0" applyAlignment="0" applyProtection="0"/>
    <xf numFmtId="0" fontId="73" fillId="19" borderId="68" applyNumberFormat="0" applyAlignment="0" applyProtection="0"/>
    <xf numFmtId="43" fontId="4" fillId="0" borderId="0" applyFont="0" applyFill="0" applyBorder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43" fontId="4" fillId="0" borderId="0" applyFont="0" applyFill="0" applyBorder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73" fillId="19" borderId="68" applyNumberFormat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19" borderId="68" applyNumberFormat="0" applyAlignment="0" applyProtection="0"/>
    <xf numFmtId="0" fontId="4" fillId="34" borderId="71" applyNumberFormat="0" applyFont="0" applyAlignment="0" applyProtection="0"/>
    <xf numFmtId="43" fontId="4" fillId="0" borderId="0" applyFont="0" applyFill="0" applyBorder="0" applyAlignment="0" applyProtection="0"/>
    <xf numFmtId="41" fontId="34" fillId="0" borderId="0" applyFill="0" applyBorder="0" applyAlignment="0" applyProtection="0">
      <alignment horizontal="right" vertical="top"/>
    </xf>
    <xf numFmtId="204" fontId="2" fillId="0" borderId="0" applyFont="0" applyFill="0" applyBorder="0" applyAlignment="0" applyProtection="0"/>
    <xf numFmtId="0" fontId="2" fillId="0" borderId="0"/>
  </cellStyleXfs>
  <cellXfs count="220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0" fontId="4" fillId="0" borderId="0" xfId="5"/>
    <xf numFmtId="0" fontId="5" fillId="4" borderId="0" xfId="5" applyFont="1" applyFill="1" applyAlignment="1">
      <alignment horizontal="right"/>
    </xf>
    <xf numFmtId="0" fontId="4" fillId="0" borderId="0" xfId="5" applyAlignment="1">
      <alignment horizontal="right"/>
    </xf>
    <xf numFmtId="202" fontId="4" fillId="0" borderId="0" xfId="5" applyNumberFormat="1"/>
    <xf numFmtId="0" fontId="53" fillId="0" borderId="0" xfId="5" applyFont="1"/>
    <xf numFmtId="203" fontId="7" fillId="0" borderId="0" xfId="5" applyNumberFormat="1" applyFont="1" applyAlignment="1">
      <alignment horizontal="right"/>
    </xf>
    <xf numFmtId="203" fontId="4" fillId="0" borderId="0" xfId="5" applyNumberFormat="1"/>
    <xf numFmtId="0" fontId="7" fillId="0" borderId="0" xfId="5" applyFont="1"/>
    <xf numFmtId="203" fontId="7" fillId="0" borderId="0" xfId="5" applyNumberFormat="1" applyFont="1"/>
    <xf numFmtId="9" fontId="7" fillId="0" borderId="0" xfId="2" applyFont="1"/>
    <xf numFmtId="9" fontId="4" fillId="0" borderId="0" xfId="2" applyAlignment="1">
      <alignment horizontal="right"/>
    </xf>
    <xf numFmtId="0" fontId="4" fillId="0" borderId="2" xfId="5" applyBorder="1"/>
    <xf numFmtId="0" fontId="7" fillId="0" borderId="0" xfId="5" applyFont="1" applyAlignment="1">
      <alignment horizontal="right"/>
    </xf>
    <xf numFmtId="0" fontId="4" fillId="0" borderId="0" xfId="5" applyAlignment="1">
      <alignment horizontal="center"/>
    </xf>
    <xf numFmtId="0" fontId="7" fillId="0" borderId="0" xfId="5" applyFont="1" applyAlignment="1">
      <alignment horizontal="center"/>
    </xf>
    <xf numFmtId="0" fontId="1" fillId="0" borderId="0" xfId="0" applyFont="1" applyAlignment="1">
      <alignment horizontal="center"/>
    </xf>
    <xf numFmtId="0" fontId="54" fillId="0" borderId="0" xfId="0" applyFont="1"/>
    <xf numFmtId="0" fontId="55" fillId="0" borderId="0" xfId="0" applyFont="1"/>
    <xf numFmtId="2" fontId="56" fillId="3" borderId="7" xfId="0" applyNumberFormat="1" applyFont="1" applyFill="1" applyBorder="1"/>
    <xf numFmtId="3" fontId="56" fillId="3" borderId="22" xfId="0" applyNumberFormat="1" applyFont="1" applyFill="1" applyBorder="1"/>
    <xf numFmtId="3" fontId="56" fillId="3" borderId="23" xfId="0" applyNumberFormat="1" applyFont="1" applyFill="1" applyBorder="1"/>
    <xf numFmtId="2" fontId="56" fillId="0" borderId="7" xfId="0" applyNumberFormat="1" applyFont="1" applyBorder="1"/>
    <xf numFmtId="3" fontId="56" fillId="0" borderId="22" xfId="0" applyNumberFormat="1" applyFont="1" applyBorder="1"/>
    <xf numFmtId="3" fontId="56" fillId="0" borderId="0" xfId="0" applyNumberFormat="1" applyFont="1"/>
    <xf numFmtId="3" fontId="56" fillId="3" borderId="0" xfId="0" applyNumberFormat="1" applyFont="1" applyFill="1"/>
    <xf numFmtId="2" fontId="56" fillId="3" borderId="5" xfId="0" applyNumberFormat="1" applyFont="1" applyFill="1" applyBorder="1"/>
    <xf numFmtId="3" fontId="56" fillId="3" borderId="24" xfId="0" applyNumberFormat="1" applyFont="1" applyFill="1" applyBorder="1"/>
    <xf numFmtId="0" fontId="54" fillId="0" borderId="10" xfId="0" applyFont="1" applyBorder="1" applyAlignment="1">
      <alignment horizontal="left"/>
    </xf>
    <xf numFmtId="0" fontId="54" fillId="0" borderId="12" xfId="0" applyFont="1" applyBorder="1"/>
    <xf numFmtId="0" fontId="54" fillId="0" borderId="10" xfId="0" applyFont="1" applyBorder="1"/>
    <xf numFmtId="3" fontId="54" fillId="0" borderId="26" xfId="0" applyNumberFormat="1" applyFont="1" applyBorder="1"/>
    <xf numFmtId="3" fontId="54" fillId="0" borderId="11" xfId="0" applyNumberFormat="1" applyFont="1" applyBorder="1"/>
    <xf numFmtId="4" fontId="54" fillId="0" borderId="12" xfId="0" applyNumberFormat="1" applyFont="1" applyBorder="1"/>
    <xf numFmtId="3" fontId="54" fillId="0" borderId="10" xfId="0" applyNumberFormat="1" applyFont="1" applyBorder="1"/>
    <xf numFmtId="4" fontId="54" fillId="0" borderId="11" xfId="0" applyNumberFormat="1" applyFont="1" applyBorder="1"/>
    <xf numFmtId="4" fontId="54" fillId="0" borderId="6" xfId="0" applyNumberFormat="1" applyFont="1" applyBorder="1"/>
    <xf numFmtId="3" fontId="54" fillId="0" borderId="5" xfId="0" applyNumberFormat="1" applyFont="1" applyBorder="1"/>
    <xf numFmtId="3" fontId="54" fillId="0" borderId="24" xfId="0" applyNumberFormat="1" applyFont="1" applyBorder="1"/>
    <xf numFmtId="3" fontId="54" fillId="0" borderId="1" xfId="0" applyNumberFormat="1" applyFont="1" applyBorder="1"/>
    <xf numFmtId="0" fontId="54" fillId="0" borderId="11" xfId="0" applyFont="1" applyBorder="1" applyAlignment="1">
      <alignment horizontal="center"/>
    </xf>
    <xf numFmtId="3" fontId="56" fillId="0" borderId="7" xfId="0" applyNumberFormat="1" applyFont="1" applyBorder="1"/>
    <xf numFmtId="3" fontId="56" fillId="0" borderId="18" xfId="0" applyNumberFormat="1" applyFont="1" applyBorder="1"/>
    <xf numFmtId="3" fontId="56" fillId="0" borderId="19" xfId="0" applyNumberFormat="1" applyFont="1" applyBorder="1"/>
    <xf numFmtId="3" fontId="56" fillId="0" borderId="8" xfId="0" applyNumberFormat="1" applyFont="1" applyBorder="1"/>
    <xf numFmtId="3" fontId="55" fillId="0" borderId="7" xfId="0" applyNumberFormat="1" applyFont="1" applyBorder="1"/>
    <xf numFmtId="3" fontId="55" fillId="0" borderId="8" xfId="0" applyNumberFormat="1" applyFont="1" applyBorder="1"/>
    <xf numFmtId="0" fontId="54" fillId="0" borderId="11" xfId="0" applyFont="1" applyBorder="1"/>
    <xf numFmtId="0" fontId="56" fillId="0" borderId="1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4" xfId="0" applyNumberFormat="1" applyFont="1" applyBorder="1"/>
    <xf numFmtId="3" fontId="1" fillId="0" borderId="20" xfId="0" applyNumberFormat="1" applyFont="1" applyBorder="1"/>
    <xf numFmtId="3" fontId="1" fillId="0" borderId="14" xfId="0" applyNumberFormat="1" applyFont="1" applyBorder="1"/>
    <xf numFmtId="2" fontId="1" fillId="0" borderId="21" xfId="0" applyNumberFormat="1" applyFont="1" applyBorder="1"/>
    <xf numFmtId="2" fontId="1" fillId="0" borderId="18" xfId="0" applyNumberFormat="1" applyFont="1" applyBorder="1"/>
    <xf numFmtId="3" fontId="1" fillId="0" borderId="19" xfId="0" applyNumberFormat="1" applyFont="1" applyBorder="1"/>
    <xf numFmtId="171" fontId="1" fillId="0" borderId="19" xfId="2" applyNumberFormat="1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0" xfId="0" applyNumberFormat="1" applyFont="1"/>
    <xf numFmtId="3" fontId="1" fillId="0" borderId="22" xfId="0" applyNumberFormat="1" applyFont="1" applyBorder="1"/>
    <xf numFmtId="2" fontId="1" fillId="0" borderId="23" xfId="0" applyNumberFormat="1" applyFont="1" applyBorder="1"/>
    <xf numFmtId="2" fontId="1" fillId="0" borderId="7" xfId="0" applyNumberFormat="1" applyFont="1" applyBorder="1"/>
    <xf numFmtId="3" fontId="1" fillId="0" borderId="8" xfId="0" applyNumberFormat="1" applyFont="1" applyBorder="1"/>
    <xf numFmtId="171" fontId="1" fillId="0" borderId="8" xfId="2" applyNumberFormat="1" applyFont="1" applyBorder="1"/>
    <xf numFmtId="3" fontId="1" fillId="0" borderId="23" xfId="0" applyNumberFormat="1" applyFont="1" applyBorder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2" fontId="1" fillId="3" borderId="0" xfId="0" applyNumberFormat="1" applyFont="1" applyFill="1"/>
    <xf numFmtId="3" fontId="1" fillId="3" borderId="22" xfId="0" applyNumberFormat="1" applyFont="1" applyFill="1" applyBorder="1"/>
    <xf numFmtId="3" fontId="1" fillId="3" borderId="0" xfId="0" applyNumberFormat="1" applyFont="1" applyFill="1"/>
    <xf numFmtId="2" fontId="1" fillId="3" borderId="23" xfId="0" applyNumberFormat="1" applyFont="1" applyFill="1" applyBorder="1"/>
    <xf numFmtId="2" fontId="1" fillId="3" borderId="7" xfId="0" applyNumberFormat="1" applyFont="1" applyFill="1" applyBorder="1"/>
    <xf numFmtId="3" fontId="1" fillId="3" borderId="8" xfId="0" applyNumberFormat="1" applyFont="1" applyFill="1" applyBorder="1"/>
    <xf numFmtId="171" fontId="1" fillId="3" borderId="8" xfId="2" applyNumberFormat="1" applyFont="1" applyFill="1" applyBorder="1"/>
    <xf numFmtId="3" fontId="1" fillId="3" borderId="23" xfId="0" applyNumberFormat="1" applyFont="1" applyFill="1" applyBorder="1"/>
    <xf numFmtId="9" fontId="1" fillId="3" borderId="0" xfId="0" applyNumberFormat="1" applyFont="1" applyFill="1"/>
    <xf numFmtId="0" fontId="1" fillId="3" borderId="0" xfId="0" applyFont="1" applyFill="1"/>
    <xf numFmtId="2" fontId="1" fillId="0" borderId="42" xfId="0" applyNumberFormat="1" applyFont="1" applyBorder="1"/>
    <xf numFmtId="171" fontId="1" fillId="0" borderId="0" xfId="2" applyNumberFormat="1" applyFont="1" applyBorder="1"/>
    <xf numFmtId="10" fontId="1" fillId="0" borderId="0" xfId="2" applyNumberFormat="1" applyFont="1" applyBorder="1"/>
    <xf numFmtId="0" fontId="1" fillId="0" borderId="8" xfId="0" applyFont="1" applyBorder="1"/>
    <xf numFmtId="0" fontId="1" fillId="3" borderId="22" xfId="0" applyFont="1" applyFill="1" applyBorder="1"/>
    <xf numFmtId="0" fontId="1" fillId="3" borderId="8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3" fontId="1" fillId="3" borderId="24" xfId="0" applyNumberFormat="1" applyFont="1" applyFill="1" applyBorder="1"/>
    <xf numFmtId="0" fontId="1" fillId="3" borderId="24" xfId="0" applyFont="1" applyFill="1" applyBorder="1"/>
    <xf numFmtId="2" fontId="1" fillId="3" borderId="25" xfId="0" applyNumberFormat="1" applyFont="1" applyFill="1" applyBorder="1"/>
    <xf numFmtId="2" fontId="1" fillId="3" borderId="5" xfId="0" applyNumberFormat="1" applyFont="1" applyFill="1" applyBorder="1"/>
    <xf numFmtId="3" fontId="1" fillId="3" borderId="6" xfId="0" applyNumberFormat="1" applyFont="1" applyFill="1" applyBorder="1"/>
    <xf numFmtId="3" fontId="1" fillId="3" borderId="25" xfId="0" applyNumberFormat="1" applyFont="1" applyFill="1" applyBorder="1"/>
    <xf numFmtId="0" fontId="1" fillId="3" borderId="6" xfId="0" applyFont="1" applyFill="1" applyBorder="1"/>
    <xf numFmtId="0" fontId="1" fillId="0" borderId="7" xfId="0" applyFont="1" applyBorder="1"/>
    <xf numFmtId="3" fontId="1" fillId="0" borderId="7" xfId="0" applyNumberFormat="1" applyFont="1" applyBorder="1"/>
    <xf numFmtId="3" fontId="1" fillId="0" borderId="8" xfId="4" applyNumberFormat="1" applyFont="1" applyBorder="1"/>
    <xf numFmtId="3" fontId="1" fillId="0" borderId="0" xfId="4" applyNumberFormat="1" applyFont="1" applyBorder="1"/>
    <xf numFmtId="3" fontId="1" fillId="0" borderId="8" xfId="4" applyNumberFormat="1" applyFont="1" applyBorder="1" applyAlignment="1">
      <alignment horizontal="right"/>
    </xf>
    <xf numFmtId="3" fontId="56" fillId="0" borderId="10" xfId="0" applyNumberFormat="1" applyFont="1" applyBorder="1"/>
    <xf numFmtId="3" fontId="56" fillId="0" borderId="12" xfId="0" applyNumberFormat="1" applyFont="1" applyBorder="1"/>
    <xf numFmtId="0" fontId="1" fillId="5" borderId="9" xfId="0" applyFont="1" applyFill="1" applyBorder="1"/>
    <xf numFmtId="0" fontId="1" fillId="5" borderId="9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Continuous"/>
    </xf>
    <xf numFmtId="0" fontId="1" fillId="5" borderId="41" xfId="0" applyFont="1" applyFill="1" applyBorder="1"/>
    <xf numFmtId="0" fontId="1" fillId="5" borderId="41" xfId="0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170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2" fontId="0" fillId="0" borderId="42" xfId="0" applyNumberFormat="1" applyBorder="1"/>
    <xf numFmtId="3" fontId="0" fillId="0" borderId="22" xfId="0" applyNumberFormat="1" applyBorder="1"/>
    <xf numFmtId="3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4" fillId="0" borderId="0" xfId="0" applyFont="1" applyAlignment="1">
      <alignment horizontal="center"/>
    </xf>
    <xf numFmtId="3" fontId="57" fillId="0" borderId="22" xfId="379" applyNumberFormat="1" applyBorder="1"/>
    <xf numFmtId="2" fontId="57" fillId="0" borderId="42" xfId="379" applyNumberFormat="1" applyBorder="1"/>
    <xf numFmtId="3" fontId="4" fillId="0" borderId="22" xfId="382" applyNumberFormat="1" applyBorder="1"/>
    <xf numFmtId="2" fontId="4" fillId="0" borderId="42" xfId="382" applyNumberFormat="1" applyBorder="1"/>
    <xf numFmtId="3" fontId="4" fillId="0" borderId="22" xfId="385" applyNumberFormat="1" applyBorder="1"/>
    <xf numFmtId="2" fontId="4" fillId="0" borderId="42" xfId="385" applyNumberFormat="1" applyBorder="1"/>
    <xf numFmtId="2" fontId="0" fillId="3" borderId="42" xfId="0" applyNumberFormat="1" applyFill="1" applyBorder="1"/>
    <xf numFmtId="3" fontId="0" fillId="3" borderId="22" xfId="0" applyNumberFormat="1" applyFill="1" applyBorder="1"/>
    <xf numFmtId="2" fontId="1" fillId="3" borderId="0" xfId="0" applyNumberFormat="1" applyFont="1" applyFill="1" applyAlignment="1">
      <alignment horizontal="center"/>
    </xf>
    <xf numFmtId="2" fontId="60" fillId="3" borderId="5" xfId="0" applyNumberFormat="1" applyFont="1" applyFill="1" applyBorder="1"/>
    <xf numFmtId="2" fontId="0" fillId="0" borderId="18" xfId="0" applyNumberFormat="1" applyBorder="1"/>
    <xf numFmtId="0" fontId="1" fillId="3" borderId="42" xfId="0" applyFont="1" applyFill="1" applyBorder="1" applyAlignment="1">
      <alignment horizontal="center"/>
    </xf>
    <xf numFmtId="2" fontId="1" fillId="3" borderId="42" xfId="0" applyNumberFormat="1" applyFont="1" applyFill="1" applyBorder="1"/>
    <xf numFmtId="2" fontId="56" fillId="3" borderId="42" xfId="0" applyNumberFormat="1" applyFont="1" applyFill="1" applyBorder="1"/>
    <xf numFmtId="2" fontId="60" fillId="3" borderId="42" xfId="0" applyNumberFormat="1" applyFont="1" applyFill="1" applyBorder="1"/>
    <xf numFmtId="2" fontId="1" fillId="3" borderId="41" xfId="0" applyNumberFormat="1" applyFont="1" applyFill="1" applyBorder="1"/>
    <xf numFmtId="3" fontId="1" fillId="3" borderId="41" xfId="0" applyNumberFormat="1" applyFont="1" applyFill="1" applyBorder="1"/>
    <xf numFmtId="3" fontId="56" fillId="3" borderId="41" xfId="0" applyNumberFormat="1" applyFont="1" applyFill="1" applyBorder="1"/>
    <xf numFmtId="2" fontId="4" fillId="0" borderId="55" xfId="507" applyNumberFormat="1" applyBorder="1"/>
    <xf numFmtId="2" fontId="81" fillId="0" borderId="55" xfId="510" applyNumberFormat="1" applyBorder="1"/>
    <xf numFmtId="0" fontId="1" fillId="0" borderId="56" xfId="0" applyFont="1" applyBorder="1" applyAlignment="1">
      <alignment horizontal="center"/>
    </xf>
    <xf numFmtId="2" fontId="0" fillId="0" borderId="43" xfId="0" applyNumberFormat="1" applyBorder="1"/>
    <xf numFmtId="2" fontId="0" fillId="0" borderId="0" xfId="0" applyNumberFormat="1"/>
    <xf numFmtId="2" fontId="4" fillId="0" borderId="0" xfId="507" applyNumberFormat="1"/>
    <xf numFmtId="2" fontId="81" fillId="0" borderId="0" xfId="510" applyNumberFormat="1"/>
    <xf numFmtId="2" fontId="57" fillId="0" borderId="0" xfId="379" applyNumberFormat="1"/>
    <xf numFmtId="2" fontId="4" fillId="0" borderId="0" xfId="382" applyNumberFormat="1"/>
    <xf numFmtId="2" fontId="4" fillId="0" borderId="0" xfId="385" applyNumberFormat="1"/>
    <xf numFmtId="2" fontId="0" fillId="3" borderId="0" xfId="0" applyNumberFormat="1" applyFill="1"/>
    <xf numFmtId="2" fontId="60" fillId="3" borderId="0" xfId="0" applyNumberFormat="1" applyFont="1" applyFill="1"/>
    <xf numFmtId="2" fontId="60" fillId="3" borderId="41" xfId="0" applyNumberFormat="1" applyFont="1" applyFill="1" applyBorder="1"/>
    <xf numFmtId="3" fontId="54" fillId="0" borderId="41" xfId="0" applyNumberFormat="1" applyFont="1" applyBorder="1"/>
    <xf numFmtId="2" fontId="1" fillId="0" borderId="43" xfId="0" applyNumberFormat="1" applyFont="1" applyBorder="1"/>
    <xf numFmtId="3" fontId="0" fillId="0" borderId="20" xfId="0" applyNumberFormat="1" applyBorder="1"/>
    <xf numFmtId="4" fontId="1" fillId="3" borderId="0" xfId="0" applyNumberFormat="1" applyFont="1" applyFill="1" applyAlignment="1">
      <alignment horizontal="center"/>
    </xf>
    <xf numFmtId="15" fontId="1" fillId="0" borderId="0" xfId="0" applyNumberFormat="1" applyFont="1"/>
    <xf numFmtId="15" fontId="1" fillId="3" borderId="0" xfId="0" applyNumberFormat="1" applyFont="1" applyFill="1"/>
    <xf numFmtId="170" fontId="1" fillId="3" borderId="0" xfId="0" applyNumberFormat="1" applyFont="1" applyFill="1" applyAlignment="1">
      <alignment horizontal="center"/>
    </xf>
    <xf numFmtId="4" fontId="1" fillId="3" borderId="0" xfId="0" applyNumberFormat="1" applyFont="1" applyFill="1"/>
    <xf numFmtId="0" fontId="5" fillId="4" borderId="40" xfId="5" applyFont="1" applyFill="1" applyBorder="1" applyAlignment="1">
      <alignment horizontal="right"/>
    </xf>
    <xf numFmtId="0" fontId="5" fillId="4" borderId="40" xfId="5" applyFont="1" applyFill="1" applyBorder="1" applyAlignment="1">
      <alignment horizontal="centerContinuous"/>
    </xf>
    <xf numFmtId="0" fontId="5" fillId="4" borderId="0" xfId="5" applyFont="1" applyFill="1" applyAlignment="1">
      <alignment horizontal="center"/>
    </xf>
    <xf numFmtId="43" fontId="4" fillId="0" borderId="0" xfId="5" applyNumberFormat="1"/>
    <xf numFmtId="43" fontId="53" fillId="0" borderId="0" xfId="5" applyNumberFormat="1" applyFont="1"/>
    <xf numFmtId="203" fontId="7" fillId="0" borderId="41" xfId="5" applyNumberFormat="1" applyFont="1" applyBorder="1"/>
    <xf numFmtId="9" fontId="7" fillId="0" borderId="41" xfId="2" applyFont="1" applyBorder="1"/>
    <xf numFmtId="9" fontId="4" fillId="0" borderId="41" xfId="2" applyBorder="1" applyAlignment="1">
      <alignment horizontal="right"/>
    </xf>
    <xf numFmtId="203" fontId="4" fillId="0" borderId="41" xfId="5" applyNumberFormat="1" applyBorder="1"/>
    <xf numFmtId="9" fontId="7" fillId="0" borderId="0" xfId="2" applyFont="1" applyAlignment="1">
      <alignment horizontal="right"/>
    </xf>
    <xf numFmtId="9" fontId="7" fillId="0" borderId="41" xfId="2" applyFont="1" applyBorder="1" applyAlignment="1">
      <alignment horizontal="right"/>
    </xf>
    <xf numFmtId="9" fontId="4" fillId="0" borderId="0" xfId="2" applyFill="1" applyAlignment="1">
      <alignment horizontal="right"/>
    </xf>
    <xf numFmtId="9" fontId="7" fillId="0" borderId="0" xfId="2" applyFont="1" applyFill="1" applyAlignment="1">
      <alignment horizontal="right"/>
    </xf>
    <xf numFmtId="0" fontId="110" fillId="4" borderId="40" xfId="5" applyFont="1" applyFill="1" applyBorder="1" applyAlignment="1">
      <alignment horizontal="centerContinuous"/>
    </xf>
    <xf numFmtId="0" fontId="110" fillId="4" borderId="0" xfId="5" applyFont="1" applyFill="1" applyAlignment="1">
      <alignment horizontal="right"/>
    </xf>
    <xf numFmtId="203" fontId="111" fillId="0" borderId="0" xfId="5" applyNumberFormat="1" applyFont="1" applyAlignment="1">
      <alignment horizontal="right"/>
    </xf>
    <xf numFmtId="203" fontId="112" fillId="0" borderId="0" xfId="5" applyNumberFormat="1" applyFont="1"/>
    <xf numFmtId="203" fontId="112" fillId="0" borderId="41" xfId="5" applyNumberFormat="1" applyFont="1" applyBorder="1"/>
    <xf numFmtId="203" fontId="111" fillId="0" borderId="41" xfId="5" applyNumberFormat="1" applyFont="1" applyBorder="1" applyAlignment="1">
      <alignment horizontal="right"/>
    </xf>
    <xf numFmtId="0" fontId="112" fillId="0" borderId="0" xfId="5" applyFont="1"/>
    <xf numFmtId="0" fontId="112" fillId="0" borderId="0" xfId="5" applyFont="1" applyAlignment="1">
      <alignment horizontal="right"/>
    </xf>
    <xf numFmtId="9" fontId="112" fillId="0" borderId="0" xfId="2" applyFont="1" applyAlignment="1">
      <alignment horizontal="right"/>
    </xf>
    <xf numFmtId="9" fontId="111" fillId="0" borderId="0" xfId="2" applyFont="1" applyAlignment="1">
      <alignment horizontal="right"/>
    </xf>
    <xf numFmtId="9" fontId="112" fillId="0" borderId="41" xfId="2" applyFont="1" applyBorder="1" applyAlignment="1">
      <alignment horizontal="right"/>
    </xf>
    <xf numFmtId="9" fontId="111" fillId="0" borderId="41" xfId="2" applyFont="1" applyBorder="1" applyAlignment="1">
      <alignment horizontal="right"/>
    </xf>
    <xf numFmtId="203" fontId="111" fillId="0" borderId="0" xfId="5" applyNumberFormat="1" applyFont="1"/>
    <xf numFmtId="202" fontId="112" fillId="0" borderId="0" xfId="5" applyNumberFormat="1" applyFont="1" applyAlignment="1">
      <alignment horizontal="right"/>
    </xf>
    <xf numFmtId="43" fontId="112" fillId="0" borderId="0" xfId="5" applyNumberFormat="1" applyFont="1" applyAlignment="1">
      <alignment horizontal="right"/>
    </xf>
    <xf numFmtId="0" fontId="113" fillId="0" borderId="0" xfId="5" applyFont="1"/>
    <xf numFmtId="43" fontId="113" fillId="0" borderId="0" xfId="5" applyNumberFormat="1" applyFont="1" applyAlignment="1">
      <alignment horizontal="right"/>
    </xf>
    <xf numFmtId="215" fontId="114" fillId="0" borderId="0" xfId="5" applyNumberFormat="1" applyFont="1"/>
    <xf numFmtId="215" fontId="114" fillId="0" borderId="0" xfId="5" applyNumberFormat="1" applyFont="1" applyAlignment="1">
      <alignment horizontal="right"/>
    </xf>
    <xf numFmtId="3" fontId="114" fillId="0" borderId="0" xfId="5" applyNumberFormat="1" applyFont="1"/>
    <xf numFmtId="3" fontId="114" fillId="0" borderId="0" xfId="5" applyNumberFormat="1" applyFont="1" applyAlignment="1">
      <alignment horizontal="right"/>
    </xf>
    <xf numFmtId="3" fontId="112" fillId="0" borderId="0" xfId="5" applyNumberFormat="1" applyFont="1"/>
    <xf numFmtId="3" fontId="112" fillId="0" borderId="0" xfId="5" applyNumberFormat="1" applyFont="1" applyAlignment="1">
      <alignment horizontal="right"/>
    </xf>
    <xf numFmtId="215" fontId="112" fillId="0" borderId="0" xfId="5" applyNumberFormat="1" applyFont="1"/>
    <xf numFmtId="215" fontId="112" fillId="0" borderId="0" xfId="5" applyNumberFormat="1" applyFont="1" applyAlignment="1">
      <alignment horizontal="right"/>
    </xf>
    <xf numFmtId="203" fontId="111" fillId="0" borderId="41" xfId="5" applyNumberFormat="1" applyFont="1" applyBorder="1"/>
    <xf numFmtId="9" fontId="112" fillId="0" borderId="0" xfId="2" applyFont="1" applyBorder="1" applyAlignment="1">
      <alignment horizontal="right"/>
    </xf>
    <xf numFmtId="203" fontId="111" fillId="0" borderId="0" xfId="5" applyNumberFormat="1" applyFont="1" applyAlignment="1">
      <alignment horizontal="center"/>
    </xf>
    <xf numFmtId="203" fontId="112" fillId="0" borderId="0" xfId="5" applyNumberFormat="1" applyFont="1" applyAlignment="1">
      <alignment horizontal="center"/>
    </xf>
    <xf numFmtId="203" fontId="112" fillId="0" borderId="41" xfId="5" applyNumberFormat="1" applyFont="1" applyBorder="1" applyAlignment="1">
      <alignment horizontal="center"/>
    </xf>
    <xf numFmtId="9" fontId="7" fillId="0" borderId="0" xfId="2" applyFont="1" applyBorder="1"/>
    <xf numFmtId="9" fontId="4" fillId="0" borderId="0" xfId="2" applyBorder="1" applyAlignment="1">
      <alignment horizontal="right"/>
    </xf>
    <xf numFmtId="9" fontId="7" fillId="0" borderId="0" xfId="2" applyFont="1" applyBorder="1" applyAlignment="1">
      <alignment horizontal="right"/>
    </xf>
    <xf numFmtId="9" fontId="111" fillId="0" borderId="0" xfId="2" applyFont="1" applyBorder="1" applyAlignment="1">
      <alignment horizontal="right"/>
    </xf>
    <xf numFmtId="0" fontId="4" fillId="0" borderId="2" xfId="5" applyBorder="1" applyAlignment="1">
      <alignment horizontal="right"/>
    </xf>
    <xf numFmtId="216" fontId="4" fillId="0" borderId="0" xfId="5" applyNumberFormat="1" applyAlignment="1">
      <alignment horizontal="center"/>
    </xf>
    <xf numFmtId="203" fontId="112" fillId="0" borderId="41" xfId="5" applyNumberFormat="1" applyFont="1" applyBorder="1" applyAlignment="1">
      <alignment horizontal="right"/>
    </xf>
    <xf numFmtId="0" fontId="5" fillId="4" borderId="40" xfId="5" applyFont="1" applyFill="1" applyBorder="1" applyAlignment="1">
      <alignment horizontal="center"/>
    </xf>
    <xf numFmtId="0" fontId="4" fillId="0" borderId="40" xfId="5" applyBorder="1" applyAlignment="1">
      <alignment horizontal="center"/>
    </xf>
    <xf numFmtId="0" fontId="54" fillId="0" borderId="10" xfId="0" applyFont="1" applyBorder="1" applyAlignment="1">
      <alignment horizontal="center"/>
    </xf>
    <xf numFmtId="0" fontId="54" fillId="0" borderId="11" xfId="0" applyFont="1" applyBorder="1" applyAlignment="1">
      <alignment horizontal="center"/>
    </xf>
    <xf numFmtId="0" fontId="54" fillId="0" borderId="12" xfId="0" applyFont="1" applyBorder="1" applyAlignment="1">
      <alignment horizontal="center"/>
    </xf>
  </cellXfs>
  <cellStyles count="38114">
    <cellStyle name="%" xfId="650" xr:uid="{00000000-0005-0000-0000-000000000000}"/>
    <cellStyle name="% 2" xfId="2378" xr:uid="{570834E4-2A50-4EBF-9795-46C848BA0F29}"/>
    <cellStyle name="% 2 2" xfId="2379" xr:uid="{AE974490-CB77-4E78-B373-37AC7EE5D5D4}"/>
    <cellStyle name="% 2 3" xfId="2380" xr:uid="{A69E2A4E-2614-4CA4-B964-D2AE2E799A36}"/>
    <cellStyle name="% 2 3 2" xfId="19649" xr:uid="{293265DD-4331-4048-BDAE-7C86E004391A}"/>
    <cellStyle name="%_Aksjedata" xfId="651" xr:uid="{00000000-0005-0000-0000-000001000000}"/>
    <cellStyle name="%_Aksjedata_Dev global price ach (2)" xfId="652" xr:uid="{00000000-0005-0000-0000-000002000000}"/>
    <cellStyle name="%_Aksjedata_E-Note 4-6" xfId="653" xr:uid="{00000000-0005-0000-0000-000003000000}"/>
    <cellStyle name="%_Aksjedata_MORPOL HISTORICAL DATA" xfId="654" xr:uid="{00000000-0005-0000-0000-000004000000}"/>
    <cellStyle name="%_Beta" xfId="2381" xr:uid="{5573E407-90C9-4AB8-8DB6-43BBF2028CE1}"/>
    <cellStyle name="%_CP - Summary" xfId="2382" xr:uid="{4A17A172-CF26-4514-AA47-6C0BC43B9230}"/>
    <cellStyle name="%_Equity" xfId="655" xr:uid="{00000000-0005-0000-0000-000005000000}"/>
    <cellStyle name="%_FTE count" xfId="2383" xr:uid="{8BB2BA19-FF89-45F4-B2DD-54BC32DE2521}"/>
    <cellStyle name="%_Guidance &amp; Change Log" xfId="2384" xr:uid="{5C2264E5-CBE6-4932-A535-050835B55E67}"/>
    <cellStyle name="%_Historical figures" xfId="656" xr:uid="{00000000-0005-0000-0000-000006000000}"/>
    <cellStyle name="%_Historical figures_MORPOL HISTORICAL DATA" xfId="657" xr:uid="{00000000-0005-0000-0000-000007000000}"/>
    <cellStyle name="%_Inv cap-ton" xfId="2385" xr:uid="{A9002E6C-3291-4FA8-81E7-A31BAA10C6CC}"/>
    <cellStyle name="%_Key fig 2014" xfId="2386" xr:uid="{845844DC-5C7E-4040-89D2-DAC2360A745A}"/>
    <cellStyle name="%_Key fig 2014_CP - Summary" xfId="2387" xr:uid="{F0C42E6B-420F-4347-9620-B66E54927C50}"/>
    <cellStyle name="%_Key fig 2014_Key fig 2015" xfId="2388" xr:uid="{C3CA69B6-FF30-418D-8125-2D18E4AA4A5B}"/>
    <cellStyle name="%_Key fig 2015" xfId="2389" xr:uid="{B6D8005D-98F4-4306-A09B-5BA9C53BA377}"/>
    <cellStyle name="%_Outlook" xfId="2390" xr:uid="{8337A0BD-30CE-44B8-987C-87B632BC4011}"/>
    <cellStyle name="%_Outlook_FTE count" xfId="2391" xr:uid="{33E33A62-A1ED-4BC6-B9F7-D3C52422CAEC}"/>
    <cellStyle name="%_Outlook_Overhead" xfId="2392" xr:uid="{36133A80-B8E2-47B6-81B1-B7723E169EE0}"/>
    <cellStyle name="%_Overhead" xfId="2393" xr:uid="{5583409F-4C76-453C-85A1-0B64FBDD4008}"/>
    <cellStyle name="%_Sheet1" xfId="2394" xr:uid="{8CAE668A-E4E7-4F68-BEC2-7F1B7230EF78}"/>
    <cellStyle name="%_Sheet2" xfId="2395" xr:uid="{F97D88ED-F236-4820-A454-C0AD6292489B}"/>
    <cellStyle name="?_x001d_?'&amp;Oy—&amp;Hy_x000b__x0008_?_x0005_v_x0006__x000f__x0001__x0001_" xfId="658" xr:uid="{00000000-0005-0000-0000-000008000000}"/>
    <cellStyle name="_%(SignOnly)" xfId="8" xr:uid="{00000000-0005-0000-0000-000009000000}"/>
    <cellStyle name="_%(SignOnly) 2" xfId="2396" xr:uid="{F8E77FF9-7023-4176-825E-6ABFEAFEBB34}"/>
    <cellStyle name="_%(SignOnly) 2 2" xfId="2397" xr:uid="{476AE162-F505-4919-8920-D48D739C3890}"/>
    <cellStyle name="_%(SignOnly) 2 3" xfId="2398" xr:uid="{DC028ACB-BDEE-4EE8-8FD4-F0945AC2D39A}"/>
    <cellStyle name="_%(SignOnly) 2 3 2" xfId="19652" xr:uid="{A528004E-7A59-455E-AF79-65DD2FE8C749}"/>
    <cellStyle name="_%(SignSpaceOnly)" xfId="9" xr:uid="{00000000-0005-0000-0000-00000A000000}"/>
    <cellStyle name="_%(SignSpaceOnly) 2" xfId="2399" xr:uid="{2008DC13-6945-45FE-9A8F-75BA8D8DE31C}"/>
    <cellStyle name="_%(SignSpaceOnly) 2 2" xfId="2400" xr:uid="{6081047A-413A-4C99-85BD-6E1699D0EA7D}"/>
    <cellStyle name="_%(SignSpaceOnly) 2 3" xfId="2401" xr:uid="{14C2EAD4-76EB-4A48-9FED-BE98FB5CB7F8}"/>
    <cellStyle name="_%(SignSpaceOnly) 2 3 2" xfId="19653" xr:uid="{42A2F74C-C899-4BC6-A745-953C42ECD2B1}"/>
    <cellStyle name="_%(SignSpaceOnly)_Database - Comparables" xfId="10" xr:uid="{00000000-0005-0000-0000-00000B000000}"/>
    <cellStyle name="_%(SignSpaceOnly)_Database - Comparables 2" xfId="2402" xr:uid="{B8F2F023-1894-4386-8148-2834717B74B5}"/>
    <cellStyle name="_%(SignSpaceOnly)_Database - Comparables 2 2" xfId="2403" xr:uid="{03D46558-71F8-423A-877E-7CC7A939C788}"/>
    <cellStyle name="_%(SignSpaceOnly)_Database - Comparables 2 3" xfId="2404" xr:uid="{D6CF6DA6-A585-41A1-B566-45AE882091D7}"/>
    <cellStyle name="_%(SignSpaceOnly)_Database - Comparables 2 3 2" xfId="19654" xr:uid="{C0E17C02-D7DB-4764-B244-C26DCF08F32F}"/>
    <cellStyle name="_%(SignSpaceOnly)_DB_Eye" xfId="11" xr:uid="{00000000-0005-0000-0000-00000C000000}"/>
    <cellStyle name="_%(SignSpaceOnly)_DB_Eye 2" xfId="2405" xr:uid="{75216C4C-C382-4AED-8828-B762F85B49E8}"/>
    <cellStyle name="_%(SignSpaceOnly)_DB_Eye 2 2" xfId="2406" xr:uid="{99F690A7-9510-4300-B30C-788AC6C8C06D}"/>
    <cellStyle name="_%(SignSpaceOnly)_DB_Eye 2 3" xfId="2407" xr:uid="{FE45A6C4-ACEC-4C55-8CD8-171CE508B03C}"/>
    <cellStyle name="_%(SignSpaceOnly)_DB_Eye 2 3 2" xfId="19655" xr:uid="{1CDBC2E3-CD38-4D3F-9541-46380B6A27DE}"/>
    <cellStyle name="_%(SignSpaceOnly)_Exec Summary" xfId="12" xr:uid="{00000000-0005-0000-0000-00000D000000}"/>
    <cellStyle name="_%(SignSpaceOnly)_Exec Summary 2" xfId="2408" xr:uid="{56FD3014-25A3-41E5-9CE4-DE48B6F516D9}"/>
    <cellStyle name="_%(SignSpaceOnly)_Exec Summary 2 2" xfId="2409" xr:uid="{A2990E7B-39B0-45A7-A7CA-B3CB99D7A395}"/>
    <cellStyle name="_%(SignSpaceOnly)_Exec Summary 2 3" xfId="2410" xr:uid="{19D868FF-3074-4F78-8E93-09BDF9449424}"/>
    <cellStyle name="_%(SignSpaceOnly)_Exec Summary 2 3 2" xfId="19656" xr:uid="{8AE3F3BC-017B-4E3B-BAAC-8AD3A0B26CE1}"/>
    <cellStyle name="_BOD presentation 2012" xfId="659" xr:uid="{00000000-0005-0000-0000-00000E000000}"/>
    <cellStyle name="_Comma" xfId="13" xr:uid="{00000000-0005-0000-0000-00000F000000}"/>
    <cellStyle name="_Comma 2" xfId="2411" xr:uid="{EE3F6F78-00B8-437A-8D85-16FB91D5FC0C}"/>
    <cellStyle name="_Comma 2 2" xfId="2412" xr:uid="{1D301609-C7CB-46DB-9F2B-9F2AA3BC8C91}"/>
    <cellStyle name="_Comma 2 3" xfId="2413" xr:uid="{D79B4DCB-A560-4CB1-8E5E-9EA211AE30F9}"/>
    <cellStyle name="_Comma 2 3 2" xfId="19659" xr:uid="{9CBE1258-ABF1-4A10-A468-7EF7E9B455C3}"/>
    <cellStyle name="_Comma_Balance Sheet" xfId="14" xr:uid="{00000000-0005-0000-0000-000010000000}"/>
    <cellStyle name="_Comma_Balance Sheet 2" xfId="2414" xr:uid="{8EB5254C-9AEC-476C-AA8D-55D67D1BEC72}"/>
    <cellStyle name="_Comma_Balance Sheet 2 2" xfId="2415" xr:uid="{3B6E2735-9CA9-4956-9DC8-C85C9CC8ACE9}"/>
    <cellStyle name="_Comma_Balance Sheet 2 3" xfId="2416" xr:uid="{74D9D555-15D9-4DD1-BA14-B68DF420EA51}"/>
    <cellStyle name="_Comma_Balance Sheet 2 3 2" xfId="19662" xr:uid="{301310F8-54B8-4A1A-A52A-78313FE15DA1}"/>
    <cellStyle name="_Comma_Balance Sheet_Database - Comparables" xfId="15" xr:uid="{00000000-0005-0000-0000-000011000000}"/>
    <cellStyle name="_Comma_Balance Sheet_Database - Comparables 2" xfId="2417" xr:uid="{955737B9-A34A-4B9B-A396-729444F2988A}"/>
    <cellStyle name="_Comma_Balance Sheet_Database - Comparables 2 2" xfId="2418" xr:uid="{63F2B78D-280F-4A4A-99B6-3829BD8EA688}"/>
    <cellStyle name="_Comma_Balance Sheet_Database - Comparables 2 3" xfId="2419" xr:uid="{56CEC7E6-C6D8-48D5-AF82-BAA0311351E5}"/>
    <cellStyle name="_Comma_Balance Sheet_Database - Comparables 2 3 2" xfId="19664" xr:uid="{FED432A9-447F-4FD7-82AD-285E52C3EDA9}"/>
    <cellStyle name="_Comma_Balance Sheet_DB_Eye" xfId="16" xr:uid="{00000000-0005-0000-0000-000012000000}"/>
    <cellStyle name="_Comma_Balance Sheet_DB_Eye 2" xfId="2420" xr:uid="{33AF416C-A5D5-4309-9879-49B8F9F9E93F}"/>
    <cellStyle name="_Comma_Balance Sheet_DB_Eye 2 2" xfId="2421" xr:uid="{B4D2E399-F6E8-4671-B555-071C658D0A03}"/>
    <cellStyle name="_Comma_Balance Sheet_DB_Eye 2 3" xfId="2422" xr:uid="{AEAE8FAA-0816-4A9B-B96C-D0F6FF458813}"/>
    <cellStyle name="_Comma_Balance Sheet_DB_Eye 2 3 2" xfId="19665" xr:uid="{4AD320C7-48F4-4B35-B2FC-99BD5FFA49C4}"/>
    <cellStyle name="_Comma_Criteria" xfId="17" xr:uid="{00000000-0005-0000-0000-000013000000}"/>
    <cellStyle name="_Comma_Criteria 2" xfId="2423" xr:uid="{67263C33-F389-481B-B7F8-3CBE13625EFC}"/>
    <cellStyle name="_Comma_Criteria 2 2" xfId="2424" xr:uid="{E53800F1-794E-41A3-A9C6-B27D672728E6}"/>
    <cellStyle name="_Comma_Criteria 2 3" xfId="2425" xr:uid="{14B16594-8B38-4697-8A88-D135663453CB}"/>
    <cellStyle name="_Comma_Criteria 2 3 2" xfId="19666" xr:uid="{F20DE9D9-7BC8-4092-AC03-9573E8A64FB0}"/>
    <cellStyle name="_Comma_Criteria_Database - Comparables" xfId="18" xr:uid="{00000000-0005-0000-0000-000014000000}"/>
    <cellStyle name="_Comma_Criteria_Database - Comparables 2" xfId="2426" xr:uid="{FD07FCEE-092C-4AD5-8A6F-C893F137B220}"/>
    <cellStyle name="_Comma_Criteria_Database - Comparables 2 2" xfId="2427" xr:uid="{080BA838-7148-4B22-A07A-5B546EC75B04}"/>
    <cellStyle name="_Comma_Criteria_Database - Comparables 2 3" xfId="2428" xr:uid="{A76E2D32-D27B-4439-8AC9-C80DDF8B51F0}"/>
    <cellStyle name="_Comma_Criteria_Database - Comparables 2 3 2" xfId="19667" xr:uid="{299BFFE8-A78C-4A73-808E-EE7377A90459}"/>
    <cellStyle name="_Comma_Criteria_DB_Eye" xfId="19" xr:uid="{00000000-0005-0000-0000-000015000000}"/>
    <cellStyle name="_Comma_Criteria_DB_Eye 2" xfId="2429" xr:uid="{830CA37C-078C-4438-92E5-B11F76816291}"/>
    <cellStyle name="_Comma_Criteria_DB_Eye 2 2" xfId="2430" xr:uid="{EAD55CC2-ADF5-448F-87A7-7DAAF9D699C5}"/>
    <cellStyle name="_Comma_Criteria_DB_Eye 2 3" xfId="2431" xr:uid="{A88F5BBF-EF8A-45BE-B679-2BC8837F8837}"/>
    <cellStyle name="_Comma_Criteria_DB_Eye 2 3 2" xfId="19668" xr:uid="{FD0779C9-8230-44A1-AFF3-1ECD4F27FB32}"/>
    <cellStyle name="_Comma_Data Tape" xfId="20" xr:uid="{00000000-0005-0000-0000-000016000000}"/>
    <cellStyle name="_Comma_Data Tape 2" xfId="2432" xr:uid="{D80AA477-8F87-4293-AAC3-5B6BED238030}"/>
    <cellStyle name="_Comma_Data Tape 2 2" xfId="2433" xr:uid="{CF0CD43C-ECA5-4A4A-A333-48AC606742A9}"/>
    <cellStyle name="_Comma_Data Tape 2 3" xfId="2434" xr:uid="{2F49CDBA-6496-4508-9D5D-13E1A7FC00C0}"/>
    <cellStyle name="_Comma_Data Tape 2 3 2" xfId="19669" xr:uid="{6C424296-D9A2-431C-AA41-2D29762BA99E}"/>
    <cellStyle name="_Comma_Data Tape_Database - Comparables" xfId="21" xr:uid="{00000000-0005-0000-0000-000017000000}"/>
    <cellStyle name="_Comma_Data Tape_Database - Comparables 2" xfId="2435" xr:uid="{585EC6EF-F492-4845-8784-784C87DBD3BA}"/>
    <cellStyle name="_Comma_Data Tape_Database - Comparables 2 2" xfId="2436" xr:uid="{76940608-73E0-4EFB-95F4-997CBA75C8FB}"/>
    <cellStyle name="_Comma_Data Tape_Database - Comparables 2 3" xfId="2437" xr:uid="{2F50032E-3EA7-41CE-BE3C-5483048D2A5C}"/>
    <cellStyle name="_Comma_Data Tape_Database - Comparables 2 3 2" xfId="19670" xr:uid="{50C2F912-520E-42A3-AA5A-CCA28FDFC9F2}"/>
    <cellStyle name="_Comma_Data Tape_DB_Eye" xfId="22" xr:uid="{00000000-0005-0000-0000-000018000000}"/>
    <cellStyle name="_Comma_Data Tape_DB_Eye 2" xfId="2438" xr:uid="{3F6C3182-6272-4B59-8B83-78744CEAF83C}"/>
    <cellStyle name="_Comma_Data Tape_DB_Eye 2 2" xfId="2439" xr:uid="{703CA67F-08C8-4869-9005-4E08F5FACB18}"/>
    <cellStyle name="_Comma_Data Tape_DB_Eye 2 3" xfId="2440" xr:uid="{E64DE3A3-FF37-45EE-B776-0708824AFD42}"/>
    <cellStyle name="_Comma_Data Tape_DB_Eye 2 3 2" xfId="19671" xr:uid="{DE1CF589-D64C-4105-8087-A83F87456DE1}"/>
    <cellStyle name="_Comma_Data_Tape" xfId="23" xr:uid="{00000000-0005-0000-0000-000019000000}"/>
    <cellStyle name="_Comma_Data_Tape 2" xfId="2441" xr:uid="{FBB52747-8F5D-43E4-BF1B-B627D12E8BD9}"/>
    <cellStyle name="_Comma_Data_Tape 2 2" xfId="2442" xr:uid="{FBFFFC2B-D728-42F8-AE29-0605A274379E}"/>
    <cellStyle name="_Comma_Data_Tape 2 3" xfId="2443" xr:uid="{A0C6A7E8-A2DF-42E5-BD9A-B75D57DBF4E3}"/>
    <cellStyle name="_Comma_Data_Tape 2 3 2" xfId="19672" xr:uid="{BB5A6CC5-9361-432B-8D90-02BDC659C7BE}"/>
    <cellStyle name="_Comma_Database - Comparables" xfId="24" xr:uid="{00000000-0005-0000-0000-00001A000000}"/>
    <cellStyle name="_Comma_Database - Comparables 2" xfId="2444" xr:uid="{2D04ABF6-99BA-45B8-AA74-9F1E11776C5D}"/>
    <cellStyle name="_Comma_Database - Comparables 2 2" xfId="2445" xr:uid="{1294999E-72CE-4E0F-94F1-25584D0C34E5}"/>
    <cellStyle name="_Comma_Database - Comparables 2 3" xfId="2446" xr:uid="{EF05B376-5939-4833-8A47-F0C29511E202}"/>
    <cellStyle name="_Comma_Database - Comparables 2 3 2" xfId="19673" xr:uid="{58F7238F-0BC8-43AD-A5BD-4FF3AB248464}"/>
    <cellStyle name="_Comma_DB_Eye" xfId="25" xr:uid="{00000000-0005-0000-0000-00001B000000}"/>
    <cellStyle name="_Comma_DB_Eye 2" xfId="2447" xr:uid="{2E6AC321-817C-4935-9F42-1A558020C1A1}"/>
    <cellStyle name="_Comma_DB_Eye 2 2" xfId="2448" xr:uid="{592C049B-1B64-46D7-AEEB-FE017C164691}"/>
    <cellStyle name="_Comma_DB_Eye 2 3" xfId="2449" xr:uid="{8FC3A0D9-1A92-4108-9FF8-F98A912BBB2F}"/>
    <cellStyle name="_Comma_DB_Eye 2 3 2" xfId="19674" xr:uid="{4017DF5F-22B5-49C9-919F-E5E5823D7547}"/>
    <cellStyle name="_Comma_EyeChart" xfId="26" xr:uid="{00000000-0005-0000-0000-00001C000000}"/>
    <cellStyle name="_Comma_EyeChart 090503" xfId="27" xr:uid="{00000000-0005-0000-0000-00001D000000}"/>
    <cellStyle name="_Comma_EyeChart 090503 2" xfId="2450" xr:uid="{392A23F9-5D00-4647-A730-CC577DC2DA3D}"/>
    <cellStyle name="_Comma_EyeChart 090503 2 2" xfId="2451" xr:uid="{0F3E1DB6-CFF9-49EE-B3A6-A4405DC50E64}"/>
    <cellStyle name="_Comma_EyeChart 090503 2 3" xfId="2452" xr:uid="{D515A800-4457-46A9-B332-DC4105A635A4}"/>
    <cellStyle name="_Comma_EyeChart 090503 2 3 2" xfId="19675" xr:uid="{BC03A391-7D1A-4A20-BC26-D9F87AB6C8E5}"/>
    <cellStyle name="_Comma_EyeChart 2" xfId="2453" xr:uid="{09A48570-8EFF-4DC8-9049-BEE2239E430E}"/>
    <cellStyle name="_Comma_EyeChart 2 2" xfId="2454" xr:uid="{D80B68A8-D1DF-4251-A96B-48B6834242E1}"/>
    <cellStyle name="_Comma_EyeChart 2 3" xfId="2455" xr:uid="{F7967E53-2E0D-4FC8-86F1-A9DA9EFA1BEE}"/>
    <cellStyle name="_Comma_EyeChart 2 3 2" xfId="19676" xr:uid="{FB815C20-D0B3-49BE-9360-B58EB3A9EBA2}"/>
    <cellStyle name="_Comma_Input" xfId="28" xr:uid="{00000000-0005-0000-0000-00001E000000}"/>
    <cellStyle name="_Comma_Input 2" xfId="2456" xr:uid="{F345E40E-DBCB-4F57-8346-B628CDB69754}"/>
    <cellStyle name="_Comma_Input 2 2" xfId="2457" xr:uid="{55235586-16C5-423F-A92D-0BD011C83977}"/>
    <cellStyle name="_Comma_Input 2 3" xfId="2458" xr:uid="{6EC64E5F-A69F-49E4-947A-5E9F0CAD2ECD}"/>
    <cellStyle name="_Comma_Input 2 3 2" xfId="19678" xr:uid="{77C25B53-D320-449C-B4B9-8B99BBDD9558}"/>
    <cellStyle name="_Comma_Input_1" xfId="29" xr:uid="{00000000-0005-0000-0000-00001F000000}"/>
    <cellStyle name="_Comma_Input_Database - Comparables" xfId="30" xr:uid="{00000000-0005-0000-0000-000020000000}"/>
    <cellStyle name="_Comma_Input_Database - Comparables 2" xfId="2459" xr:uid="{F2AE11D0-A46C-4A08-A512-9399EB739D0D}"/>
    <cellStyle name="_Comma_Input_Database - Comparables 2 2" xfId="2460" xr:uid="{EB50754B-C535-418C-98AF-F729959B1586}"/>
    <cellStyle name="_Comma_Input_Database - Comparables 2 3" xfId="2461" xr:uid="{E60819A8-0333-443A-A0A4-901F52CD801A}"/>
    <cellStyle name="_Comma_Input_Database - Comparables 2 3 2" xfId="19679" xr:uid="{E1A4786B-6B10-4E76-9033-D6FF7E355ABE}"/>
    <cellStyle name="_Comma_Input_DB_Eye" xfId="31" xr:uid="{00000000-0005-0000-0000-000021000000}"/>
    <cellStyle name="_Comma_Input_DB_Eye 2" xfId="2462" xr:uid="{10D25057-41C2-4987-9201-46EE3335D7CC}"/>
    <cellStyle name="_Comma_Input_DB_Eye 2 2" xfId="2463" xr:uid="{9F857FE0-EAAA-4FB4-8019-69B0977C10BF}"/>
    <cellStyle name="_Comma_Input_DB_Eye 2 3" xfId="2464" xr:uid="{E947E705-E016-4958-96F8-D53E2B382FFA}"/>
    <cellStyle name="_Comma_Input_DB_Eye 2 3 2" xfId="19680" xr:uid="{8F8243E9-7F9B-4094-AAC7-DF9B5C0B7A6A}"/>
    <cellStyle name="_Comma_Pools" xfId="32" xr:uid="{00000000-0005-0000-0000-000022000000}"/>
    <cellStyle name="_Comma_Pools 2" xfId="2465" xr:uid="{471D9291-0CD6-4525-BA4E-7B1FA745E938}"/>
    <cellStyle name="_Comma_Pools 2 2" xfId="2466" xr:uid="{A02F261D-1664-437B-95C6-7F993304572F}"/>
    <cellStyle name="_Comma_Pools 2 3" xfId="2467" xr:uid="{6D1BF29F-0B60-42E2-9A79-076A11BDAD71}"/>
    <cellStyle name="_Comma_Pools 2 3 2" xfId="19681" xr:uid="{A9603575-0EF7-41A0-8142-7E7B29BA44B8}"/>
    <cellStyle name="_Comma_Senario Input Assumptions" xfId="33" xr:uid="{00000000-0005-0000-0000-000023000000}"/>
    <cellStyle name="_Comma_Senario Input Assumptions 2" xfId="2468" xr:uid="{45A29F46-79DF-4C55-B6B9-F51AAFB79F7E}"/>
    <cellStyle name="_Comma_Senario Input Assumptions 2 2" xfId="2469" xr:uid="{10E00607-1D7E-443B-BE75-66F4B496FC02}"/>
    <cellStyle name="_Comma_Senario Input Assumptions 2 3" xfId="2470" xr:uid="{C4D3D79D-2767-4DED-B2C8-B9217AAA9E69}"/>
    <cellStyle name="_Comma_Senario Input Assumptions 2 3 2" xfId="19682" xr:uid="{4140B2E2-2236-4693-A35A-3930972F58B0}"/>
    <cellStyle name="_Comma_Senario Input Assumptions_Database - Comparables" xfId="34" xr:uid="{00000000-0005-0000-0000-000024000000}"/>
    <cellStyle name="_Comma_Senario Input Assumptions_Database - Comparables 2" xfId="2471" xr:uid="{6714B7EF-10B2-4BA3-AE8A-9B5871FCD7B3}"/>
    <cellStyle name="_Comma_Senario Input Assumptions_Database - Comparables 2 2" xfId="2472" xr:uid="{274CC19E-2BBE-4581-90E4-34DB2C751349}"/>
    <cellStyle name="_Comma_Senario Input Assumptions_Database - Comparables 2 3" xfId="2473" xr:uid="{DD616717-6C31-4F79-998D-07ADDFE8537F}"/>
    <cellStyle name="_Comma_Senario Input Assumptions_Database - Comparables 2 3 2" xfId="19683" xr:uid="{AAC07F7B-EA80-4AA8-97DB-9375EBE5EA68}"/>
    <cellStyle name="_Comma_Senario Input Assumptions_DB_Eye" xfId="35" xr:uid="{00000000-0005-0000-0000-000025000000}"/>
    <cellStyle name="_Comma_Senario Input Assumptions_DB_Eye 2" xfId="2474" xr:uid="{4672DD47-98BF-41E9-B6CD-2757D968BA31}"/>
    <cellStyle name="_Comma_Senario Input Assumptions_DB_Eye 2 2" xfId="2475" xr:uid="{DAD68A17-8E68-4D5B-9FD7-733EB93834B1}"/>
    <cellStyle name="_Comma_Senario Input Assumptions_DB_Eye 2 3" xfId="2476" xr:uid="{41FB2AFF-9F7C-46F2-A05A-60C3E7F092D5}"/>
    <cellStyle name="_Comma_Senario Input Assumptions_DB_Eye 2 3 2" xfId="19684" xr:uid="{18B4D5E4-E103-42F0-BBFA-EE8007E4322F}"/>
    <cellStyle name="_Comma_Sheet1" xfId="36" xr:uid="{00000000-0005-0000-0000-000026000000}"/>
    <cellStyle name="_Comma_Sheet1 2" xfId="2477" xr:uid="{5B0659FA-11E8-47F9-BEF3-FEFBF607A23F}"/>
    <cellStyle name="_Comma_Sheet1 2 2" xfId="2478" xr:uid="{E4A903C5-7CC0-4B0E-9062-DEC3CFC3CB87}"/>
    <cellStyle name="_Comma_Sheet1 2 3" xfId="2479" xr:uid="{452DF974-BC72-457D-BF39-3417861F5BF3}"/>
    <cellStyle name="_Comma_Sheet1 2 3 2" xfId="19685" xr:uid="{80398F23-DCAF-4373-BB37-CA53637CC6B3}"/>
    <cellStyle name="_Comma_Sheet1_Balance Sheet" xfId="37" xr:uid="{00000000-0005-0000-0000-000027000000}"/>
    <cellStyle name="_Comma_Sheet1_Balance Sheet 2" xfId="2480" xr:uid="{DB92F265-F8DD-478D-B523-CC09D75DB0DF}"/>
    <cellStyle name="_Comma_Sheet1_Balance Sheet 2 2" xfId="2481" xr:uid="{1886013B-027F-4FE5-B118-EBACFB47A34C}"/>
    <cellStyle name="_Comma_Sheet1_Balance Sheet 2 3" xfId="2482" xr:uid="{A4A27C54-4E7D-4DE4-90F5-1299635036DF}"/>
    <cellStyle name="_Comma_Sheet1_Balance Sheet 2 3 2" xfId="19686" xr:uid="{8E64779C-CCFA-4739-9395-2A7EF9EF28A4}"/>
    <cellStyle name="_Comma_Sheet1_Criteria" xfId="38" xr:uid="{00000000-0005-0000-0000-000028000000}"/>
    <cellStyle name="_Comma_Sheet1_Criteria 2" xfId="2483" xr:uid="{D61A5F86-8367-4CB1-AC8E-055B8532C981}"/>
    <cellStyle name="_Comma_Sheet1_Criteria 2 2" xfId="2484" xr:uid="{76E367BC-E28B-4163-A696-FBB4D5506C4F}"/>
    <cellStyle name="_Comma_Sheet1_Criteria 2 3" xfId="2485" xr:uid="{23473CF6-DCE8-4BC9-9563-F14A618BC216}"/>
    <cellStyle name="_Comma_Sheet1_Criteria 2 3 2" xfId="19687" xr:uid="{0A18A454-EF66-4A73-9709-54EC63C50F04}"/>
    <cellStyle name="_Comma_Sheet1_Data Tape" xfId="39" xr:uid="{00000000-0005-0000-0000-000029000000}"/>
    <cellStyle name="_Comma_Sheet1_Data Tape 2" xfId="2486" xr:uid="{35CC5FE6-09BF-4E67-AD8E-A764C1859B66}"/>
    <cellStyle name="_Comma_Sheet1_Data Tape 2 2" xfId="2487" xr:uid="{4A128615-C338-49E0-B2A1-4A0BE66B1B04}"/>
    <cellStyle name="_Comma_Sheet1_Data Tape 2 3" xfId="2488" xr:uid="{5333FF88-1C45-489F-AFAB-E2F6DC29FB38}"/>
    <cellStyle name="_Comma_Sheet1_Data Tape 2 3 2" xfId="19688" xr:uid="{42184131-BB38-4B03-9762-8332429F00EB}"/>
    <cellStyle name="_Comma_Sheet1_Data_Tape" xfId="40" xr:uid="{00000000-0005-0000-0000-00002A000000}"/>
    <cellStyle name="_Comma_Sheet1_Data_Tape 2" xfId="2489" xr:uid="{10201792-E9DE-4BCD-B5C9-97626BFE3551}"/>
    <cellStyle name="_Comma_Sheet1_Data_Tape 2 2" xfId="2490" xr:uid="{E907FC66-8527-4250-B1C8-00E2F4F7F2A8}"/>
    <cellStyle name="_Comma_Sheet1_Data_Tape 2 3" xfId="2491" xr:uid="{30C31503-8F4E-41F3-8525-4B0EA18C4E52}"/>
    <cellStyle name="_Comma_Sheet1_Data_Tape 2 3 2" xfId="19689" xr:uid="{38483924-2E16-46B8-9AED-1EF99632B07D}"/>
    <cellStyle name="_Comma_Sheet1_Data_Tape_Database - Comparables" xfId="41" xr:uid="{00000000-0005-0000-0000-00002B000000}"/>
    <cellStyle name="_Comma_Sheet1_Data_Tape_Database - Comparables 2" xfId="2492" xr:uid="{C80B54A6-3D2F-4BCE-8211-85BD31A035F4}"/>
    <cellStyle name="_Comma_Sheet1_Data_Tape_Database - Comparables 2 2" xfId="2493" xr:uid="{6DC7AC2E-4AB4-4CA3-9EE3-253EBE8DB93C}"/>
    <cellStyle name="_Comma_Sheet1_Data_Tape_Database - Comparables 2 3" xfId="2494" xr:uid="{84F11A7E-C224-4471-8870-8901BADAEF5B}"/>
    <cellStyle name="_Comma_Sheet1_Data_Tape_Database - Comparables 2 3 2" xfId="19690" xr:uid="{18CB6488-E9F1-44F9-A21A-14DC091EEC49}"/>
    <cellStyle name="_Comma_Sheet1_Data_Tape_DB_Eye" xfId="42" xr:uid="{00000000-0005-0000-0000-00002C000000}"/>
    <cellStyle name="_Comma_Sheet1_Data_Tape_DB_Eye 2" xfId="2495" xr:uid="{C60C1B52-C8F1-4151-BD18-1F6489D2BD9C}"/>
    <cellStyle name="_Comma_Sheet1_Data_Tape_DB_Eye 2 2" xfId="2496" xr:uid="{6BA17168-784F-4732-850C-145BB86358AA}"/>
    <cellStyle name="_Comma_Sheet1_Data_Tape_DB_Eye 2 3" xfId="2497" xr:uid="{C5C2FFDC-1F6A-4971-9AF8-09FF0F9586E6}"/>
    <cellStyle name="_Comma_Sheet1_Data_Tape_DB_Eye 2 3 2" xfId="19691" xr:uid="{DDDE0D26-0631-4F53-8305-A8C32CD1F9F0}"/>
    <cellStyle name="_Comma_Sheet1_Input" xfId="43" xr:uid="{00000000-0005-0000-0000-00002D000000}"/>
    <cellStyle name="_Comma_Sheet1_Input 2" xfId="2498" xr:uid="{1A9B6CBF-0993-4C17-ADF9-040EC2727F89}"/>
    <cellStyle name="_Comma_Sheet1_Input 2 2" xfId="2499" xr:uid="{DB669984-4819-4630-95BD-CD05DB099EFC}"/>
    <cellStyle name="_Comma_Sheet1_Input 2 3" xfId="2500" xr:uid="{81596989-E2E9-4529-975D-BB107C9FB0CA}"/>
    <cellStyle name="_Comma_Sheet1_Input 2 3 2" xfId="19692" xr:uid="{89D6DE11-01D0-4851-B528-8969F4FC914B}"/>
    <cellStyle name="_Comma_Sheet1_Pools" xfId="44" xr:uid="{00000000-0005-0000-0000-00002E000000}"/>
    <cellStyle name="_Comma_Sheet1_Pools 2" xfId="2501" xr:uid="{28A3600A-58E5-4D57-8A23-F1D517D6520C}"/>
    <cellStyle name="_Comma_Sheet1_Pools 2 2" xfId="2502" xr:uid="{6B65E80C-2001-45A2-8E31-CFB5B7E0279A}"/>
    <cellStyle name="_Comma_Sheet1_Pools 2 3" xfId="2503" xr:uid="{27E6EBD2-9DC2-42FA-8741-026BFF286998}"/>
    <cellStyle name="_Comma_Sheet1_Pools 2 3 2" xfId="19693" xr:uid="{D038335A-0030-410E-842C-7D790BDAA1E5}"/>
    <cellStyle name="_Comma_Sheet1_Pools_Database - Comparables" xfId="45" xr:uid="{00000000-0005-0000-0000-00002F000000}"/>
    <cellStyle name="_Comma_Sheet1_Pools_Database - Comparables 2" xfId="2504" xr:uid="{C4755BDD-5457-44F4-94F9-A90A8020854C}"/>
    <cellStyle name="_Comma_Sheet1_Pools_Database - Comparables 2 2" xfId="2505" xr:uid="{FCEECCC7-DCC2-42A5-918F-33BE3850BEF2}"/>
    <cellStyle name="_Comma_Sheet1_Pools_Database - Comparables 2 3" xfId="2506" xr:uid="{0DC7F079-7993-42DC-A3A5-0517234851B6}"/>
    <cellStyle name="_Comma_Sheet1_Pools_Database - Comparables 2 3 2" xfId="19694" xr:uid="{30DE7F95-E2FB-48C8-AEEE-FAC85CFFBC7E}"/>
    <cellStyle name="_Comma_Sheet1_Pools_DB_Eye" xfId="46" xr:uid="{00000000-0005-0000-0000-000030000000}"/>
    <cellStyle name="_Comma_Sheet1_Pools_DB_Eye 2" xfId="2507" xr:uid="{51424C6B-E65E-4003-9919-7B248C689557}"/>
    <cellStyle name="_Comma_Sheet1_Pools_DB_Eye 2 2" xfId="2508" xr:uid="{242AC9D7-8F72-411B-86CB-DD90999C7EB5}"/>
    <cellStyle name="_Comma_Sheet1_Pools_DB_Eye 2 3" xfId="2509" xr:uid="{48024392-843B-4FAD-A5E5-BBE5D10EA8CD}"/>
    <cellStyle name="_Comma_Sheet1_Pools_DB_Eye 2 3 2" xfId="19695" xr:uid="{5BC68585-5E10-4F2D-A637-199B920D821D}"/>
    <cellStyle name="_Comma_Sheet1_Senario Input Assumptions" xfId="47" xr:uid="{00000000-0005-0000-0000-000031000000}"/>
    <cellStyle name="_Comma_Sheet1_Senario Input Assumptions 2" xfId="2510" xr:uid="{A6B171C2-2E66-46EE-96D1-686E767366F2}"/>
    <cellStyle name="_Comma_Sheet1_Senario Input Assumptions 2 2" xfId="2511" xr:uid="{726D66FA-AF03-4570-BF7B-EA49D6DC1D38}"/>
    <cellStyle name="_Comma_Sheet1_Senario Input Assumptions 2 3" xfId="2512" xr:uid="{3EE65511-9DAD-44AF-82F7-4A247436AB50}"/>
    <cellStyle name="_Comma_Sheet1_Senario Input Assumptions 2 3 2" xfId="19696" xr:uid="{1C2D3A23-A0E0-44FD-B853-5D973CE813EF}"/>
    <cellStyle name="_Comma_Sheet1_Structure Model_2003_test2" xfId="48" xr:uid="{00000000-0005-0000-0000-000032000000}"/>
    <cellStyle name="_Comma_Sheet1_Structure Model_2003_test2 2" xfId="2513" xr:uid="{C1E7DE22-198A-4C82-A279-2BF5B3F53EFF}"/>
    <cellStyle name="_Comma_Sheet1_Structure Model_2003_test2 2 2" xfId="2514" xr:uid="{9C95636E-A14F-4968-BFEB-1C7B06A3F035}"/>
    <cellStyle name="_Comma_Sheet1_Structure Model_2003_test2 2 3" xfId="2515" xr:uid="{B76D177A-E067-46DF-8D49-0FE14A2CF770}"/>
    <cellStyle name="_Comma_Sheet1_Structure Model_2003_test2 2 3 2" xfId="19697" xr:uid="{D629B4A1-395A-458C-AD73-3492A0FD9BAC}"/>
    <cellStyle name="_Comma_Sheet2" xfId="49" xr:uid="{00000000-0005-0000-0000-000033000000}"/>
    <cellStyle name="_Comma_Sheet2 2" xfId="2516" xr:uid="{BB08B530-AAFE-4A84-93A4-DE181289EDFB}"/>
    <cellStyle name="_Comma_Sheet2 2 2" xfId="2517" xr:uid="{5329A1A9-94C8-467D-ABC5-CCB304BD9255}"/>
    <cellStyle name="_Comma_Sheet2 2 3" xfId="2518" xr:uid="{CCA32CA5-97E4-4E5E-A82E-B99CBB060507}"/>
    <cellStyle name="_Comma_Sheet2 2 3 2" xfId="19698" xr:uid="{58226776-006E-4CCD-B9C3-713E9FC74708}"/>
    <cellStyle name="_Comma_Sheet3" xfId="50" xr:uid="{00000000-0005-0000-0000-000034000000}"/>
    <cellStyle name="_Comma_Sheet3 2" xfId="2519" xr:uid="{EB2C1666-CC7C-4C87-89F9-05016F17B80F}"/>
    <cellStyle name="_Comma_Sheet3 2 2" xfId="2520" xr:uid="{F53399BE-5D83-447B-9843-ED19AB9F548B}"/>
    <cellStyle name="_Comma_Sheet3 2 3" xfId="2521" xr:uid="{10D3D985-6FD2-4BB4-BD6A-6409AE4BEEA1}"/>
    <cellStyle name="_Comma_Sheet3 2 3 2" xfId="19699" xr:uid="{74D31398-03BE-4551-BF2F-EE39D926D65B}"/>
    <cellStyle name="_Comma_Structure Model_2003_test2" xfId="51" xr:uid="{00000000-0005-0000-0000-000035000000}"/>
    <cellStyle name="_Comma_Structure Model_2003_test2 2" xfId="2522" xr:uid="{5ABE5152-DD61-4215-8156-DE9FC6318F93}"/>
    <cellStyle name="_Comma_Structure Model_2003_test2 2 2" xfId="2523" xr:uid="{791368F4-3944-4757-BB9A-1CCF603CF8D0}"/>
    <cellStyle name="_Comma_Structure Model_2003_test2 2 3" xfId="2524" xr:uid="{0BB54155-98EE-4AE0-9E04-F009A690DD25}"/>
    <cellStyle name="_Comma_Structure Model_2003_test2 2 3 2" xfId="19700" xr:uid="{4D1D6833-294F-43DF-B692-735BEB48FD6A}"/>
    <cellStyle name="_Comma_Structure Model_2003_test2_Database - Comparables" xfId="52" xr:uid="{00000000-0005-0000-0000-000036000000}"/>
    <cellStyle name="_Comma_Structure Model_2003_test2_Database - Comparables 2" xfId="2525" xr:uid="{03A33513-9948-4D51-BCAB-F7EA744D33E7}"/>
    <cellStyle name="_Comma_Structure Model_2003_test2_Database - Comparables 2 2" xfId="2526" xr:uid="{E90E4C6E-76F3-4940-BBC2-71EF845F2229}"/>
    <cellStyle name="_Comma_Structure Model_2003_test2_Database - Comparables 2 3" xfId="2527" xr:uid="{071E3C88-59C5-4B91-B50E-F76937D3E5C7}"/>
    <cellStyle name="_Comma_Structure Model_2003_test2_Database - Comparables 2 3 2" xfId="19701" xr:uid="{81A6A705-0E15-4AE4-9486-F68AA9A89794}"/>
    <cellStyle name="_Comma_Structure Model_2003_test2_DB_Eye" xfId="53" xr:uid="{00000000-0005-0000-0000-000037000000}"/>
    <cellStyle name="_Comma_Structure Model_2003_test2_DB_Eye 2" xfId="2528" xr:uid="{A677EC93-F98F-42F7-B8B7-9EF0C57B1ED5}"/>
    <cellStyle name="_Comma_Structure Model_2003_test2_DB_Eye 2 2" xfId="2529" xr:uid="{075AE8CB-8BF7-4E48-B6C9-63E000BC0FFF}"/>
    <cellStyle name="_Comma_Structure Model_2003_test2_DB_Eye 2 3" xfId="2530" xr:uid="{236E5B0E-5247-4766-9B66-2884F4148D91}"/>
    <cellStyle name="_Comma_Structure Model_2003_test2_DB_Eye 2 3 2" xfId="19702" xr:uid="{106AFB90-6B03-4744-AD53-C09AF044213C}"/>
    <cellStyle name="_Currency" xfId="54" xr:uid="{00000000-0005-0000-0000-000038000000}"/>
    <cellStyle name="_Currency 2" xfId="2531" xr:uid="{B967F2A3-ECEA-4618-9AB1-92F5429E65CE}"/>
    <cellStyle name="_Currency 2 2" xfId="2532" xr:uid="{3347AE83-9396-4577-909E-B3F2AA87BFC9}"/>
    <cellStyle name="_Currency 2 3" xfId="2533" xr:uid="{0ED8D0DF-78E1-4A29-A1B7-86F5B397C5AE}"/>
    <cellStyle name="_Currency 2 3 2" xfId="19703" xr:uid="{22812804-1851-407E-A06E-E438F377D078}"/>
    <cellStyle name="_Currency_03-05-31 Final OBS Reports" xfId="55" xr:uid="{00000000-0005-0000-0000-000039000000}"/>
    <cellStyle name="_Currency_03-05-31 Final OBS Reports 2" xfId="2534" xr:uid="{D1672A36-1377-436C-9D66-B7F615706A25}"/>
    <cellStyle name="_Currency_03-05-31 Final OBS Reports 2 2" xfId="2535" xr:uid="{610A575A-D48C-46AD-B7EA-18DFFACF12CE}"/>
    <cellStyle name="_Currency_03-05-31 Final OBS Reports 2 3" xfId="2536" xr:uid="{7468A9F8-9DF6-4ED3-BFEE-53777CCC9992}"/>
    <cellStyle name="_Currency_03-05-31 Final OBS Reports 2 3 2" xfId="19704" xr:uid="{D4C815D8-F03D-40E4-9135-17A2A9086E01}"/>
    <cellStyle name="_Currency_Balance Sheet" xfId="56" xr:uid="{00000000-0005-0000-0000-00003A000000}"/>
    <cellStyle name="_Currency_Balance Sheet 2" xfId="2537" xr:uid="{F33C191E-EC3F-4E2B-AD6F-26F3E2043B0A}"/>
    <cellStyle name="_Currency_Balance Sheet 2 2" xfId="2538" xr:uid="{06AC9067-47DB-4A03-8DD6-1B2CEEF14EF4}"/>
    <cellStyle name="_Currency_Balance Sheet 2 3" xfId="2539" xr:uid="{48BA02DC-8466-46FE-866E-5028319BEF3C}"/>
    <cellStyle name="_Currency_Balance Sheet 2 3 2" xfId="19705" xr:uid="{040DA341-5E84-46A2-8211-666350F6680E}"/>
    <cellStyle name="_Currency_Balance Sheet_Database - Comparables" xfId="57" xr:uid="{00000000-0005-0000-0000-00003B000000}"/>
    <cellStyle name="_Currency_Balance Sheet_Database - Comparables 2" xfId="2540" xr:uid="{2FCD785A-08A6-41BA-A0E0-BBB1F2C1A8DA}"/>
    <cellStyle name="_Currency_Balance Sheet_Database - Comparables 2 2" xfId="2541" xr:uid="{D0238C2D-571D-40A3-B83A-CFBBBFED84AB}"/>
    <cellStyle name="_Currency_Balance Sheet_Database - Comparables 2 3" xfId="2542" xr:uid="{14546975-59B4-416B-95C2-CC999C109BC6}"/>
    <cellStyle name="_Currency_Balance Sheet_Database - Comparables 2 3 2" xfId="19706" xr:uid="{D9F9A69B-ADA7-4F8C-BB2E-1D5B791FCF06}"/>
    <cellStyle name="_Currency_Balance Sheet_DB_Eye" xfId="58" xr:uid="{00000000-0005-0000-0000-00003C000000}"/>
    <cellStyle name="_Currency_Balance Sheet_DB_Eye 2" xfId="2543" xr:uid="{FE9A2A7E-A374-492D-8CF8-17A35F80846C}"/>
    <cellStyle name="_Currency_Balance Sheet_DB_Eye 2 2" xfId="2544" xr:uid="{BCB91657-B99A-443C-917E-53F49293C242}"/>
    <cellStyle name="_Currency_Balance Sheet_DB_Eye 2 3" xfId="2545" xr:uid="{07946EBE-CEB7-4E2E-AC10-5CB157AC5089}"/>
    <cellStyle name="_Currency_Balance Sheet_DB_Eye 2 3 2" xfId="19707" xr:uid="{4DE8E924-8222-401A-982B-87F87A9F3964}"/>
    <cellStyle name="_Currency_Balance Sheet_Exec Summary" xfId="59" xr:uid="{00000000-0005-0000-0000-00003D000000}"/>
    <cellStyle name="_Currency_Balance Sheet_Exec Summary 2" xfId="2546" xr:uid="{35F79D12-7430-45A6-9A2D-D73C23324AFD}"/>
    <cellStyle name="_Currency_Balance Sheet_Exec Summary 2 2" xfId="2547" xr:uid="{07E52B67-E76A-4351-B812-A97B62EC4E02}"/>
    <cellStyle name="_Currency_Balance Sheet_Exec Summary 2 3" xfId="2548" xr:uid="{40B9EC64-AC30-4C79-B486-62BC1CDED98F}"/>
    <cellStyle name="_Currency_Balance Sheet_Exec Summary 2 3 2" xfId="19708" xr:uid="{8D520BFC-15F5-4856-BDD9-89F219851080}"/>
    <cellStyle name="_Currency_Criteria" xfId="60" xr:uid="{00000000-0005-0000-0000-00003E000000}"/>
    <cellStyle name="_Currency_Criteria 2" xfId="2549" xr:uid="{ACB4B142-5B88-4B40-A8C0-129227F977AC}"/>
    <cellStyle name="_Currency_Criteria 2 2" xfId="2550" xr:uid="{2D5D3677-54AE-4352-8C17-69EFC3A7DA33}"/>
    <cellStyle name="_Currency_Criteria 2 3" xfId="2551" xr:uid="{61A4A208-D35E-406F-A78E-9794F3042609}"/>
    <cellStyle name="_Currency_Criteria 2 3 2" xfId="19709" xr:uid="{537E20C0-6346-44B9-B90B-8760FED7639A}"/>
    <cellStyle name="_Currency_Criteria_Database - Comparables" xfId="61" xr:uid="{00000000-0005-0000-0000-00003F000000}"/>
    <cellStyle name="_Currency_Criteria_Database - Comparables 2" xfId="2552" xr:uid="{C6A05B41-B27A-437B-B5CD-122D16A3110A}"/>
    <cellStyle name="_Currency_Criteria_Database - Comparables 2 2" xfId="2553" xr:uid="{4201F84B-C7E8-4C70-BD84-2E5CF42B1164}"/>
    <cellStyle name="_Currency_Criteria_Database - Comparables 2 3" xfId="2554" xr:uid="{5674334D-DFBB-470F-85CD-B61FE3FD076B}"/>
    <cellStyle name="_Currency_Criteria_Database - Comparables 2 3 2" xfId="19710" xr:uid="{4D3EF331-1C3C-49B8-8036-C0316341D2E0}"/>
    <cellStyle name="_Currency_Criteria_DB_Eye" xfId="62" xr:uid="{00000000-0005-0000-0000-000040000000}"/>
    <cellStyle name="_Currency_Criteria_DB_Eye 2" xfId="2555" xr:uid="{A8462ED1-A3C9-47AD-A504-D6DD780A272F}"/>
    <cellStyle name="_Currency_Criteria_DB_Eye 2 2" xfId="2556" xr:uid="{D5F5D8DD-F68A-4731-B51F-D416689654A3}"/>
    <cellStyle name="_Currency_Criteria_DB_Eye 2 3" xfId="2557" xr:uid="{8320FEB0-303E-4EB8-B391-C30163E6296D}"/>
    <cellStyle name="_Currency_Criteria_DB_Eye 2 3 2" xfId="19711" xr:uid="{8E76E6BE-2AE4-479E-BE67-0B53DB204473}"/>
    <cellStyle name="_Currency_Criteria_Exec Summary" xfId="63" xr:uid="{00000000-0005-0000-0000-000041000000}"/>
    <cellStyle name="_Currency_Criteria_Exec Summary 2" xfId="2558" xr:uid="{36A7F69E-0CAA-4B8C-A563-D1AB75D5A759}"/>
    <cellStyle name="_Currency_Criteria_Exec Summary 2 2" xfId="2559" xr:uid="{2F798888-6208-4586-899B-6C502A205D39}"/>
    <cellStyle name="_Currency_Criteria_Exec Summary 2 3" xfId="2560" xr:uid="{9715B9B9-E5D0-4D7D-AE79-D772BD7479A6}"/>
    <cellStyle name="_Currency_Criteria_Exec Summary 2 3 2" xfId="19712" xr:uid="{E50E1F43-E0D4-4517-B655-BE151E977CBA}"/>
    <cellStyle name="_Currency_Data Tape" xfId="64" xr:uid="{00000000-0005-0000-0000-000042000000}"/>
    <cellStyle name="_Currency_Data Tape 2" xfId="2561" xr:uid="{29D38DA3-50BB-4D2A-B56E-33D09FA85904}"/>
    <cellStyle name="_Currency_Data Tape 2 2" xfId="2562" xr:uid="{3E2EC9E2-91A6-4D39-BC16-0517A61824AE}"/>
    <cellStyle name="_Currency_Data Tape 2 3" xfId="2563" xr:uid="{DBBA6E07-7817-4B97-A32E-D80476970E61}"/>
    <cellStyle name="_Currency_Data Tape 2 3 2" xfId="19714" xr:uid="{717B38C8-142C-42FF-B162-ACC91FF386EB}"/>
    <cellStyle name="_Currency_Data Tape_Database - Comparables" xfId="65" xr:uid="{00000000-0005-0000-0000-000043000000}"/>
    <cellStyle name="_Currency_Data Tape_Database - Comparables 2" xfId="2564" xr:uid="{36B93478-5778-4BFE-9B17-391C86FCFAF7}"/>
    <cellStyle name="_Currency_Data Tape_Database - Comparables 2 2" xfId="2565" xr:uid="{4867FA7C-1F60-46AD-926A-C63F3F1AE882}"/>
    <cellStyle name="_Currency_Data Tape_Database - Comparables 2 3" xfId="2566" xr:uid="{D8A8708E-C8A4-427C-9C88-03BCF5DDE558}"/>
    <cellStyle name="_Currency_Data Tape_Database - Comparables 2 3 2" xfId="19715" xr:uid="{178DE772-0517-413B-8CA0-1E7B0D9ADC65}"/>
    <cellStyle name="_Currency_Data Tape_DB_Eye" xfId="66" xr:uid="{00000000-0005-0000-0000-000044000000}"/>
    <cellStyle name="_Currency_Data Tape_DB_Eye 2" xfId="2567" xr:uid="{69F477BB-1903-4017-9176-7BF6754B6396}"/>
    <cellStyle name="_Currency_Data Tape_DB_Eye 2 2" xfId="2568" xr:uid="{ECAC6B25-909A-4888-85A6-274C956341B3}"/>
    <cellStyle name="_Currency_Data Tape_DB_Eye 2 3" xfId="2569" xr:uid="{348B3F93-DDD3-4F2D-AA78-02773CE50637}"/>
    <cellStyle name="_Currency_Data Tape_DB_Eye 2 3 2" xfId="19716" xr:uid="{50E1D211-9904-4DE8-BE3F-1C631140B80B}"/>
    <cellStyle name="_Currency_Data Tape_Exec Summary" xfId="67" xr:uid="{00000000-0005-0000-0000-000045000000}"/>
    <cellStyle name="_Currency_Data Tape_Exec Summary 2" xfId="2570" xr:uid="{6CCCDF9C-F9D5-465A-B5DB-2EDD2FB27045}"/>
    <cellStyle name="_Currency_Data Tape_Exec Summary 2 2" xfId="2571" xr:uid="{8691D775-8208-4AFD-A259-5FAC84EE6DE3}"/>
    <cellStyle name="_Currency_Data Tape_Exec Summary 2 3" xfId="2572" xr:uid="{6DBEF7A6-3317-4C3D-A5B4-5450C849EC9F}"/>
    <cellStyle name="_Currency_Data Tape_Exec Summary 2 3 2" xfId="19717" xr:uid="{EFFA55AC-50C6-4ABC-B864-3A32B7903E54}"/>
    <cellStyle name="_Currency_Data_Tape" xfId="68" xr:uid="{00000000-0005-0000-0000-000046000000}"/>
    <cellStyle name="_Currency_Data_Tape 2" xfId="2573" xr:uid="{F7E42B3D-AD21-413A-B06D-097191E51593}"/>
    <cellStyle name="_Currency_Data_Tape 2 2" xfId="2574" xr:uid="{2D9D097F-F60A-47AB-9DCB-2E163FD6659C}"/>
    <cellStyle name="_Currency_Data_Tape 2 3" xfId="2575" xr:uid="{B405C827-EF0B-43D3-A6D5-BE142C69C41D}"/>
    <cellStyle name="_Currency_Data_Tape 2 3 2" xfId="19718" xr:uid="{B067D692-A084-458D-BB04-22707C03B7CE}"/>
    <cellStyle name="_Currency_Data_Tape_Database - Comparables" xfId="69" xr:uid="{00000000-0005-0000-0000-000047000000}"/>
    <cellStyle name="_Currency_Data_Tape_Database - Comparables 2" xfId="2576" xr:uid="{30E88BAC-434C-4013-831A-82DC18AA3A20}"/>
    <cellStyle name="_Currency_Data_Tape_Database - Comparables 2 2" xfId="2577" xr:uid="{2DC9E330-8BD4-4EEA-B349-D3B6BB70BF72}"/>
    <cellStyle name="_Currency_Data_Tape_Database - Comparables 2 3" xfId="2578" xr:uid="{508EC3B9-2CD8-46F6-8CFD-78F560D1F7D9}"/>
    <cellStyle name="_Currency_Data_Tape_Database - Comparables 2 3 2" xfId="19719" xr:uid="{700BD100-04D9-4943-8469-B9CE2CF5551B}"/>
    <cellStyle name="_Currency_Data_Tape_DB_Eye" xfId="70" xr:uid="{00000000-0005-0000-0000-000048000000}"/>
    <cellStyle name="_Currency_Data_Tape_DB_Eye 2" xfId="2579" xr:uid="{D2163F67-6965-4DD8-860D-9867CB306D68}"/>
    <cellStyle name="_Currency_Data_Tape_DB_Eye 2 2" xfId="2580" xr:uid="{1DDD991B-387E-4133-9A09-A9270B9C811F}"/>
    <cellStyle name="_Currency_Data_Tape_DB_Eye 2 3" xfId="2581" xr:uid="{E6278F1E-34B9-40FD-B4DC-48B94CB7C33E}"/>
    <cellStyle name="_Currency_Data_Tape_DB_Eye 2 3 2" xfId="19720" xr:uid="{A0D7A900-37C6-40BE-8183-DFB6424E9389}"/>
    <cellStyle name="_Currency_Data_Tape_Exec Summary" xfId="71" xr:uid="{00000000-0005-0000-0000-000049000000}"/>
    <cellStyle name="_Currency_Data_Tape_Exec Summary 2" xfId="2582" xr:uid="{3DDC08B2-CCF2-4B80-9F1F-C9A59CD1B6BB}"/>
    <cellStyle name="_Currency_Data_Tape_Exec Summary 2 2" xfId="2583" xr:uid="{1AC19957-E645-4373-BC10-53C815ECCB9F}"/>
    <cellStyle name="_Currency_Data_Tape_Exec Summary 2 3" xfId="2584" xr:uid="{9181CD7E-6C20-481E-90DA-589BF3086D43}"/>
    <cellStyle name="_Currency_Data_Tape_Exec Summary 2 3 2" xfId="19721" xr:uid="{877318F1-0945-45CA-88D6-B4C370168B82}"/>
    <cellStyle name="_Currency_Database - Comparables" xfId="72" xr:uid="{00000000-0005-0000-0000-00004A000000}"/>
    <cellStyle name="_Currency_Database - Comparables 2" xfId="2585" xr:uid="{7B1127F7-7E28-4E15-9EF9-AB6EE0E196FF}"/>
    <cellStyle name="_Currency_Database - Comparables 2 2" xfId="2586" xr:uid="{F696350B-C10E-408C-ABB8-0E4A87BD99FD}"/>
    <cellStyle name="_Currency_Database - Comparables 2 3" xfId="2587" xr:uid="{F9E0CD04-918B-499A-AE52-305B5F0B111A}"/>
    <cellStyle name="_Currency_Database - Comparables 2 3 2" xfId="19723" xr:uid="{BCE4886C-0BD7-4B33-85AC-EBBB8A00D666}"/>
    <cellStyle name="_Currency_DB_Eye" xfId="73" xr:uid="{00000000-0005-0000-0000-00004B000000}"/>
    <cellStyle name="_Currency_DB_Eye 2" xfId="2588" xr:uid="{74310612-8720-4670-BC4A-090B8CE374FB}"/>
    <cellStyle name="_Currency_DB_Eye 2 2" xfId="2589" xr:uid="{4807B6AC-0695-44DA-9D87-058B5289DA42}"/>
    <cellStyle name="_Currency_DB_Eye 2 3" xfId="2590" xr:uid="{7EC26ACB-702C-48F7-AF8F-1731673572E7}"/>
    <cellStyle name="_Currency_DB_Eye 2 3 2" xfId="19724" xr:uid="{4E1F9B87-BEDA-4AFA-B539-ADEF4CA47116}"/>
    <cellStyle name="_Currency_Exec Summary" xfId="74" xr:uid="{00000000-0005-0000-0000-00004C000000}"/>
    <cellStyle name="_Currency_Exec Summary 2" xfId="2591" xr:uid="{C582088D-F01D-47F0-8368-99F09F061583}"/>
    <cellStyle name="_Currency_Exec Summary 2 2" xfId="2592" xr:uid="{071D8BB2-3A15-4EC1-92C3-586A8FF5D558}"/>
    <cellStyle name="_Currency_Exec Summary 2 3" xfId="2593" xr:uid="{9A039F06-D80F-4AD2-B26F-2D99C64A3CB0}"/>
    <cellStyle name="_Currency_Exec Summary 2 3 2" xfId="19725" xr:uid="{2FD76336-E889-4CD7-A5BF-CD1E43EC2009}"/>
    <cellStyle name="_Currency_EyeChart" xfId="75" xr:uid="{00000000-0005-0000-0000-00004D000000}"/>
    <cellStyle name="_Currency_EyeChart 090503" xfId="76" xr:uid="{00000000-0005-0000-0000-00004E000000}"/>
    <cellStyle name="_Currency_EyeChart 090503 2" xfId="2594" xr:uid="{75664B83-01FF-432F-9951-5904BCA2364A}"/>
    <cellStyle name="_Currency_EyeChart 090503 2 2" xfId="2595" xr:uid="{DD7F76BF-C9C1-4064-9EEE-A44BE6182218}"/>
    <cellStyle name="_Currency_EyeChart 090503 2 3" xfId="2596" xr:uid="{D6A0C6ED-3AFD-4B11-B285-A693DB1788A8}"/>
    <cellStyle name="_Currency_EyeChart 090503 2 3 2" xfId="19726" xr:uid="{88CE792C-556D-42C6-B320-D684D8507427}"/>
    <cellStyle name="_Currency_EyeChart 2" xfId="2597" xr:uid="{4DB75FEA-8E51-4932-BBAF-66782B52B690}"/>
    <cellStyle name="_Currency_EyeChart 2 2" xfId="2598" xr:uid="{07C9CB18-CE1C-44F5-BFB2-87FB06DA20B0}"/>
    <cellStyle name="_Currency_EyeChart 2 3" xfId="2599" xr:uid="{DC5D93D8-EEC4-4821-891D-F594AF016249}"/>
    <cellStyle name="_Currency_EyeChart 2 3 2" xfId="19727" xr:uid="{0AB94D59-8673-483F-9724-61F049349501}"/>
    <cellStyle name="_Currency_GMACCH_Loans_OBS_033103_Final_v2" xfId="77" xr:uid="{00000000-0005-0000-0000-00004F000000}"/>
    <cellStyle name="_Currency_GMACCH_Loans_OBS_033103_Final_v2 2" xfId="2600" xr:uid="{771EFA41-FEA7-4C03-BB36-65F8173BC2CF}"/>
    <cellStyle name="_Currency_GMACCH_Loans_OBS_033103_Final_v2 2 2" xfId="2601" xr:uid="{567E430E-AA4D-430D-B202-E98A3723BB35}"/>
    <cellStyle name="_Currency_GMACCH_Loans_OBS_033103_Final_v2 2 3" xfId="2602" xr:uid="{A114EEE7-4E91-45E4-A26D-B6DEB71C945B}"/>
    <cellStyle name="_Currency_GMACCH_Loans_OBS_033103_Final_v2 2 3 2" xfId="19728" xr:uid="{F0B242C7-C466-47A2-8986-FFE228CB3414}"/>
    <cellStyle name="_Currency_Input" xfId="78" xr:uid="{00000000-0005-0000-0000-000050000000}"/>
    <cellStyle name="_Currency_Input 2" xfId="2603" xr:uid="{2DEB40DA-63E8-4819-9FE2-9A69D02A4E3B}"/>
    <cellStyle name="_Currency_Input 2 2" xfId="2604" xr:uid="{54999341-2BBE-463D-AC09-67B4F2856DBC}"/>
    <cellStyle name="_Currency_Input 2 3" xfId="2605" xr:uid="{1B728967-B7A0-4DC7-9F24-D8A65F2CA7C4}"/>
    <cellStyle name="_Currency_Input 2 3 2" xfId="19729" xr:uid="{0D916BC0-552A-4D58-BB22-9EAF5DE3C25B}"/>
    <cellStyle name="_Currency_Input_1" xfId="79" xr:uid="{00000000-0005-0000-0000-000051000000}"/>
    <cellStyle name="_Currency_Input_Database - Comparables" xfId="80" xr:uid="{00000000-0005-0000-0000-000052000000}"/>
    <cellStyle name="_Currency_Input_Database - Comparables 2" xfId="2606" xr:uid="{D3ACACC6-9943-4BC4-B23E-0295C2D11419}"/>
    <cellStyle name="_Currency_Input_Database - Comparables 2 2" xfId="2607" xr:uid="{F1C72792-7F8C-4D4E-BBB0-5F41E2B1D973}"/>
    <cellStyle name="_Currency_Input_Database - Comparables 2 3" xfId="2608" xr:uid="{8FB07CC2-EDB5-4BCD-9F88-BF373EB5C21F}"/>
    <cellStyle name="_Currency_Input_Database - Comparables 2 3 2" xfId="19732" xr:uid="{AD8D9D4E-4F80-48AC-AA5A-B18C378279DB}"/>
    <cellStyle name="_Currency_Input_DB_Eye" xfId="81" xr:uid="{00000000-0005-0000-0000-000053000000}"/>
    <cellStyle name="_Currency_Input_DB_Eye 2" xfId="2609" xr:uid="{8F6E8916-EBEF-41BF-B36D-C34C67399A1E}"/>
    <cellStyle name="_Currency_Input_DB_Eye 2 2" xfId="2610" xr:uid="{4C1D8ED9-8C86-4125-9264-F1BCCE08DBF0}"/>
    <cellStyle name="_Currency_Input_DB_Eye 2 3" xfId="2611" xr:uid="{88DB3053-2185-400D-9FD6-9FF442834988}"/>
    <cellStyle name="_Currency_Input_DB_Eye 2 3 2" xfId="19735" xr:uid="{13EF1210-6C63-454A-83A8-C2DEF55B81DF}"/>
    <cellStyle name="_Currency_Input_Exec Summary" xfId="82" xr:uid="{00000000-0005-0000-0000-000054000000}"/>
    <cellStyle name="_Currency_Input_Exec Summary 2" xfId="2612" xr:uid="{3A8A83B5-AE47-4BDA-8504-47624528CC94}"/>
    <cellStyle name="_Currency_Input_Exec Summary 2 2" xfId="2613" xr:uid="{841F5439-42F0-4679-B8F3-401176382086}"/>
    <cellStyle name="_Currency_Input_Exec Summary 2 3" xfId="2614" xr:uid="{883871D4-7F09-4BDC-9DD0-B06F40426EED}"/>
    <cellStyle name="_Currency_Input_Exec Summary 2 3 2" xfId="19737" xr:uid="{C28C4412-4D25-4BEA-ACE4-1C794270CFD9}"/>
    <cellStyle name="_Currency_Pools" xfId="83" xr:uid="{00000000-0005-0000-0000-000055000000}"/>
    <cellStyle name="_Currency_Pools 2" xfId="2615" xr:uid="{A4752582-D2BC-43BD-8389-79DDD794ACF1}"/>
    <cellStyle name="_Currency_Pools 2 2" xfId="2616" xr:uid="{6F71C8F9-8B84-4FE5-8B77-C4A630D5EC0D}"/>
    <cellStyle name="_Currency_Pools 2 3" xfId="2617" xr:uid="{24CF8800-6828-4E89-A7A9-ED3DB128FC98}"/>
    <cellStyle name="_Currency_Pools 2 3 2" xfId="19738" xr:uid="{A131B000-A6D6-46A6-AD5E-BF863EBCCCD6}"/>
    <cellStyle name="_Currency_Pools_Database - Comparables" xfId="84" xr:uid="{00000000-0005-0000-0000-000056000000}"/>
    <cellStyle name="_Currency_Pools_Database - Comparables 2" xfId="2618" xr:uid="{F0FF39CE-0943-4370-9083-1C0A0AC30FDE}"/>
    <cellStyle name="_Currency_Pools_Database - Comparables 2 2" xfId="2619" xr:uid="{00955892-EA4F-4521-BE04-943BA141C4A2}"/>
    <cellStyle name="_Currency_Pools_Database - Comparables 2 3" xfId="2620" xr:uid="{68B2A187-CAE4-400B-8024-404D964DA692}"/>
    <cellStyle name="_Currency_Pools_Database - Comparables 2 3 2" xfId="19739" xr:uid="{0B324DE9-6E31-4EAA-B1FD-C991A85C98B9}"/>
    <cellStyle name="_Currency_Pools_DB_Eye" xfId="85" xr:uid="{00000000-0005-0000-0000-000057000000}"/>
    <cellStyle name="_Currency_Pools_DB_Eye 2" xfId="2621" xr:uid="{BED5D2D5-7091-41AF-A274-DE5154A25D21}"/>
    <cellStyle name="_Currency_Pools_DB_Eye 2 2" xfId="2622" xr:uid="{B6BB7A64-1EAF-4874-A9DC-DE2928C497C9}"/>
    <cellStyle name="_Currency_Pools_DB_Eye 2 3" xfId="2623" xr:uid="{FC1668D9-32BA-4D8C-ACD8-10C44890F19A}"/>
    <cellStyle name="_Currency_Pools_DB_Eye 2 3 2" xfId="19740" xr:uid="{AB113493-781D-4B09-9D57-C9BAF8FCF8FE}"/>
    <cellStyle name="_Currency_Pools_Exec Summary" xfId="86" xr:uid="{00000000-0005-0000-0000-000058000000}"/>
    <cellStyle name="_Currency_Pools_Exec Summary 2" xfId="2624" xr:uid="{0D330CC7-9C90-4109-865C-A0AB248A6858}"/>
    <cellStyle name="_Currency_Pools_Exec Summary 2 2" xfId="2625" xr:uid="{C6140093-73AF-4B5B-956F-6A0B6613563B}"/>
    <cellStyle name="_Currency_Pools_Exec Summary 2 3" xfId="2626" xr:uid="{1337284C-D359-47AE-A6D3-83A93D7CB871}"/>
    <cellStyle name="_Currency_Pools_Exec Summary 2 3 2" xfId="19741" xr:uid="{4C893ED9-3DEF-463B-B8E6-A52F18387B60}"/>
    <cellStyle name="_Currency_Senario Input Assumptions" xfId="87" xr:uid="{00000000-0005-0000-0000-000059000000}"/>
    <cellStyle name="_Currency_Senario Input Assumptions 2" xfId="2627" xr:uid="{91F1C5CF-E809-426B-94D6-09B06F7057B8}"/>
    <cellStyle name="_Currency_Senario Input Assumptions 2 2" xfId="2628" xr:uid="{5E2C6955-06AB-40FB-9749-976040A7838A}"/>
    <cellStyle name="_Currency_Senario Input Assumptions 2 3" xfId="2629" xr:uid="{7CC1E546-050D-45B3-A8C5-B96F60C3ADCA}"/>
    <cellStyle name="_Currency_Senario Input Assumptions 2 3 2" xfId="19742" xr:uid="{B3310BB5-51C2-4C0C-9D42-951BDDE327FB}"/>
    <cellStyle name="_Currency_Senario Input Assumptions_Database - Comparables" xfId="88" xr:uid="{00000000-0005-0000-0000-00005A000000}"/>
    <cellStyle name="_Currency_Senario Input Assumptions_Database - Comparables 2" xfId="2630" xr:uid="{FB075757-3E4F-4741-AAD1-57BAB5BCA5FE}"/>
    <cellStyle name="_Currency_Senario Input Assumptions_Database - Comparables 2 2" xfId="2631" xr:uid="{CD6684C2-5C1D-4293-B811-21139ACB6080}"/>
    <cellStyle name="_Currency_Senario Input Assumptions_Database - Comparables 2 3" xfId="2632" xr:uid="{6B34B32C-5333-473B-B665-695BF44E0FD7}"/>
    <cellStyle name="_Currency_Senario Input Assumptions_Database - Comparables 2 3 2" xfId="19743" xr:uid="{CC14CA3D-FE9C-4C1E-B94C-5E24EE1928C1}"/>
    <cellStyle name="_Currency_Senario Input Assumptions_DB_Eye" xfId="89" xr:uid="{00000000-0005-0000-0000-00005B000000}"/>
    <cellStyle name="_Currency_Senario Input Assumptions_DB_Eye 2" xfId="2633" xr:uid="{F95E9B8D-58CD-415D-A8F4-C1111893D071}"/>
    <cellStyle name="_Currency_Senario Input Assumptions_DB_Eye 2 2" xfId="2634" xr:uid="{B3D41777-98FF-4B1E-9570-B85EC154809C}"/>
    <cellStyle name="_Currency_Senario Input Assumptions_DB_Eye 2 3" xfId="2635" xr:uid="{DED28805-5727-497F-9AEA-9DA3D8743CE0}"/>
    <cellStyle name="_Currency_Senario Input Assumptions_DB_Eye 2 3 2" xfId="19744" xr:uid="{D065D40F-4D6B-410E-AA0E-0E101EFF2D8F}"/>
    <cellStyle name="_Currency_Senario Input Assumptions_Exec Summary" xfId="90" xr:uid="{00000000-0005-0000-0000-00005C000000}"/>
    <cellStyle name="_Currency_Senario Input Assumptions_Exec Summary 2" xfId="2636" xr:uid="{65BAEF73-1007-46FD-A81D-BA4D3FA16331}"/>
    <cellStyle name="_Currency_Senario Input Assumptions_Exec Summary 2 2" xfId="2637" xr:uid="{7EA7AF30-E197-4B0B-82C4-ADA155EBDBFC}"/>
    <cellStyle name="_Currency_Senario Input Assumptions_Exec Summary 2 3" xfId="2638" xr:uid="{DC68FDD3-3167-448B-B2BF-67216B9E1307}"/>
    <cellStyle name="_Currency_Senario Input Assumptions_Exec Summary 2 3 2" xfId="19745" xr:uid="{2F304866-86B6-4AF4-B546-48CB7E60F747}"/>
    <cellStyle name="_Currency_Sheet1" xfId="91" xr:uid="{00000000-0005-0000-0000-00005D000000}"/>
    <cellStyle name="_Currency_Sheet1 2" xfId="2639" xr:uid="{AF93B456-FAA8-4920-8353-C72767E37010}"/>
    <cellStyle name="_Currency_Sheet1 2 2" xfId="2640" xr:uid="{65969EA3-0546-4555-929B-D8FABA2E70D5}"/>
    <cellStyle name="_Currency_Sheet1 2 3" xfId="2641" xr:uid="{9CB0D405-C449-4D64-9CD2-963EEBB70188}"/>
    <cellStyle name="_Currency_Sheet1 2 3 2" xfId="19746" xr:uid="{98EEEA3C-7594-49C8-B0CE-F4B0786F42C2}"/>
    <cellStyle name="_Currency_Sheet1_Balance Sheet" xfId="92" xr:uid="{00000000-0005-0000-0000-00005E000000}"/>
    <cellStyle name="_Currency_Sheet1_Balance Sheet 2" xfId="2642" xr:uid="{FF8516B0-DEC8-42B6-B958-52157E33D14A}"/>
    <cellStyle name="_Currency_Sheet1_Balance Sheet 2 2" xfId="2643" xr:uid="{44EE3679-C969-4440-83B4-4D34C27E757D}"/>
    <cellStyle name="_Currency_Sheet1_Balance Sheet 2 3" xfId="2644" xr:uid="{46063A2C-197D-48F4-9339-E1B3FCED57D1}"/>
    <cellStyle name="_Currency_Sheet1_Balance Sheet 2 3 2" xfId="19747" xr:uid="{A2A23044-9504-49DE-BD1E-11BDC0589655}"/>
    <cellStyle name="_Currency_Sheet1_Balance Sheet_Database - Comparables" xfId="93" xr:uid="{00000000-0005-0000-0000-00005F000000}"/>
    <cellStyle name="_Currency_Sheet1_Balance Sheet_Database - Comparables 2" xfId="2645" xr:uid="{536EA9C5-529D-4D65-ADE1-2D839273E587}"/>
    <cellStyle name="_Currency_Sheet1_Balance Sheet_Database - Comparables 2 2" xfId="2646" xr:uid="{B8C53EC5-244A-46A2-A4DB-E71E9E77B47F}"/>
    <cellStyle name="_Currency_Sheet1_Balance Sheet_Database - Comparables 2 3" xfId="2647" xr:uid="{333AFF74-92D7-4C35-AF4D-C049808260D6}"/>
    <cellStyle name="_Currency_Sheet1_Balance Sheet_Database - Comparables 2 3 2" xfId="19748" xr:uid="{D8257012-89F4-4A60-8522-937D7345A3B4}"/>
    <cellStyle name="_Currency_Sheet1_Balance Sheet_DB_Eye" xfId="94" xr:uid="{00000000-0005-0000-0000-000060000000}"/>
    <cellStyle name="_Currency_Sheet1_Balance Sheet_DB_Eye 2" xfId="2648" xr:uid="{DC220EE5-60F5-4677-81FA-524FE6041DAD}"/>
    <cellStyle name="_Currency_Sheet1_Balance Sheet_DB_Eye 2 2" xfId="2649" xr:uid="{2CFBF538-7267-485A-93DE-C491A359C3BB}"/>
    <cellStyle name="_Currency_Sheet1_Balance Sheet_DB_Eye 2 3" xfId="2650" xr:uid="{2A146262-043C-4716-B1F2-4F6E806AE7AD}"/>
    <cellStyle name="_Currency_Sheet1_Balance Sheet_DB_Eye 2 3 2" xfId="19749" xr:uid="{784C01DA-292F-4750-A671-2417AF0D7A9D}"/>
    <cellStyle name="_Currency_Sheet1_Balance Sheet_Exec Summary" xfId="95" xr:uid="{00000000-0005-0000-0000-000061000000}"/>
    <cellStyle name="_Currency_Sheet1_Balance Sheet_Exec Summary 2" xfId="2651" xr:uid="{84238120-F9A7-4D07-B94F-919F950235B8}"/>
    <cellStyle name="_Currency_Sheet1_Balance Sheet_Exec Summary 2 2" xfId="2652" xr:uid="{9D348B7D-C2B7-4971-B8FA-F103483E25A9}"/>
    <cellStyle name="_Currency_Sheet1_Balance Sheet_Exec Summary 2 3" xfId="2653" xr:uid="{564680D0-A4CA-483D-8DBF-66FA04DD1152}"/>
    <cellStyle name="_Currency_Sheet1_Balance Sheet_Exec Summary 2 3 2" xfId="19751" xr:uid="{1617851C-A035-4A78-85BE-6C70997B10BE}"/>
    <cellStyle name="_Currency_Sheet1_Criteria" xfId="96" xr:uid="{00000000-0005-0000-0000-000062000000}"/>
    <cellStyle name="_Currency_Sheet1_Criteria 2" xfId="2654" xr:uid="{137DE3B8-B9C2-44C1-8707-C268F58B883A}"/>
    <cellStyle name="_Currency_Sheet1_Criteria 2 2" xfId="2655" xr:uid="{C30DD4AD-ECA4-41DF-959C-F83CB4FE248D}"/>
    <cellStyle name="_Currency_Sheet1_Criteria 2 3" xfId="2656" xr:uid="{39B09434-F589-4EC9-AE43-42E5722ECC9B}"/>
    <cellStyle name="_Currency_Sheet1_Criteria 2 3 2" xfId="19752" xr:uid="{EA7A98FA-E816-416D-94D3-DE33F9646C54}"/>
    <cellStyle name="_Currency_Sheet1_Criteria_Database - Comparables" xfId="97" xr:uid="{00000000-0005-0000-0000-000063000000}"/>
    <cellStyle name="_Currency_Sheet1_Criteria_Database - Comparables 2" xfId="2657" xr:uid="{6509AF27-C9DC-45D2-8C52-9F2FD0CAAC34}"/>
    <cellStyle name="_Currency_Sheet1_Criteria_Database - Comparables 2 2" xfId="2658" xr:uid="{B5B69B0F-7973-44FA-AE1E-284D5B224924}"/>
    <cellStyle name="_Currency_Sheet1_Criteria_Database - Comparables 2 3" xfId="2659" xr:uid="{3D452499-0D1B-43B6-A363-01CA61697709}"/>
    <cellStyle name="_Currency_Sheet1_Criteria_Database - Comparables 2 3 2" xfId="19753" xr:uid="{FE55C2BB-1A46-4F6F-999F-FF366E427E72}"/>
    <cellStyle name="_Currency_Sheet1_Criteria_DB_Eye" xfId="98" xr:uid="{00000000-0005-0000-0000-000064000000}"/>
    <cellStyle name="_Currency_Sheet1_Criteria_DB_Eye 2" xfId="2660" xr:uid="{91A80004-5860-464D-A2B5-5206AB62BBBA}"/>
    <cellStyle name="_Currency_Sheet1_Criteria_DB_Eye 2 2" xfId="2661" xr:uid="{D7D3A11C-8036-4DC3-96A3-87E31F6639E3}"/>
    <cellStyle name="_Currency_Sheet1_Criteria_DB_Eye 2 3" xfId="2662" xr:uid="{CC3C2D10-9AD0-4CC7-A800-ACF0A16153EF}"/>
    <cellStyle name="_Currency_Sheet1_Criteria_DB_Eye 2 3 2" xfId="19754" xr:uid="{0332F8F2-13A8-4F8B-8F81-EAABE2B235D9}"/>
    <cellStyle name="_Currency_Sheet1_Criteria_Exec Summary" xfId="99" xr:uid="{00000000-0005-0000-0000-000065000000}"/>
    <cellStyle name="_Currency_Sheet1_Criteria_Exec Summary 2" xfId="2663" xr:uid="{F306DECB-A286-40E6-A18C-2BE5E043B2F8}"/>
    <cellStyle name="_Currency_Sheet1_Criteria_Exec Summary 2 2" xfId="2664" xr:uid="{9334237E-9B38-4B3B-B6D7-48A607787AC6}"/>
    <cellStyle name="_Currency_Sheet1_Criteria_Exec Summary 2 3" xfId="2665" xr:uid="{C4B7C5F7-7272-48EE-882B-8F84D726DB3A}"/>
    <cellStyle name="_Currency_Sheet1_Criteria_Exec Summary 2 3 2" xfId="19755" xr:uid="{C67BF2B2-1813-437C-BC19-B6E0DADF683B}"/>
    <cellStyle name="_Currency_Sheet1_Data Tape" xfId="100" xr:uid="{00000000-0005-0000-0000-000066000000}"/>
    <cellStyle name="_Currency_Sheet1_Data Tape 2" xfId="2666" xr:uid="{978436E3-CB36-49AD-9ED0-EA8E6ED48DA6}"/>
    <cellStyle name="_Currency_Sheet1_Data Tape 2 2" xfId="2667" xr:uid="{4183761B-7978-40A1-B130-5F6F161E1DA9}"/>
    <cellStyle name="_Currency_Sheet1_Data Tape 2 3" xfId="2668" xr:uid="{A5563FE9-E436-4569-99AB-95D150C28B62}"/>
    <cellStyle name="_Currency_Sheet1_Data Tape 2 3 2" xfId="19756" xr:uid="{8FF479B3-9E07-4C1A-87E7-13EB226D4ADA}"/>
    <cellStyle name="_Currency_Sheet1_Data Tape_Database - Comparables" xfId="101" xr:uid="{00000000-0005-0000-0000-000067000000}"/>
    <cellStyle name="_Currency_Sheet1_Data Tape_Database - Comparables 2" xfId="2669" xr:uid="{25EA643C-F075-40D7-A238-623C85456B21}"/>
    <cellStyle name="_Currency_Sheet1_Data Tape_Database - Comparables 2 2" xfId="2670" xr:uid="{F73166D3-7CF8-494C-B094-E381A0C42DA6}"/>
    <cellStyle name="_Currency_Sheet1_Data Tape_Database - Comparables 2 3" xfId="2671" xr:uid="{6F6064D0-B7C0-44C6-8B5C-BA7E4395095A}"/>
    <cellStyle name="_Currency_Sheet1_Data Tape_Database - Comparables 2 3 2" xfId="19757" xr:uid="{DA35A3AA-AD83-4BB5-B837-95C1A8F67944}"/>
    <cellStyle name="_Currency_Sheet1_Data Tape_DB_Eye" xfId="102" xr:uid="{00000000-0005-0000-0000-000068000000}"/>
    <cellStyle name="_Currency_Sheet1_Data Tape_DB_Eye 2" xfId="2672" xr:uid="{27629614-E01D-433E-9B6A-39C0D1D31818}"/>
    <cellStyle name="_Currency_Sheet1_Data Tape_DB_Eye 2 2" xfId="2673" xr:uid="{F6B6C7F9-1B88-4169-8FBC-74BEED16BCA6}"/>
    <cellStyle name="_Currency_Sheet1_Data Tape_DB_Eye 2 3" xfId="2674" xr:uid="{BC74587F-6F6A-4BD2-BC01-A3DAD24F11E0}"/>
    <cellStyle name="_Currency_Sheet1_Data Tape_DB_Eye 2 3 2" xfId="19758" xr:uid="{BF01489A-D638-46E3-AA01-FA4B9AAB4830}"/>
    <cellStyle name="_Currency_Sheet1_Data Tape_Exec Summary" xfId="103" xr:uid="{00000000-0005-0000-0000-000069000000}"/>
    <cellStyle name="_Currency_Sheet1_Data Tape_Exec Summary 2" xfId="2675" xr:uid="{C8F955DD-C642-4756-8DD1-E28B2E8B96FB}"/>
    <cellStyle name="_Currency_Sheet1_Data Tape_Exec Summary 2 2" xfId="2676" xr:uid="{D29078FA-B7AF-42F9-A8BD-B0AB9C43E4DE}"/>
    <cellStyle name="_Currency_Sheet1_Data Tape_Exec Summary 2 3" xfId="2677" xr:uid="{2214781F-5214-4481-A340-7F167EEF122B}"/>
    <cellStyle name="_Currency_Sheet1_Data Tape_Exec Summary 2 3 2" xfId="19760" xr:uid="{1C070E5D-A9F2-4B1E-A5FC-5E883EC2B729}"/>
    <cellStyle name="_Currency_Sheet1_Data_Tape" xfId="104" xr:uid="{00000000-0005-0000-0000-00006A000000}"/>
    <cellStyle name="_Currency_Sheet1_Data_Tape 2" xfId="2678" xr:uid="{15B89AE1-97F8-413F-8AA1-784C7A9E09D9}"/>
    <cellStyle name="_Currency_Sheet1_Data_Tape 2 2" xfId="2679" xr:uid="{D0D38060-8C74-4845-9AFF-D135F0CB8E18}"/>
    <cellStyle name="_Currency_Sheet1_Data_Tape 2 3" xfId="2680" xr:uid="{EEDAA47C-D615-419B-BC17-90F7E34E33FF}"/>
    <cellStyle name="_Currency_Sheet1_Data_Tape 2 3 2" xfId="19761" xr:uid="{84036E8C-0DFB-4930-AC82-82103FC468FA}"/>
    <cellStyle name="_Currency_Sheet1_Data_Tape_DB_Eye" xfId="105" xr:uid="{00000000-0005-0000-0000-00006B000000}"/>
    <cellStyle name="_Currency_Sheet1_Data_Tape_DB_Eye 2" xfId="2681" xr:uid="{BBB428CB-17CD-4BB8-A2C5-8D275FC8BB37}"/>
    <cellStyle name="_Currency_Sheet1_Data_Tape_DB_Eye 2 2" xfId="2682" xr:uid="{8C959E07-79FF-4872-A626-E5D7B8428A66}"/>
    <cellStyle name="_Currency_Sheet1_Data_Tape_DB_Eye 2 3" xfId="2683" xr:uid="{EAC3354C-43AD-4923-BFEE-73E7BA27A16F}"/>
    <cellStyle name="_Currency_Sheet1_Data_Tape_DB_Eye 2 3 2" xfId="19762" xr:uid="{552B27D3-5CE5-4567-B464-59D4E7D8D7BD}"/>
    <cellStyle name="_Currency_Sheet1_Data_Tape_Exec Summary" xfId="106" xr:uid="{00000000-0005-0000-0000-00006C000000}"/>
    <cellStyle name="_Currency_Sheet1_Data_Tape_Exec Summary 2" xfId="2684" xr:uid="{CB568648-47A2-4FFF-BE45-683D8714CBF8}"/>
    <cellStyle name="_Currency_Sheet1_Data_Tape_Exec Summary 2 2" xfId="2685" xr:uid="{2570DB51-5653-40EC-937A-67FB1CEEA988}"/>
    <cellStyle name="_Currency_Sheet1_Data_Tape_Exec Summary 2 3" xfId="2686" xr:uid="{C5C0048B-331A-49A5-8611-C514EA80CCF1}"/>
    <cellStyle name="_Currency_Sheet1_Data_Tape_Exec Summary 2 3 2" xfId="19763" xr:uid="{A8B32444-3430-4FB4-B4AF-C267FA875F3F}"/>
    <cellStyle name="_Currency_Sheet1_Database - Comparables" xfId="107" xr:uid="{00000000-0005-0000-0000-00006D000000}"/>
    <cellStyle name="_Currency_Sheet1_Database - Comparables 2" xfId="2687" xr:uid="{F95043DB-EFA2-48AD-8298-947EF174848A}"/>
    <cellStyle name="_Currency_Sheet1_Database - Comparables 2 2" xfId="2688" xr:uid="{9230834D-D1A5-4ADC-97E5-5A496DF5BE66}"/>
    <cellStyle name="_Currency_Sheet1_Database - Comparables 2 3" xfId="2689" xr:uid="{C554BAF5-678E-4081-A56B-93ED3661227F}"/>
    <cellStyle name="_Currency_Sheet1_Database - Comparables 2 3 2" xfId="19764" xr:uid="{69E999B5-620A-4E91-A519-666AE78FA26E}"/>
    <cellStyle name="_Currency_Sheet1_DB_Eye" xfId="108" xr:uid="{00000000-0005-0000-0000-00006E000000}"/>
    <cellStyle name="_Currency_Sheet1_DB_Eye 2" xfId="2690" xr:uid="{E0668B61-141A-4DDA-A528-5C3AA617A3D8}"/>
    <cellStyle name="_Currency_Sheet1_DB_Eye 2 2" xfId="2691" xr:uid="{05F13DB6-580D-418C-A7F1-BD8E4AB1C5A2}"/>
    <cellStyle name="_Currency_Sheet1_DB_Eye 2 3" xfId="2692" xr:uid="{8D0B71DD-B514-4B6F-BC4E-A2E323CC3C1E}"/>
    <cellStyle name="_Currency_Sheet1_DB_Eye 2 3 2" xfId="19765" xr:uid="{851DA3AD-ABCE-415C-BB11-43C2646A1E0C}"/>
    <cellStyle name="_Currency_Sheet1_Exec Summary" xfId="109" xr:uid="{00000000-0005-0000-0000-00006F000000}"/>
    <cellStyle name="_Currency_Sheet1_Exec Summary 2" xfId="2693" xr:uid="{AE226757-FC7C-4F62-BD59-21051367C8B5}"/>
    <cellStyle name="_Currency_Sheet1_Exec Summary 2 2" xfId="2694" xr:uid="{5744893E-E8D8-452A-9883-B30A4EA80370}"/>
    <cellStyle name="_Currency_Sheet1_Exec Summary 2 3" xfId="2695" xr:uid="{F6B5EC51-9C78-44C0-B485-896D6F76FEB9}"/>
    <cellStyle name="_Currency_Sheet1_Exec Summary 2 3 2" xfId="19766" xr:uid="{93FFA1B9-1D2B-4C1D-B15A-A8BDA5D22720}"/>
    <cellStyle name="_Currency_Sheet1_Input" xfId="110" xr:uid="{00000000-0005-0000-0000-000070000000}"/>
    <cellStyle name="_Currency_Sheet1_Input 2" xfId="2696" xr:uid="{AF7F6B39-C8F8-41DB-9620-B06AE20988CC}"/>
    <cellStyle name="_Currency_Sheet1_Input 2 2" xfId="2697" xr:uid="{A1B3B475-1C42-4322-87AF-3A5C04E060C7}"/>
    <cellStyle name="_Currency_Sheet1_Input 2 3" xfId="2698" xr:uid="{5B0886D0-1B6F-4605-80FB-40E074BB3865}"/>
    <cellStyle name="_Currency_Sheet1_Input 2 3 2" xfId="19768" xr:uid="{B5E3DA92-03FB-40EB-AB3F-4599836A17A1}"/>
    <cellStyle name="_Currency_Sheet1_Input_DB_Eye" xfId="111" xr:uid="{00000000-0005-0000-0000-000071000000}"/>
    <cellStyle name="_Currency_Sheet1_Input_DB_Eye 2" xfId="2699" xr:uid="{B4F59193-2EF9-4FF9-9514-DAE2561DE62C}"/>
    <cellStyle name="_Currency_Sheet1_Input_DB_Eye 2 2" xfId="2700" xr:uid="{EDF87D93-774B-4C2F-A9A5-10FE563A5176}"/>
    <cellStyle name="_Currency_Sheet1_Input_DB_Eye 2 3" xfId="2701" xr:uid="{43B7F486-FBDC-4CA3-A6FB-6965A249D5D4}"/>
    <cellStyle name="_Currency_Sheet1_Input_DB_Eye 2 3 2" xfId="19769" xr:uid="{672C7A7E-CDB4-4EED-993E-8742CEC4BFD5}"/>
    <cellStyle name="_Currency_Sheet1_Input_Exec Summary" xfId="112" xr:uid="{00000000-0005-0000-0000-000072000000}"/>
    <cellStyle name="_Currency_Sheet1_Input_Exec Summary 2" xfId="2702" xr:uid="{9094F7AF-4A9B-4EBC-9321-589318134553}"/>
    <cellStyle name="_Currency_Sheet1_Input_Exec Summary 2 2" xfId="2703" xr:uid="{C579336B-07ED-4FAD-90DF-39F24FCAE242}"/>
    <cellStyle name="_Currency_Sheet1_Input_Exec Summary 2 3" xfId="2704" xr:uid="{DC1FB2E4-4331-477F-A0C4-A25459FE9AA8}"/>
    <cellStyle name="_Currency_Sheet1_Input_Exec Summary 2 3 2" xfId="19770" xr:uid="{23BAD572-B1F6-47E3-A401-53427FB247A9}"/>
    <cellStyle name="_Currency_Sheet1_Pools" xfId="113" xr:uid="{00000000-0005-0000-0000-000073000000}"/>
    <cellStyle name="_Currency_Sheet1_Pools 2" xfId="2705" xr:uid="{D1760362-9595-4143-9A49-A55CFA14CD36}"/>
    <cellStyle name="_Currency_Sheet1_Pools 2 2" xfId="2706" xr:uid="{00BCBF60-D4CE-4D30-9C1E-D1AA96A1FE9A}"/>
    <cellStyle name="_Currency_Sheet1_Pools 2 3" xfId="2707" xr:uid="{C6709A6C-AF6D-43F6-A4B8-3503161346F4}"/>
    <cellStyle name="_Currency_Sheet1_Pools 2 3 2" xfId="19771" xr:uid="{75752DC9-64DC-4741-8771-582086248DD7}"/>
    <cellStyle name="_Currency_Sheet1_Pools_DB_Eye" xfId="114" xr:uid="{00000000-0005-0000-0000-000074000000}"/>
    <cellStyle name="_Currency_Sheet1_Pools_DB_Eye 2" xfId="2708" xr:uid="{433BF075-06CD-44A2-B8DD-05E1554DE4DB}"/>
    <cellStyle name="_Currency_Sheet1_Pools_DB_Eye 2 2" xfId="2709" xr:uid="{CF9B8BB8-2C30-40AD-87EB-577EF82A81F0}"/>
    <cellStyle name="_Currency_Sheet1_Pools_DB_Eye 2 3" xfId="2710" xr:uid="{DBB96AA3-5443-4E9F-8998-F19C56218C84}"/>
    <cellStyle name="_Currency_Sheet1_Pools_DB_Eye 2 3 2" xfId="19772" xr:uid="{A65B0031-D7C4-414A-B0CB-D19D4ADF4E26}"/>
    <cellStyle name="_Currency_Sheet1_Pools_Exec Summary" xfId="115" xr:uid="{00000000-0005-0000-0000-000075000000}"/>
    <cellStyle name="_Currency_Sheet1_Pools_Exec Summary 2" xfId="2711" xr:uid="{6CEA8745-6F73-48EC-92DF-B84F1C967519}"/>
    <cellStyle name="_Currency_Sheet1_Pools_Exec Summary 2 2" xfId="2712" xr:uid="{CDCDB3F3-4833-457A-9F6C-09ED9ACF4368}"/>
    <cellStyle name="_Currency_Sheet1_Pools_Exec Summary 2 3" xfId="2713" xr:uid="{B7D94197-AA16-46D2-A074-31D036C959AC}"/>
    <cellStyle name="_Currency_Sheet1_Pools_Exec Summary 2 3 2" xfId="19773" xr:uid="{7AB36E29-13AA-4A4A-B88A-4BBA42F4F3F3}"/>
    <cellStyle name="_Currency_Sheet1_Senario Input Assumptions" xfId="116" xr:uid="{00000000-0005-0000-0000-000076000000}"/>
    <cellStyle name="_Currency_Sheet1_Senario Input Assumptions 2" xfId="2714" xr:uid="{FC56EB4E-057C-4945-AA05-A37897844FB8}"/>
    <cellStyle name="_Currency_Sheet1_Senario Input Assumptions 2 2" xfId="2715" xr:uid="{7C0F892B-4F8B-47F6-A0F0-C2ECB2F809A6}"/>
    <cellStyle name="_Currency_Sheet1_Senario Input Assumptions 2 3" xfId="2716" xr:uid="{983D8298-A2E9-46C7-9FDC-D43EF6495FBA}"/>
    <cellStyle name="_Currency_Sheet1_Senario Input Assumptions 2 3 2" xfId="19774" xr:uid="{13ECE514-47A2-4BF7-BB18-47FFA40836C1}"/>
    <cellStyle name="_Currency_Sheet1_Senario Input Assumptions_DB_Eye" xfId="117" xr:uid="{00000000-0005-0000-0000-000077000000}"/>
    <cellStyle name="_Currency_Sheet1_Senario Input Assumptions_DB_Eye 2" xfId="2717" xr:uid="{AB100BE2-E434-4FAD-934B-0EBA85A165A5}"/>
    <cellStyle name="_Currency_Sheet1_Senario Input Assumptions_DB_Eye 2 2" xfId="2718" xr:uid="{0217FE73-0DD7-42C1-B299-B6D07126D8F2}"/>
    <cellStyle name="_Currency_Sheet1_Senario Input Assumptions_DB_Eye 2 3" xfId="2719" xr:uid="{D8840690-A1FE-4018-AB5A-9DD5CFB173F0}"/>
    <cellStyle name="_Currency_Sheet1_Senario Input Assumptions_DB_Eye 2 3 2" xfId="19775" xr:uid="{90DD6D5A-575A-4BE9-A101-2B6F35A23FCE}"/>
    <cellStyle name="_Currency_Sheet1_Senario Input Assumptions_Exec Summary" xfId="118" xr:uid="{00000000-0005-0000-0000-000078000000}"/>
    <cellStyle name="_Currency_Sheet1_Senario Input Assumptions_Exec Summary 2" xfId="2720" xr:uid="{DCE84355-0E94-484D-AE2F-9AB0D0923DD3}"/>
    <cellStyle name="_Currency_Sheet1_Senario Input Assumptions_Exec Summary 2 2" xfId="2721" xr:uid="{01807D31-54A3-4FF9-9F60-E0AABBB6F3FA}"/>
    <cellStyle name="_Currency_Sheet1_Senario Input Assumptions_Exec Summary 2 3" xfId="2722" xr:uid="{095078EF-10AD-43C8-B385-66A076DA68FB}"/>
    <cellStyle name="_Currency_Sheet1_Senario Input Assumptions_Exec Summary 2 3 2" xfId="19777" xr:uid="{451296AF-FDD7-4914-8F95-C1E60FE91978}"/>
    <cellStyle name="_Currency_Sheet1_Structure Model_2003_test2" xfId="119" xr:uid="{00000000-0005-0000-0000-000079000000}"/>
    <cellStyle name="_Currency_Sheet1_Structure Model_2003_test2 2" xfId="2723" xr:uid="{C5AC36E1-65E9-485C-B971-AFFAA8370AC3}"/>
    <cellStyle name="_Currency_Sheet1_Structure Model_2003_test2 2 2" xfId="2724" xr:uid="{42642837-8FFA-43EE-8C7E-CDBF2C18C405}"/>
    <cellStyle name="_Currency_Sheet1_Structure Model_2003_test2 2 3" xfId="2725" xr:uid="{37F160C4-292E-4EA9-B6C3-DA6615C0A43A}"/>
    <cellStyle name="_Currency_Sheet1_Structure Model_2003_test2 2 3 2" xfId="19778" xr:uid="{7A3109D9-5D3D-42BE-96F9-2A9D7A08C787}"/>
    <cellStyle name="_Currency_Sheet1_Structure Model_2003_test2_DB_Eye" xfId="120" xr:uid="{00000000-0005-0000-0000-00007A000000}"/>
    <cellStyle name="_Currency_Sheet1_Structure Model_2003_test2_DB_Eye 2" xfId="2726" xr:uid="{0DC05E96-1DE0-4FBF-BF3C-0FBD60E649B4}"/>
    <cellStyle name="_Currency_Sheet1_Structure Model_2003_test2_DB_Eye 2 2" xfId="2727" xr:uid="{D2E8760B-0B45-4788-9C02-607565FA792F}"/>
    <cellStyle name="_Currency_Sheet1_Structure Model_2003_test2_DB_Eye 2 3" xfId="2728" xr:uid="{8E08F3D4-6CE5-4B13-A47D-4DE1ABE0E6B7}"/>
    <cellStyle name="_Currency_Sheet1_Structure Model_2003_test2_DB_Eye 2 3 2" xfId="19779" xr:uid="{99FC516C-9F58-4A22-9B6B-14BADE8B1A9A}"/>
    <cellStyle name="_Currency_Sheet1_Structure Model_2003_test2_Exec Summary" xfId="121" xr:uid="{00000000-0005-0000-0000-00007B000000}"/>
    <cellStyle name="_Currency_Sheet1_Structure Model_2003_test2_Exec Summary 2" xfId="2729" xr:uid="{3E5F912F-FD1C-46C9-87C3-9277E901B66B}"/>
    <cellStyle name="_Currency_Sheet1_Structure Model_2003_test2_Exec Summary 2 2" xfId="2730" xr:uid="{DE275BF3-348E-41DE-966C-6D374906A410}"/>
    <cellStyle name="_Currency_Sheet1_Structure Model_2003_test2_Exec Summary 2 3" xfId="2731" xr:uid="{36CEB34E-90B5-44BC-B191-AAC4DD69277B}"/>
    <cellStyle name="_Currency_Sheet1_Structure Model_2003_test2_Exec Summary 2 3 2" xfId="19780" xr:uid="{5D19F6F0-9D6D-4757-8EF0-6E5C9D49F720}"/>
    <cellStyle name="_Currency_Sheet2" xfId="122" xr:uid="{00000000-0005-0000-0000-00007C000000}"/>
    <cellStyle name="_Currency_Sheet2 2" xfId="2732" xr:uid="{F807773F-467A-44E8-9896-A2D627D3DE07}"/>
    <cellStyle name="_Currency_Sheet2 2 2" xfId="2733" xr:uid="{92A2DA19-763E-487A-86F3-7492430218E7}"/>
    <cellStyle name="_Currency_Sheet2 2 3" xfId="2734" xr:uid="{38E07B70-B616-4381-94DB-D6A0A9C6E4F1}"/>
    <cellStyle name="_Currency_Sheet2 2 3 2" xfId="19781" xr:uid="{8E517AC8-7213-4FCE-80CA-F139E3E05414}"/>
    <cellStyle name="_Currency_Sheet3" xfId="123" xr:uid="{00000000-0005-0000-0000-00007D000000}"/>
    <cellStyle name="_Currency_Sheet3 2" xfId="2735" xr:uid="{31832273-8B41-4CA0-8A19-49B6B14918C5}"/>
    <cellStyle name="_Currency_Sheet3 2 2" xfId="2736" xr:uid="{E934E8BE-FB16-41BC-8EA1-1BE15D64D40A}"/>
    <cellStyle name="_Currency_Sheet3 2 3" xfId="2737" xr:uid="{7B3C8116-F40B-41AA-869E-4D37D828CC04}"/>
    <cellStyle name="_Currency_Sheet3 2 3 2" xfId="19783" xr:uid="{B1C920DA-8CD0-40E7-A471-3B381ED407F5}"/>
    <cellStyle name="_Currency_Sheet3_DB_Eye" xfId="124" xr:uid="{00000000-0005-0000-0000-00007E000000}"/>
    <cellStyle name="_Currency_Sheet3_DB_Eye 2" xfId="2738" xr:uid="{A743DAA6-CB01-421A-85B2-2325505FD9A6}"/>
    <cellStyle name="_Currency_Sheet3_DB_Eye 2 2" xfId="2739" xr:uid="{01622059-1BAF-46A6-A5BC-0ABDC8C9A1F5}"/>
    <cellStyle name="_Currency_Sheet3_DB_Eye 2 3" xfId="2740" xr:uid="{6898F415-3426-408E-BE33-6832725A8F73}"/>
    <cellStyle name="_Currency_Sheet3_DB_Eye 2 3 2" xfId="19784" xr:uid="{3790D9FE-0200-41F9-BE15-5FAD22816747}"/>
    <cellStyle name="_Currency_Sheet3_Exec Summary" xfId="125" xr:uid="{00000000-0005-0000-0000-00007F000000}"/>
    <cellStyle name="_Currency_Sheet3_Exec Summary 2" xfId="2741" xr:uid="{3B7391CD-A115-4364-9FB0-42F7957A633A}"/>
    <cellStyle name="_Currency_Sheet3_Exec Summary 2 2" xfId="2742" xr:uid="{1FFEC882-559B-461C-93A3-5D67C1B31106}"/>
    <cellStyle name="_Currency_Sheet3_Exec Summary 2 3" xfId="2743" xr:uid="{DE965D41-A546-493D-9A1E-9EF22035E86D}"/>
    <cellStyle name="_Currency_Sheet3_Exec Summary 2 3 2" xfId="19785" xr:uid="{001CBDA5-53D5-4FBA-8AA9-020C68411216}"/>
    <cellStyle name="_Currency_Structure Model_2003_test2" xfId="126" xr:uid="{00000000-0005-0000-0000-000080000000}"/>
    <cellStyle name="_Currency_Structure Model_2003_test2 2" xfId="2744" xr:uid="{0E6A95D0-CFD6-410A-8497-D85818CEA391}"/>
    <cellStyle name="_Currency_Structure Model_2003_test2 2 2" xfId="2745" xr:uid="{E6D6193A-42E1-433F-AEB0-08D6DAF72CC1}"/>
    <cellStyle name="_Currency_Structure Model_2003_test2 2 3" xfId="2746" xr:uid="{D7EC201C-5A42-4CF3-801D-7CD4975A825F}"/>
    <cellStyle name="_Currency_Structure Model_2003_test2 2 3 2" xfId="19786" xr:uid="{4737DB59-CD4E-411E-B937-ED34DD91A28F}"/>
    <cellStyle name="_Currency_Structure Model_2003_test2_DB_Eye" xfId="127" xr:uid="{00000000-0005-0000-0000-000081000000}"/>
    <cellStyle name="_Currency_Structure Model_2003_test2_DB_Eye 2" xfId="2747" xr:uid="{FC504DF7-1FC2-4190-9177-1C8D2F6EB7D6}"/>
    <cellStyle name="_Currency_Structure Model_2003_test2_DB_Eye 2 2" xfId="2748" xr:uid="{21A69936-FDDA-4046-8AB9-0B437D44D4F8}"/>
    <cellStyle name="_Currency_Structure Model_2003_test2_DB_Eye 2 3" xfId="2749" xr:uid="{B53E02AF-A1F9-4022-BFF7-26C6D6C54DFF}"/>
    <cellStyle name="_Currency_Structure Model_2003_test2_DB_Eye 2 3 2" xfId="19787" xr:uid="{0B3C7501-1AEF-41D5-8760-F0BBB9A71BE3}"/>
    <cellStyle name="_Currency_Structure Model_2003_test2_Exec Summary" xfId="128" xr:uid="{00000000-0005-0000-0000-000082000000}"/>
    <cellStyle name="_Currency_Structure Model_2003_test2_Exec Summary 2" xfId="2750" xr:uid="{477C9015-33BA-47E0-9D51-E83293921CF0}"/>
    <cellStyle name="_Currency_Structure Model_2003_test2_Exec Summary 2 2" xfId="2751" xr:uid="{169AE9EF-A6BB-47B1-9DBC-150E3BBA53FC}"/>
    <cellStyle name="_Currency_Structure Model_2003_test2_Exec Summary 2 3" xfId="2752" xr:uid="{FDCFC79B-9BC7-49B7-A486-B77C70A630A2}"/>
    <cellStyle name="_Currency_Structure Model_2003_test2_Exec Summary 2 3 2" xfId="19788" xr:uid="{2254A396-002B-4747-A111-A8EB18DC4BFC}"/>
    <cellStyle name="_CurrencySpace" xfId="129" xr:uid="{00000000-0005-0000-0000-000083000000}"/>
    <cellStyle name="_CurrencySpace 2" xfId="2753" xr:uid="{6684B398-1117-4E0B-89A0-28C60E272B9C}"/>
    <cellStyle name="_CurrencySpace 2 2" xfId="2754" xr:uid="{68299586-CF9B-4E22-95F5-E55D6A78B2A6}"/>
    <cellStyle name="_CurrencySpace 2 3" xfId="2755" xr:uid="{710905A3-1908-41F5-B9D9-5ABD138D9E79}"/>
    <cellStyle name="_CurrencySpace 2 3 2" xfId="19789" xr:uid="{759D7F0C-95FB-4819-935E-C61948638109}"/>
    <cellStyle name="_CurrencySpace_Balance Sheet" xfId="130" xr:uid="{00000000-0005-0000-0000-000084000000}"/>
    <cellStyle name="_CurrencySpace_Balance Sheet 2" xfId="2756" xr:uid="{645ADDE9-E052-4732-93CA-2C5E9DB74556}"/>
    <cellStyle name="_CurrencySpace_Balance Sheet 2 2" xfId="2757" xr:uid="{BB15ED44-7C42-4C52-83B6-8D9218BEC315}"/>
    <cellStyle name="_CurrencySpace_Balance Sheet 2 3" xfId="2758" xr:uid="{D5174D07-11D4-42FA-98D4-60558A88FAB7}"/>
    <cellStyle name="_CurrencySpace_Balance Sheet 2 3 2" xfId="19790" xr:uid="{F05710F9-9462-4793-9F21-7E7BBC9B1C5D}"/>
    <cellStyle name="_CurrencySpace_Balance Sheet_DB_Eye" xfId="131" xr:uid="{00000000-0005-0000-0000-000085000000}"/>
    <cellStyle name="_CurrencySpace_Balance Sheet_DB_Eye 2" xfId="2759" xr:uid="{2855D65A-B7FC-4990-BA77-DB8C33311984}"/>
    <cellStyle name="_CurrencySpace_Balance Sheet_DB_Eye 2 2" xfId="2760" xr:uid="{422078E5-ACC9-45E8-AA5C-533959D8A484}"/>
    <cellStyle name="_CurrencySpace_Balance Sheet_DB_Eye 2 3" xfId="2761" xr:uid="{7CCCCBC5-4CB8-41E4-BA30-7609F8740D93}"/>
    <cellStyle name="_CurrencySpace_Balance Sheet_DB_Eye 2 3 2" xfId="19792" xr:uid="{63B96815-5104-4736-8A89-24F389C62B3C}"/>
    <cellStyle name="_CurrencySpace_Balance Sheet_Exec Summary" xfId="132" xr:uid="{00000000-0005-0000-0000-000086000000}"/>
    <cellStyle name="_CurrencySpace_Balance Sheet_Exec Summary 2" xfId="2762" xr:uid="{8C40A353-AF55-4DB5-83E4-C78EFFD80F5E}"/>
    <cellStyle name="_CurrencySpace_Balance Sheet_Exec Summary 2 2" xfId="2763" xr:uid="{93C3685A-3CBE-4454-9D31-F566592BC7CB}"/>
    <cellStyle name="_CurrencySpace_Balance Sheet_Exec Summary 2 3" xfId="2764" xr:uid="{08EBB154-7534-4F01-A30F-A0405DDB368E}"/>
    <cellStyle name="_CurrencySpace_Balance Sheet_Exec Summary 2 3 2" xfId="19793" xr:uid="{7035E668-42D4-408E-8D8A-41017D6776A9}"/>
    <cellStyle name="_CurrencySpace_Criteria" xfId="133" xr:uid="{00000000-0005-0000-0000-000087000000}"/>
    <cellStyle name="_CurrencySpace_Criteria 2" xfId="2765" xr:uid="{FB2D8E6E-6A24-4B37-B14B-A452F2C3290A}"/>
    <cellStyle name="_CurrencySpace_Criteria 2 2" xfId="2766" xr:uid="{0DFDADAB-D1E3-4B34-86EA-C5056D9018E7}"/>
    <cellStyle name="_CurrencySpace_Criteria 2 3" xfId="2767" xr:uid="{165297B4-C910-407A-B24D-8ED939FA08F2}"/>
    <cellStyle name="_CurrencySpace_Criteria 2 3 2" xfId="19794" xr:uid="{3888F59C-7487-4B3D-91E4-74C31061201B}"/>
    <cellStyle name="_CurrencySpace_Criteria_DB_Eye" xfId="134" xr:uid="{00000000-0005-0000-0000-000088000000}"/>
    <cellStyle name="_CurrencySpace_Criteria_DB_Eye 2" xfId="2768" xr:uid="{87106AEE-1EA8-418C-8F23-682B88E04B71}"/>
    <cellStyle name="_CurrencySpace_Criteria_DB_Eye 2 2" xfId="2769" xr:uid="{CB537117-7A62-42E2-9063-9F5C14BAF537}"/>
    <cellStyle name="_CurrencySpace_Criteria_DB_Eye 2 3" xfId="2770" xr:uid="{30A0C464-BAFE-4AD5-B334-5555D151484D}"/>
    <cellStyle name="_CurrencySpace_Criteria_DB_Eye 2 3 2" xfId="19795" xr:uid="{C4ED69AF-A747-48C6-9E93-554674DD0952}"/>
    <cellStyle name="_CurrencySpace_Criteria_Exec Summary" xfId="135" xr:uid="{00000000-0005-0000-0000-000089000000}"/>
    <cellStyle name="_CurrencySpace_Criteria_Exec Summary 2" xfId="2771" xr:uid="{77E3B899-FA64-458D-9A72-A93A02D21C3A}"/>
    <cellStyle name="_CurrencySpace_Criteria_Exec Summary 2 2" xfId="2772" xr:uid="{96A3414E-A830-491C-8E8F-7ABF75B1D137}"/>
    <cellStyle name="_CurrencySpace_Criteria_Exec Summary 2 3" xfId="2773" xr:uid="{22E8FBC3-4FBD-4C3A-A5B1-65E114AD8B0D}"/>
    <cellStyle name="_CurrencySpace_Criteria_Exec Summary 2 3 2" xfId="19796" xr:uid="{904ADE9C-441A-481A-92E2-F0DA9C472EA0}"/>
    <cellStyle name="_CurrencySpace_Data Tape" xfId="136" xr:uid="{00000000-0005-0000-0000-00008A000000}"/>
    <cellStyle name="_CurrencySpace_Data Tape 2" xfId="2774" xr:uid="{5A700FD1-FC20-4B2F-9F2D-19F228CDDC2B}"/>
    <cellStyle name="_CurrencySpace_Data Tape 2 2" xfId="2775" xr:uid="{0C5C164C-BABA-4020-9909-A78A22BDFE8E}"/>
    <cellStyle name="_CurrencySpace_Data Tape 2 3" xfId="2776" xr:uid="{F7EF3BF9-0160-4AED-BEB6-2EDC0F442889}"/>
    <cellStyle name="_CurrencySpace_Data Tape 2 3 2" xfId="19797" xr:uid="{DF5E714C-1517-406E-B38B-9D0801432AC5}"/>
    <cellStyle name="_CurrencySpace_Data Tape_DB_Eye" xfId="137" xr:uid="{00000000-0005-0000-0000-00008B000000}"/>
    <cellStyle name="_CurrencySpace_Data Tape_DB_Eye 2" xfId="2777" xr:uid="{5D908B51-C1C0-4B3B-A34E-3DEA10788EF5}"/>
    <cellStyle name="_CurrencySpace_Data Tape_DB_Eye 2 2" xfId="2778" xr:uid="{DBD569FC-F0DF-4F07-A7D9-D5ECE744F006}"/>
    <cellStyle name="_CurrencySpace_Data Tape_DB_Eye 2 3" xfId="2779" xr:uid="{3AA9EBD0-42CF-4A62-94E1-AFAEE629D56B}"/>
    <cellStyle name="_CurrencySpace_Data Tape_DB_Eye 2 3 2" xfId="19798" xr:uid="{1D1D9672-B462-43AC-B0AA-D706E7934DAA}"/>
    <cellStyle name="_CurrencySpace_Data Tape_Exec Summary" xfId="138" xr:uid="{00000000-0005-0000-0000-00008C000000}"/>
    <cellStyle name="_CurrencySpace_Data Tape_Exec Summary 2" xfId="2780" xr:uid="{0A43F95D-BDA6-4E4C-BC0A-70BB038B3899}"/>
    <cellStyle name="_CurrencySpace_Data Tape_Exec Summary 2 2" xfId="2781" xr:uid="{D94771C5-A98D-4519-A659-ED67714BFDDC}"/>
    <cellStyle name="_CurrencySpace_Data Tape_Exec Summary 2 3" xfId="2782" xr:uid="{2E2D9303-EF5F-47F0-8EBA-C0A6BF34BF44}"/>
    <cellStyle name="_CurrencySpace_Data Tape_Exec Summary 2 3 2" xfId="19799" xr:uid="{028042B6-312D-41FF-BB53-3E9F3D6CD10E}"/>
    <cellStyle name="_CurrencySpace_Data_Tape" xfId="139" xr:uid="{00000000-0005-0000-0000-00008D000000}"/>
    <cellStyle name="_CurrencySpace_Data_Tape 2" xfId="2783" xr:uid="{9A5325DA-3007-4706-AFDE-7FE9BED70FE6}"/>
    <cellStyle name="_CurrencySpace_Data_Tape 2 2" xfId="2784" xr:uid="{771BD646-2CA5-4909-ADE9-46E3848CC0E5}"/>
    <cellStyle name="_CurrencySpace_Data_Tape 2 3" xfId="2785" xr:uid="{161C1D1E-DE24-4B6F-B9BF-2FA7FB99D7C5}"/>
    <cellStyle name="_CurrencySpace_Data_Tape 2 3 2" xfId="19801" xr:uid="{47B26191-DDB7-4D47-83CF-13F5CE021A67}"/>
    <cellStyle name="_CurrencySpace_DB_Eye" xfId="140" xr:uid="{00000000-0005-0000-0000-00008E000000}"/>
    <cellStyle name="_CurrencySpace_DB_Eye 2" xfId="2786" xr:uid="{6B7887DB-C9AE-4437-839B-F88A8D663248}"/>
    <cellStyle name="_CurrencySpace_DB_Eye 2 2" xfId="2787" xr:uid="{A02C9CF2-4FC2-4DCB-BD4A-ADE2FF937CC2}"/>
    <cellStyle name="_CurrencySpace_DB_Eye 2 3" xfId="2788" xr:uid="{E33D5A39-6991-4103-9FC8-7B9E8B34BE3E}"/>
    <cellStyle name="_CurrencySpace_DB_Eye 2 3 2" xfId="19802" xr:uid="{8CB5F2AA-A39C-4D88-B22A-33F9BA8C3140}"/>
    <cellStyle name="_CurrencySpace_Exec Summary" xfId="141" xr:uid="{00000000-0005-0000-0000-00008F000000}"/>
    <cellStyle name="_CurrencySpace_Exec Summary 2" xfId="2789" xr:uid="{17F95661-2910-4594-8285-FC2102F539D9}"/>
    <cellStyle name="_CurrencySpace_Exec Summary 2 2" xfId="2790" xr:uid="{1FB27D6C-3111-446A-B9F4-192211BCDD8A}"/>
    <cellStyle name="_CurrencySpace_Exec Summary 2 3" xfId="2791" xr:uid="{15D0AA97-E0CD-4C7D-B520-E55473C5EC6D}"/>
    <cellStyle name="_CurrencySpace_Exec Summary 2 3 2" xfId="19803" xr:uid="{C79764E4-3E83-4958-98ED-F284517E9508}"/>
    <cellStyle name="_CurrencySpace_EyeChart" xfId="142" xr:uid="{00000000-0005-0000-0000-000090000000}"/>
    <cellStyle name="_CurrencySpace_EyeChart 090503" xfId="143" xr:uid="{00000000-0005-0000-0000-000091000000}"/>
    <cellStyle name="_CurrencySpace_EyeChart 090503 2" xfId="2792" xr:uid="{30FAFC12-CBC7-4610-89AA-E7C5FC218AE5}"/>
    <cellStyle name="_CurrencySpace_EyeChart 090503 2 2" xfId="2793" xr:uid="{DB3C1037-CA49-4998-A1FA-E521098289C5}"/>
    <cellStyle name="_CurrencySpace_EyeChart 090503 2 3" xfId="2794" xr:uid="{F4CFCB52-F903-4911-919C-021F95835125}"/>
    <cellStyle name="_CurrencySpace_EyeChart 090503 2 3 2" xfId="19804" xr:uid="{F1A6180E-7A8C-4768-A490-0D632BBBF417}"/>
    <cellStyle name="_CurrencySpace_EyeChart 2" xfId="2795" xr:uid="{E60F5C2D-3C52-47D9-9877-3F2B3BDB55CD}"/>
    <cellStyle name="_CurrencySpace_EyeChart 2 2" xfId="2796" xr:uid="{F7D9ADFA-E75C-4766-951A-F3FE6136C02D}"/>
    <cellStyle name="_CurrencySpace_EyeChart 2 3" xfId="2797" xr:uid="{FA2C43CA-2889-4804-BD0D-5C233A546110}"/>
    <cellStyle name="_CurrencySpace_EyeChart 2 3 2" xfId="19805" xr:uid="{6E192373-230D-4569-8F88-A7B33B8B222F}"/>
    <cellStyle name="_CurrencySpace_Input" xfId="144" xr:uid="{00000000-0005-0000-0000-000092000000}"/>
    <cellStyle name="_CurrencySpace_Input 2" xfId="2798" xr:uid="{617BB804-21DD-4384-BA89-87215E7916D9}"/>
    <cellStyle name="_CurrencySpace_Input 2 2" xfId="2799" xr:uid="{42F3C20B-D673-43B6-A922-32EF36BC25C5}"/>
    <cellStyle name="_CurrencySpace_Input 2 3" xfId="2800" xr:uid="{49183085-F432-4E0F-8681-955225E38674}"/>
    <cellStyle name="_CurrencySpace_Input 2 3 2" xfId="19806" xr:uid="{3023FA77-21F1-4885-94CA-5462240ABA6A}"/>
    <cellStyle name="_CurrencySpace_Input_1" xfId="145" xr:uid="{00000000-0005-0000-0000-000093000000}"/>
    <cellStyle name="_CurrencySpace_Input_DB_Eye" xfId="146" xr:uid="{00000000-0005-0000-0000-000094000000}"/>
    <cellStyle name="_CurrencySpace_Input_DB_Eye 2" xfId="2801" xr:uid="{3A3F7EB5-0200-4C45-8D93-A3BC8E3BECC4}"/>
    <cellStyle name="_CurrencySpace_Input_DB_Eye 2 2" xfId="2802" xr:uid="{807B9418-0EAC-4D24-926A-82D268EAD572}"/>
    <cellStyle name="_CurrencySpace_Input_DB_Eye 2 3" xfId="2803" xr:uid="{BE534ABD-43AB-4C64-90A1-EFB930DA78E0}"/>
    <cellStyle name="_CurrencySpace_Input_DB_Eye 2 3 2" xfId="19807" xr:uid="{00F386BE-762A-43B8-9C40-A931333407D3}"/>
    <cellStyle name="_CurrencySpace_Input_Exec Summary" xfId="147" xr:uid="{00000000-0005-0000-0000-000095000000}"/>
    <cellStyle name="_CurrencySpace_Input_Exec Summary 2" xfId="2804" xr:uid="{2F3B37A3-391E-4A30-9A5B-BB13AB62F72A}"/>
    <cellStyle name="_CurrencySpace_Input_Exec Summary 2 2" xfId="2805" xr:uid="{1950AD66-6613-42BB-9596-60A64503BEAE}"/>
    <cellStyle name="_CurrencySpace_Input_Exec Summary 2 3" xfId="2806" xr:uid="{1C735411-456A-4122-80B3-C38AFDCF6844}"/>
    <cellStyle name="_CurrencySpace_Input_Exec Summary 2 3 2" xfId="19809" xr:uid="{409F4FB5-3C97-4455-8231-7E67AEB68C0A}"/>
    <cellStyle name="_CurrencySpace_Pools" xfId="148" xr:uid="{00000000-0005-0000-0000-000096000000}"/>
    <cellStyle name="_CurrencySpace_Pools 2" xfId="2807" xr:uid="{3BD9EBD8-38CD-45B9-897F-8152907B66D6}"/>
    <cellStyle name="_CurrencySpace_Pools 2 2" xfId="2808" xr:uid="{1F36EAFC-F81E-491F-BC41-A3D852145FC3}"/>
    <cellStyle name="_CurrencySpace_Pools 2 3" xfId="2809" xr:uid="{441D1945-2F56-4870-ADA9-2FFCB760E0A3}"/>
    <cellStyle name="_CurrencySpace_Pools 2 3 2" xfId="19812" xr:uid="{00FF42EC-B091-4AFC-AA44-A6159A3C48C0}"/>
    <cellStyle name="_CurrencySpace_Senario Input Assumptions" xfId="149" xr:uid="{00000000-0005-0000-0000-000097000000}"/>
    <cellStyle name="_CurrencySpace_Senario Input Assumptions 2" xfId="2810" xr:uid="{23817E50-ED96-414E-9D0B-5922B2B97DCB}"/>
    <cellStyle name="_CurrencySpace_Senario Input Assumptions 2 2" xfId="2811" xr:uid="{503768E6-4822-4CA5-BFCE-F7CA810E2E6B}"/>
    <cellStyle name="_CurrencySpace_Senario Input Assumptions 2 3" xfId="2812" xr:uid="{794E5F4A-7054-4CE5-8ACA-B63ECDE764AF}"/>
    <cellStyle name="_CurrencySpace_Senario Input Assumptions 2 3 2" xfId="19814" xr:uid="{4B2629C9-42C5-4587-B586-1C1A10351C0D}"/>
    <cellStyle name="_CurrencySpace_Senario Input Assumptions_DB_Eye" xfId="150" xr:uid="{00000000-0005-0000-0000-000098000000}"/>
    <cellStyle name="_CurrencySpace_Senario Input Assumptions_DB_Eye 2" xfId="2813" xr:uid="{3FD0ECCD-23A1-4FFC-AE08-4CA5A2E29F91}"/>
    <cellStyle name="_CurrencySpace_Senario Input Assumptions_DB_Eye 2 2" xfId="2814" xr:uid="{885E5D82-BD5F-4E31-BCD7-4528063329E1}"/>
    <cellStyle name="_CurrencySpace_Senario Input Assumptions_DB_Eye 2 3" xfId="2815" xr:uid="{6C2082D1-71C1-4502-ADC0-2ADB777983E1}"/>
    <cellStyle name="_CurrencySpace_Senario Input Assumptions_DB_Eye 2 3 2" xfId="19815" xr:uid="{C4289358-F8D4-4795-83A9-017C782FC41B}"/>
    <cellStyle name="_CurrencySpace_Senario Input Assumptions_Exec Summary" xfId="151" xr:uid="{00000000-0005-0000-0000-000099000000}"/>
    <cellStyle name="_CurrencySpace_Senario Input Assumptions_Exec Summary 2" xfId="2816" xr:uid="{B5C4D29E-425A-4C73-8FBC-0B47188507A6}"/>
    <cellStyle name="_CurrencySpace_Senario Input Assumptions_Exec Summary 2 2" xfId="2817" xr:uid="{F9259D14-1265-4D03-8C5D-2FADCFFAB50C}"/>
    <cellStyle name="_CurrencySpace_Senario Input Assumptions_Exec Summary 2 3" xfId="2818" xr:uid="{4976C458-2F7C-4451-B60D-1D4AC2250C22}"/>
    <cellStyle name="_CurrencySpace_Senario Input Assumptions_Exec Summary 2 3 2" xfId="19816" xr:uid="{8CC5E437-CE31-4FBB-9C8D-51776DE0CF37}"/>
    <cellStyle name="_CurrencySpace_Sheet1" xfId="152" xr:uid="{00000000-0005-0000-0000-00009A000000}"/>
    <cellStyle name="_CurrencySpace_Sheet1 2" xfId="2819" xr:uid="{46066088-7CC3-407D-883E-F5E01B0E9DB7}"/>
    <cellStyle name="_CurrencySpace_Sheet1 2 2" xfId="2820" xr:uid="{262A0B4C-3425-4D12-9F5A-CCDD752C7B89}"/>
    <cellStyle name="_CurrencySpace_Sheet1 2 3" xfId="2821" xr:uid="{41008056-686B-47A7-94A4-65ECB3CB54F4}"/>
    <cellStyle name="_CurrencySpace_Sheet1 2 3 2" xfId="19817" xr:uid="{5B121CD0-2D81-4D4A-B1A3-1C9DA40EC526}"/>
    <cellStyle name="_CurrencySpace_Sheet1_Balance Sheet" xfId="153" xr:uid="{00000000-0005-0000-0000-00009B000000}"/>
    <cellStyle name="_CurrencySpace_Sheet1_Balance Sheet 2" xfId="2822" xr:uid="{D3AC2021-99F7-40A9-A6D6-13DF0C3D37B2}"/>
    <cellStyle name="_CurrencySpace_Sheet1_Balance Sheet 2 2" xfId="2823" xr:uid="{198C4955-04C4-4F36-90C5-F43F05446470}"/>
    <cellStyle name="_CurrencySpace_Sheet1_Balance Sheet 2 3" xfId="2824" xr:uid="{D3AA4868-240A-4B80-901F-8CC762AD2DD7}"/>
    <cellStyle name="_CurrencySpace_Sheet1_Balance Sheet 2 3 2" xfId="19818" xr:uid="{3A4F9EA4-A38F-458A-A480-059EDCDDAFDE}"/>
    <cellStyle name="_CurrencySpace_Sheet1_Criteria" xfId="154" xr:uid="{00000000-0005-0000-0000-00009C000000}"/>
    <cellStyle name="_CurrencySpace_Sheet1_Criteria 2" xfId="2825" xr:uid="{D9396237-CA7B-4C73-861B-F9678C85AE7D}"/>
    <cellStyle name="_CurrencySpace_Sheet1_Criteria 2 2" xfId="2826" xr:uid="{EDF5C34C-E9B9-420F-8056-BB92656EADF7}"/>
    <cellStyle name="_CurrencySpace_Sheet1_Criteria 2 3" xfId="2827" xr:uid="{25A7C71F-DE42-46C9-9632-20DC4FF7DD1D}"/>
    <cellStyle name="_CurrencySpace_Sheet1_Criteria 2 3 2" xfId="19820" xr:uid="{F6388D30-1FDE-4C17-AB60-9C62CDE45DB0}"/>
    <cellStyle name="_CurrencySpace_Sheet1_Data Tape" xfId="155" xr:uid="{00000000-0005-0000-0000-00009D000000}"/>
    <cellStyle name="_CurrencySpace_Sheet1_Data Tape 2" xfId="2828" xr:uid="{385DF660-4564-41AB-BE56-F3FFBFFF501E}"/>
    <cellStyle name="_CurrencySpace_Sheet1_Data Tape 2 2" xfId="2829" xr:uid="{B35D6C22-B7F5-4534-B621-16BF218F7326}"/>
    <cellStyle name="_CurrencySpace_Sheet1_Data Tape 2 3" xfId="2830" xr:uid="{41A1091D-72F2-4316-BE9D-DEC5F3F50DC0}"/>
    <cellStyle name="_CurrencySpace_Sheet1_Data Tape 2 3 2" xfId="19821" xr:uid="{2A09AF84-488E-4F88-9B9A-B2769624E239}"/>
    <cellStyle name="_CurrencySpace_Sheet1_Data_Tape" xfId="156" xr:uid="{00000000-0005-0000-0000-00009E000000}"/>
    <cellStyle name="_CurrencySpace_Sheet1_Data_Tape 2" xfId="2831" xr:uid="{80C540D5-D969-415A-80A4-9F6BCC6639AD}"/>
    <cellStyle name="_CurrencySpace_Sheet1_Data_Tape 2 2" xfId="2832" xr:uid="{77984DA1-AA12-4661-A3E8-1C3C7E8259E8}"/>
    <cellStyle name="_CurrencySpace_Sheet1_Data_Tape 2 3" xfId="2833" xr:uid="{56F8A640-3A97-4B47-BB0A-8B0C99F0F7A0}"/>
    <cellStyle name="_CurrencySpace_Sheet1_Data_Tape 2 3 2" xfId="19822" xr:uid="{B174E924-2B5D-4175-BA6D-E1082B5E1A47}"/>
    <cellStyle name="_CurrencySpace_Sheet1_Data_Tape_DB_Eye" xfId="157" xr:uid="{00000000-0005-0000-0000-00009F000000}"/>
    <cellStyle name="_CurrencySpace_Sheet1_Data_Tape_DB_Eye 2" xfId="2834" xr:uid="{7B0B9416-DCEF-487C-801C-4CE00A2285F5}"/>
    <cellStyle name="_CurrencySpace_Sheet1_Data_Tape_DB_Eye 2 2" xfId="2835" xr:uid="{9B9D3E85-F05E-446C-814B-83295A0F3710}"/>
    <cellStyle name="_CurrencySpace_Sheet1_Data_Tape_DB_Eye 2 3" xfId="2836" xr:uid="{865D73E6-A09C-4CE6-AE72-6D231620F7C5}"/>
    <cellStyle name="_CurrencySpace_Sheet1_Data_Tape_DB_Eye 2 3 2" xfId="19823" xr:uid="{44A01080-D94B-47CE-ABF7-BEBE0B4A3CE2}"/>
    <cellStyle name="_CurrencySpace_Sheet1_Data_Tape_Exec Summary" xfId="158" xr:uid="{00000000-0005-0000-0000-0000A0000000}"/>
    <cellStyle name="_CurrencySpace_Sheet1_Data_Tape_Exec Summary 2" xfId="2837" xr:uid="{A6B2667F-8ED5-4456-A77D-BEB9A69E9D71}"/>
    <cellStyle name="_CurrencySpace_Sheet1_Data_Tape_Exec Summary 2 2" xfId="2838" xr:uid="{20471213-C46A-4B60-A57E-28767F34E4A6}"/>
    <cellStyle name="_CurrencySpace_Sheet1_Data_Tape_Exec Summary 2 3" xfId="2839" xr:uid="{D5AB325D-4842-4932-AA1B-0FC0D9A41CAF}"/>
    <cellStyle name="_CurrencySpace_Sheet1_Data_Tape_Exec Summary 2 3 2" xfId="19824" xr:uid="{6818441F-91E5-4088-8799-E17853329066}"/>
    <cellStyle name="_CurrencySpace_Sheet1_Input" xfId="159" xr:uid="{00000000-0005-0000-0000-0000A1000000}"/>
    <cellStyle name="_CurrencySpace_Sheet1_Input 2" xfId="2840" xr:uid="{FC362CB1-45D0-4CAD-AD39-89465B5BE6C9}"/>
    <cellStyle name="_CurrencySpace_Sheet1_Input 2 2" xfId="2841" xr:uid="{16ADE967-3F75-4190-805C-6DA6B3DB2911}"/>
    <cellStyle name="_CurrencySpace_Sheet1_Input 2 3" xfId="2842" xr:uid="{18CF427A-17ED-43E0-B89F-36CEB84D11FB}"/>
    <cellStyle name="_CurrencySpace_Sheet1_Input 2 3 2" xfId="19825" xr:uid="{62EFC2AC-99E9-46A0-B65A-A55A902AF02D}"/>
    <cellStyle name="_CurrencySpace_Sheet1_Pools" xfId="160" xr:uid="{00000000-0005-0000-0000-0000A2000000}"/>
    <cellStyle name="_CurrencySpace_Sheet1_Pools 2" xfId="2843" xr:uid="{363DB982-8FD9-40C3-96F3-9BAC4144F9DC}"/>
    <cellStyle name="_CurrencySpace_Sheet1_Pools 2 2" xfId="2844" xr:uid="{7DB59DA9-8074-4A39-8EBF-4130300DBE26}"/>
    <cellStyle name="_CurrencySpace_Sheet1_Pools 2 3" xfId="2845" xr:uid="{D81EF748-CCF1-4E99-8C4B-51A24BAA4B8C}"/>
    <cellStyle name="_CurrencySpace_Sheet1_Pools 2 3 2" xfId="19826" xr:uid="{C6E94CE2-AF8E-493F-ACA9-4C8611F0E361}"/>
    <cellStyle name="_CurrencySpace_Sheet1_Pools_DB_Eye" xfId="161" xr:uid="{00000000-0005-0000-0000-0000A3000000}"/>
    <cellStyle name="_CurrencySpace_Sheet1_Pools_DB_Eye 2" xfId="2846" xr:uid="{7AEFE40C-0C29-4DDF-944A-4D7110AC5949}"/>
    <cellStyle name="_CurrencySpace_Sheet1_Pools_DB_Eye 2 2" xfId="2847" xr:uid="{C3F2B2D1-8875-4A4B-9C4B-438569F2FC31}"/>
    <cellStyle name="_CurrencySpace_Sheet1_Pools_DB_Eye 2 3" xfId="2848" xr:uid="{65340D6B-BC7F-4948-8DE8-BABC0822F107}"/>
    <cellStyle name="_CurrencySpace_Sheet1_Pools_DB_Eye 2 3 2" xfId="19827" xr:uid="{5931CD89-A6E0-4180-8DF5-2BE2F858B638}"/>
    <cellStyle name="_CurrencySpace_Sheet1_Pools_Exec Summary" xfId="162" xr:uid="{00000000-0005-0000-0000-0000A4000000}"/>
    <cellStyle name="_CurrencySpace_Sheet1_Pools_Exec Summary 2" xfId="2849" xr:uid="{0D9E5725-CF6F-4820-9674-69FFF51B91FE}"/>
    <cellStyle name="_CurrencySpace_Sheet1_Pools_Exec Summary 2 2" xfId="2850" xr:uid="{C8DCC7C6-7436-4386-8EF5-0ECAE6A6B206}"/>
    <cellStyle name="_CurrencySpace_Sheet1_Pools_Exec Summary 2 3" xfId="2851" xr:uid="{B345A8B1-2DAE-49D7-AAA0-F32D4C88CB25}"/>
    <cellStyle name="_CurrencySpace_Sheet1_Pools_Exec Summary 2 3 2" xfId="19829" xr:uid="{DB491DE3-240F-4F97-8CD1-F2D901BC5742}"/>
    <cellStyle name="_CurrencySpace_Sheet1_Senario Input Assumptions" xfId="163" xr:uid="{00000000-0005-0000-0000-0000A5000000}"/>
    <cellStyle name="_CurrencySpace_Sheet1_Senario Input Assumptions 2" xfId="2852" xr:uid="{27117E5A-03C4-4E7F-AF0D-94005E076B8D}"/>
    <cellStyle name="_CurrencySpace_Sheet1_Senario Input Assumptions 2 2" xfId="2853" xr:uid="{8921BF4F-CD38-4E4A-8B28-DCE0B8849A2D}"/>
    <cellStyle name="_CurrencySpace_Sheet1_Senario Input Assumptions 2 3" xfId="2854" xr:uid="{20FE4739-1360-49FC-B0B7-A503C2E2EF71}"/>
    <cellStyle name="_CurrencySpace_Sheet1_Senario Input Assumptions 2 3 2" xfId="19831" xr:uid="{7F975AC9-CFC5-42B9-A828-111FC1890B98}"/>
    <cellStyle name="_CurrencySpace_Sheet1_Structure Model_2003_test2" xfId="164" xr:uid="{00000000-0005-0000-0000-0000A6000000}"/>
    <cellStyle name="_CurrencySpace_Sheet1_Structure Model_2003_test2 2" xfId="2855" xr:uid="{EF99D9C1-CEA3-4244-A088-0946A1EC211F}"/>
    <cellStyle name="_CurrencySpace_Sheet1_Structure Model_2003_test2 2 2" xfId="2856" xr:uid="{6746479B-A7D7-4181-BFEC-AD4A47CE2B9E}"/>
    <cellStyle name="_CurrencySpace_Sheet1_Structure Model_2003_test2 2 3" xfId="2857" xr:uid="{09742746-699C-4E55-AC86-AA6FBB8E65AB}"/>
    <cellStyle name="_CurrencySpace_Sheet1_Structure Model_2003_test2 2 3 2" xfId="19832" xr:uid="{289BDD0D-A2BA-4C8D-919F-E69693AB546E}"/>
    <cellStyle name="_CurrencySpace_Sheet2" xfId="165" xr:uid="{00000000-0005-0000-0000-0000A7000000}"/>
    <cellStyle name="_CurrencySpace_Sheet2 2" xfId="2858" xr:uid="{686BC9EB-B80F-4C63-98DE-C1ECD2CCAD97}"/>
    <cellStyle name="_CurrencySpace_Sheet2 2 2" xfId="2859" xr:uid="{B4F36F44-133D-4B9B-A288-41C136AE27CA}"/>
    <cellStyle name="_CurrencySpace_Sheet2 2 3" xfId="2860" xr:uid="{63CDCBF3-499D-4FA8-BD73-65E7A7CECC0E}"/>
    <cellStyle name="_CurrencySpace_Sheet2 2 3 2" xfId="19833" xr:uid="{0AB6A1C3-2954-4D6B-97C1-AC30E2626347}"/>
    <cellStyle name="_CurrencySpace_Sheet3" xfId="166" xr:uid="{00000000-0005-0000-0000-0000A8000000}"/>
    <cellStyle name="_CurrencySpace_Sheet3 2" xfId="2861" xr:uid="{E49C5432-9EF4-4658-B82D-01F26C51BF01}"/>
    <cellStyle name="_CurrencySpace_Sheet3 2 2" xfId="2862" xr:uid="{B811D3C7-2ADD-40B9-ABA2-98D86DEF1413}"/>
    <cellStyle name="_CurrencySpace_Sheet3 2 3" xfId="2863" xr:uid="{E057D504-DEE5-45F4-B08B-EF69901A9D5D}"/>
    <cellStyle name="_CurrencySpace_Sheet3 2 3 2" xfId="19834" xr:uid="{8034D42C-0A51-42C5-96D5-B87BA9F43C05}"/>
    <cellStyle name="_CurrencySpace_Structure Model_2003_test2" xfId="167" xr:uid="{00000000-0005-0000-0000-0000A9000000}"/>
    <cellStyle name="_CurrencySpace_Structure Model_2003_test2 2" xfId="2864" xr:uid="{5855A023-0FBC-4F94-8872-39175DD681DD}"/>
    <cellStyle name="_CurrencySpace_Structure Model_2003_test2 2 2" xfId="2865" xr:uid="{16018077-2B6E-4EE9-812B-A4AE65DA1CD2}"/>
    <cellStyle name="_CurrencySpace_Structure Model_2003_test2 2 3" xfId="2866" xr:uid="{275722FA-8D4D-4E3B-ABE2-553B475BF0E3}"/>
    <cellStyle name="_CurrencySpace_Structure Model_2003_test2 2 3 2" xfId="19835" xr:uid="{BAFA80EB-7C26-4B51-A25E-5588EFC4F907}"/>
    <cellStyle name="_CurrencySpace_Structure Model_2003_test2_DB_Eye" xfId="168" xr:uid="{00000000-0005-0000-0000-0000AA000000}"/>
    <cellStyle name="_CurrencySpace_Structure Model_2003_test2_DB_Eye 2" xfId="2867" xr:uid="{499D0CA7-B0E6-4EF7-9660-363396FB3047}"/>
    <cellStyle name="_CurrencySpace_Structure Model_2003_test2_DB_Eye 2 2" xfId="2868" xr:uid="{4DCB32AB-EC02-4D71-818A-D30F6B41A78B}"/>
    <cellStyle name="_CurrencySpace_Structure Model_2003_test2_DB_Eye 2 3" xfId="2869" xr:uid="{F639DBCD-87A2-48DD-BE9C-5C2FD3F154BF}"/>
    <cellStyle name="_CurrencySpace_Structure Model_2003_test2_DB_Eye 2 3 2" xfId="19836" xr:uid="{9CAD75EF-7B79-4622-BB19-8FAC44E61BFB}"/>
    <cellStyle name="_CurrencySpace_Structure Model_2003_test2_Exec Summary" xfId="169" xr:uid="{00000000-0005-0000-0000-0000AB000000}"/>
    <cellStyle name="_CurrencySpace_Structure Model_2003_test2_Exec Summary 2" xfId="2870" xr:uid="{A8C4AE3B-AB1C-46A2-9C47-37ADD4ACCBC7}"/>
    <cellStyle name="_CurrencySpace_Structure Model_2003_test2_Exec Summary 2 2" xfId="2871" xr:uid="{72F59B22-7B3D-456F-8FE0-22EF8BCF3072}"/>
    <cellStyle name="_CurrencySpace_Structure Model_2003_test2_Exec Summary 2 3" xfId="2872" xr:uid="{352ECEEB-E39D-44AE-B585-313BFE64E669}"/>
    <cellStyle name="_CurrencySpace_Structure Model_2003_test2_Exec Summary 2 3 2" xfId="19837" xr:uid="{24041E9A-DC0A-4D3B-9DB9-7B5EF6762414}"/>
    <cellStyle name="_Euro" xfId="170" xr:uid="{00000000-0005-0000-0000-0000AC000000}"/>
    <cellStyle name="_Euro 2" xfId="2873" xr:uid="{499AFC9A-23F0-4790-AC67-86DA4349F672}"/>
    <cellStyle name="_Euro 2 2" xfId="2874" xr:uid="{3CCC7353-28A3-42C4-906E-5BB483E71039}"/>
    <cellStyle name="_Euro 2 3" xfId="2875" xr:uid="{7BFD58A0-6543-41A2-AF41-F212E3A66F7C}"/>
    <cellStyle name="_Euro 2 3 2" xfId="19840" xr:uid="{349632D4-B3DF-42D2-9649-4F6F60306A2E}"/>
    <cellStyle name="_Euro_DB_Eye" xfId="171" xr:uid="{00000000-0005-0000-0000-0000AD000000}"/>
    <cellStyle name="_Euro_DB_Eye 2" xfId="2876" xr:uid="{C306C6B1-9402-40A2-80A7-3D307484A00B}"/>
    <cellStyle name="_Euro_DB_Eye 2 2" xfId="2877" xr:uid="{9C1FDFD9-5EC7-4A53-9125-9E0AB76F0C25}"/>
    <cellStyle name="_Euro_DB_Eye 2 3" xfId="2878" xr:uid="{37AC8EA1-EA66-497F-9503-CB87EA5A525F}"/>
    <cellStyle name="_Euro_DB_Eye 2 3 2" xfId="19843" xr:uid="{6F157CA1-35BE-49EF-9D68-166C96BD1E11}"/>
    <cellStyle name="_Heading" xfId="172" xr:uid="{00000000-0005-0000-0000-0000AE000000}"/>
    <cellStyle name="_Highlight" xfId="173" xr:uid="{00000000-0005-0000-0000-0000AF000000}"/>
    <cellStyle name="_Highlight 2" xfId="2879" xr:uid="{6B002ACB-72C1-4463-9475-66A85E3A62AF}"/>
    <cellStyle name="_Highlight 2 2" xfId="2880" xr:uid="{F8B7C8CD-E67D-4481-BC4B-9EA08396A016}"/>
    <cellStyle name="_Highlight 2 3" xfId="2881" xr:uid="{25BA3B94-D0AD-4351-A513-1257D3BF363C}"/>
    <cellStyle name="_Highlight 2 3 2" xfId="19845" xr:uid="{02EAEDA1-1B70-4371-BD18-E43579940CF9}"/>
    <cellStyle name="_Multiple" xfId="174" xr:uid="{00000000-0005-0000-0000-0000B0000000}"/>
    <cellStyle name="_Multiple 2" xfId="2882" xr:uid="{4E5CB6EB-DA8C-4AAA-924F-2F02065885BC}"/>
    <cellStyle name="_Multiple 2 2" xfId="2883" xr:uid="{52467B57-AAC5-427F-A25A-3490C3CE5D2A}"/>
    <cellStyle name="_Multiple 2 3" xfId="2884" xr:uid="{86BE8F87-9441-4DC8-9E4B-93B0A1CCB7AC}"/>
    <cellStyle name="_Multiple 2 3 2" xfId="19846" xr:uid="{007FCCC9-9DBA-4CD4-ABF3-5E9469CC63C3}"/>
    <cellStyle name="_Multiple_Balance Sheet" xfId="175" xr:uid="{00000000-0005-0000-0000-0000B1000000}"/>
    <cellStyle name="_Multiple_Balance Sheet 2" xfId="2885" xr:uid="{C1E62870-1FEF-4FA8-A26E-0C12C7AABD8F}"/>
    <cellStyle name="_Multiple_Balance Sheet 2 2" xfId="2886" xr:uid="{BB6D9684-552B-4778-802A-9447AA31527A}"/>
    <cellStyle name="_Multiple_Balance Sheet 2 3" xfId="2887" xr:uid="{B345EB5C-E1F3-405A-AFB4-4710A19D2A6E}"/>
    <cellStyle name="_Multiple_Balance Sheet 2 3 2" xfId="19847" xr:uid="{014979E7-F666-40AB-8483-FC67E1A1BA23}"/>
    <cellStyle name="_Multiple_Criteria" xfId="176" xr:uid="{00000000-0005-0000-0000-0000B2000000}"/>
    <cellStyle name="_Multiple_Criteria 2" xfId="2888" xr:uid="{21689214-229C-442B-A071-54630FD5FAE9}"/>
    <cellStyle name="_Multiple_Criteria 2 2" xfId="2889" xr:uid="{1EFDE1CA-0E3A-44F9-B515-0A734981D931}"/>
    <cellStyle name="_Multiple_Criteria 2 3" xfId="2890" xr:uid="{96698C44-14E9-438B-A89E-559DA792368A}"/>
    <cellStyle name="_Multiple_Criteria 2 3 2" xfId="19848" xr:uid="{8B3F7008-172C-4DDB-9BEB-5F31BA6E70BB}"/>
    <cellStyle name="_Multiple_Data Tape" xfId="177" xr:uid="{00000000-0005-0000-0000-0000B3000000}"/>
    <cellStyle name="_Multiple_Data Tape 2" xfId="2891" xr:uid="{2F2D0FA8-83A5-4B2E-B748-9A26D7476DFD}"/>
    <cellStyle name="_Multiple_Data Tape 2 2" xfId="2892" xr:uid="{5FD2DC1E-D900-42F0-B49B-4381F5F10A4A}"/>
    <cellStyle name="_Multiple_Data Tape 2 3" xfId="2893" xr:uid="{74C22A7A-8D5C-4E38-85BA-F843C5678760}"/>
    <cellStyle name="_Multiple_Data Tape 2 3 2" xfId="19849" xr:uid="{FF3A0B51-D05B-4862-98EE-242A5476841D}"/>
    <cellStyle name="_Multiple_Data_Tape" xfId="178" xr:uid="{00000000-0005-0000-0000-0000B4000000}"/>
    <cellStyle name="_Multiple_Data_Tape 2" xfId="2894" xr:uid="{CE8A9370-F1C2-4889-8D50-88DC2E076D22}"/>
    <cellStyle name="_Multiple_Data_Tape 2 2" xfId="2895" xr:uid="{9061AA2B-ADA8-46B8-A354-AC074E44A496}"/>
    <cellStyle name="_Multiple_Data_Tape 2 3" xfId="2896" xr:uid="{45A7933B-415A-4E57-9838-46AC24808B33}"/>
    <cellStyle name="_Multiple_Data_Tape 2 3 2" xfId="19851" xr:uid="{A1587155-E2B3-46E2-B7A9-3DB39602DFCA}"/>
    <cellStyle name="_Multiple_DB_Eye" xfId="179" xr:uid="{00000000-0005-0000-0000-0000B5000000}"/>
    <cellStyle name="_Multiple_DB_Eye 2" xfId="2897" xr:uid="{6D055A22-E348-478E-9079-33217ECE3F6E}"/>
    <cellStyle name="_Multiple_DB_Eye 2 2" xfId="2898" xr:uid="{4D74C4C7-693D-4CAE-A415-159721B1AEE8}"/>
    <cellStyle name="_Multiple_DB_Eye 2 3" xfId="2899" xr:uid="{51926A21-61EF-4BBA-96A6-8270A9F0E911}"/>
    <cellStyle name="_Multiple_DB_Eye 2 3 2" xfId="19852" xr:uid="{E74FAEA2-0E9F-4274-939F-B314EB08ABB0}"/>
    <cellStyle name="_Multiple_EyeChart" xfId="180" xr:uid="{00000000-0005-0000-0000-0000B6000000}"/>
    <cellStyle name="_Multiple_EyeChart 090503" xfId="181" xr:uid="{00000000-0005-0000-0000-0000B7000000}"/>
    <cellStyle name="_Multiple_EyeChart 090503 2" xfId="2900" xr:uid="{1ED20F3B-7C17-468B-8218-4C59F8F0601F}"/>
    <cellStyle name="_Multiple_EyeChart 090503 2 2" xfId="2901" xr:uid="{104B5BBF-61E6-49F4-9F85-DA452993E243}"/>
    <cellStyle name="_Multiple_EyeChart 090503 2 3" xfId="2902" xr:uid="{87DD8F35-AE65-4655-9367-BCB8AF22D186}"/>
    <cellStyle name="_Multiple_EyeChart 090503 2 3 2" xfId="19853" xr:uid="{DC35A4E8-EDE9-4419-B5DB-B83D7A3FC139}"/>
    <cellStyle name="_Multiple_EyeChart 2" xfId="2903" xr:uid="{02981DDB-61DE-4EF9-9D4D-62A5965007F6}"/>
    <cellStyle name="_Multiple_EyeChart 2 2" xfId="2904" xr:uid="{200E1ECC-4A4C-48BC-8D43-6BE26331C5D0}"/>
    <cellStyle name="_Multiple_EyeChart 2 3" xfId="2905" xr:uid="{2351FF08-840D-45F7-92A3-33D48C855EF7}"/>
    <cellStyle name="_Multiple_EyeChart 2 3 2" xfId="19854" xr:uid="{3B2F93D4-A8DB-40CF-BC0F-BA483C9371BC}"/>
    <cellStyle name="_Multiple_Input" xfId="182" xr:uid="{00000000-0005-0000-0000-0000B8000000}"/>
    <cellStyle name="_Multiple_Input 2" xfId="2906" xr:uid="{C5D5714C-906E-44D7-959D-A8485D139AA0}"/>
    <cellStyle name="_Multiple_Input 2 2" xfId="2907" xr:uid="{D6594C06-3560-4F60-9E18-6ADC12FC1D93}"/>
    <cellStyle name="_Multiple_Input 2 3" xfId="2908" xr:uid="{A4351F82-45B4-4DAD-9F05-F25D2101BEC7}"/>
    <cellStyle name="_Multiple_Input 2 3 2" xfId="19855" xr:uid="{EE1D61DC-9CA0-497A-BB79-3E4A5F2CFC13}"/>
    <cellStyle name="_Multiple_Input_1" xfId="183" xr:uid="{00000000-0005-0000-0000-0000B9000000}"/>
    <cellStyle name="_Multiple_Pools" xfId="184" xr:uid="{00000000-0005-0000-0000-0000BA000000}"/>
    <cellStyle name="_Multiple_Pools 2" xfId="2909" xr:uid="{6FA3589C-7CA8-4ECA-8A70-6E6F843301BF}"/>
    <cellStyle name="_Multiple_Pools 2 2" xfId="2910" xr:uid="{2EE9B0BC-CA94-4B60-AAB6-5983D67241FE}"/>
    <cellStyle name="_Multiple_Pools 2 3" xfId="2911" xr:uid="{CB44AB3C-7AC0-4D17-8031-A375B896905B}"/>
    <cellStyle name="_Multiple_Pools 2 3 2" xfId="19856" xr:uid="{308453B0-CA59-48B4-B2D0-AB9281A9802D}"/>
    <cellStyle name="_Multiple_Senario Input Assumptions" xfId="185" xr:uid="{00000000-0005-0000-0000-0000BB000000}"/>
    <cellStyle name="_Multiple_Senario Input Assumptions 2" xfId="2912" xr:uid="{1281F613-72A0-4616-8212-45287FD665D3}"/>
    <cellStyle name="_Multiple_Senario Input Assumptions 2 2" xfId="2913" xr:uid="{F210DA94-9ABD-4D59-B79D-9F9BC8886B50}"/>
    <cellStyle name="_Multiple_Senario Input Assumptions 2 3" xfId="2914" xr:uid="{F3A5B0DA-134A-45C0-B8C6-DD256BA0D62A}"/>
    <cellStyle name="_Multiple_Senario Input Assumptions 2 3 2" xfId="19857" xr:uid="{9B03AEF4-1B6A-45B9-8E7E-93A49583A0DB}"/>
    <cellStyle name="_Multiple_Sheet1" xfId="186" xr:uid="{00000000-0005-0000-0000-0000BC000000}"/>
    <cellStyle name="_Multiple_Sheet1 2" xfId="2915" xr:uid="{CD220D5C-7667-4996-807E-5A3282B93191}"/>
    <cellStyle name="_Multiple_Sheet1 2 2" xfId="2916" xr:uid="{E26C4722-437D-4F9E-A227-98CA27F099F3}"/>
    <cellStyle name="_Multiple_Sheet1 2 3" xfId="2917" xr:uid="{0EC851F4-8580-41E8-841B-7DB91FAB7A4A}"/>
    <cellStyle name="_Multiple_Sheet1 2 3 2" xfId="19858" xr:uid="{9E157711-D5F4-4032-B353-41F0EB058326}"/>
    <cellStyle name="_Multiple_Sheet1_Balance Sheet" xfId="187" xr:uid="{00000000-0005-0000-0000-0000BD000000}"/>
    <cellStyle name="_Multiple_Sheet1_Balance Sheet 2" xfId="2918" xr:uid="{3AAB8E0B-26EF-4819-B07A-10D84CD4C94B}"/>
    <cellStyle name="_Multiple_Sheet1_Balance Sheet 2 2" xfId="2919" xr:uid="{3C0FDD5C-CED9-413F-850F-E3C6E1A71461}"/>
    <cellStyle name="_Multiple_Sheet1_Balance Sheet 2 3" xfId="2920" xr:uid="{EAE1C85A-D14D-48CC-88DC-DACA1B9DA021}"/>
    <cellStyle name="_Multiple_Sheet1_Balance Sheet 2 3 2" xfId="19859" xr:uid="{A2414854-6879-43FA-9C9C-91F2373CABB9}"/>
    <cellStyle name="_Multiple_Sheet1_Criteria" xfId="188" xr:uid="{00000000-0005-0000-0000-0000BE000000}"/>
    <cellStyle name="_Multiple_Sheet1_Criteria 2" xfId="2921" xr:uid="{A6DA4C54-7CB7-48A9-8300-3F87566110AC}"/>
    <cellStyle name="_Multiple_Sheet1_Criteria 2 2" xfId="2922" xr:uid="{00F8210C-2251-44DC-92E9-565A5C76EE75}"/>
    <cellStyle name="_Multiple_Sheet1_Criteria 2 3" xfId="2923" xr:uid="{B53AFAF2-34B0-444D-A0A9-1516F2EF7DA7}"/>
    <cellStyle name="_Multiple_Sheet1_Criteria 2 3 2" xfId="19860" xr:uid="{F75AB37F-6C52-4739-ACAB-BE708F30FBB8}"/>
    <cellStyle name="_Multiple_Sheet1_Data Tape" xfId="189" xr:uid="{00000000-0005-0000-0000-0000BF000000}"/>
    <cellStyle name="_Multiple_Sheet1_Data Tape 2" xfId="2924" xr:uid="{A8F70769-D928-45A6-AFEB-DD99F69C84D5}"/>
    <cellStyle name="_Multiple_Sheet1_Data Tape 2 2" xfId="2925" xr:uid="{86D4E61C-4515-4F01-BC2F-EA29B22F3B45}"/>
    <cellStyle name="_Multiple_Sheet1_Data Tape 2 3" xfId="2926" xr:uid="{81A21805-77EF-4C57-A69C-69F850770CC6}"/>
    <cellStyle name="_Multiple_Sheet1_Data Tape 2 3 2" xfId="19861" xr:uid="{37943CA7-2288-4E5C-9B59-853222258A1D}"/>
    <cellStyle name="_Multiple_Sheet1_Data_Tape" xfId="190" xr:uid="{00000000-0005-0000-0000-0000C0000000}"/>
    <cellStyle name="_Multiple_Sheet1_Data_Tape 2" xfId="2927" xr:uid="{6A861426-B2AD-4B34-88C5-811AC65C324E}"/>
    <cellStyle name="_Multiple_Sheet1_Data_Tape 2 2" xfId="2928" xr:uid="{17C05AEB-2EC5-4DFB-9FDE-BB35883DDB2A}"/>
    <cellStyle name="_Multiple_Sheet1_Data_Tape 2 3" xfId="2929" xr:uid="{5ABA63CC-1F1C-41C3-B410-BA132924AB00}"/>
    <cellStyle name="_Multiple_Sheet1_Data_Tape 2 3 2" xfId="19862" xr:uid="{B7FF7093-110A-42A5-AD4D-66F19B28B82F}"/>
    <cellStyle name="_Multiple_Sheet1_Input" xfId="191" xr:uid="{00000000-0005-0000-0000-0000C1000000}"/>
    <cellStyle name="_Multiple_Sheet1_Input 2" xfId="2930" xr:uid="{7EEB6022-84A4-46DD-B0EF-18BC6731F3C8}"/>
    <cellStyle name="_Multiple_Sheet1_Input 2 2" xfId="2931" xr:uid="{23E34D2D-F29C-47CF-A4A4-A76A56850190}"/>
    <cellStyle name="_Multiple_Sheet1_Input 2 3" xfId="2932" xr:uid="{3212847E-4903-488C-B92F-25F9D84C6604}"/>
    <cellStyle name="_Multiple_Sheet1_Input 2 3 2" xfId="19863" xr:uid="{4C6C8CA6-3ED5-4239-B64D-8EAEEF0A3099}"/>
    <cellStyle name="_Multiple_Sheet1_Pools" xfId="192" xr:uid="{00000000-0005-0000-0000-0000C2000000}"/>
    <cellStyle name="_Multiple_Sheet1_Pools 2" xfId="2933" xr:uid="{138B4F22-EA9B-417D-B831-12C9ADE11AA9}"/>
    <cellStyle name="_Multiple_Sheet1_Pools 2 2" xfId="2934" xr:uid="{6451EAFE-3752-4CAF-A55B-FA5FBC31921B}"/>
    <cellStyle name="_Multiple_Sheet1_Pools 2 3" xfId="2935" xr:uid="{1354C633-09E4-4158-871D-4D764D294382}"/>
    <cellStyle name="_Multiple_Sheet1_Pools 2 3 2" xfId="19864" xr:uid="{A8964E5D-EE84-41B1-B6F0-A958FF1C9211}"/>
    <cellStyle name="_Multiple_Sheet1_Senario Input Assumptions" xfId="193" xr:uid="{00000000-0005-0000-0000-0000C3000000}"/>
    <cellStyle name="_Multiple_Sheet1_Senario Input Assumptions 2" xfId="2936" xr:uid="{27DABE7D-79F1-4208-858D-15896D21797A}"/>
    <cellStyle name="_Multiple_Sheet1_Senario Input Assumptions 2 2" xfId="2937" xr:uid="{9A34E530-03B5-4F9E-9A7E-CE3D4E16DFAD}"/>
    <cellStyle name="_Multiple_Sheet1_Senario Input Assumptions 2 3" xfId="2938" xr:uid="{A9EC96F7-E346-4DA2-8921-F4D948649173}"/>
    <cellStyle name="_Multiple_Sheet1_Senario Input Assumptions 2 3 2" xfId="19865" xr:uid="{2CB09C9B-2220-4CFC-BABF-705D645153DF}"/>
    <cellStyle name="_Multiple_Sheet1_Structure Model_2003_test2" xfId="194" xr:uid="{00000000-0005-0000-0000-0000C4000000}"/>
    <cellStyle name="_Multiple_Sheet1_Structure Model_2003_test2 2" xfId="2939" xr:uid="{1518F84D-9BD3-41DF-A11C-A1C97CFF6AD0}"/>
    <cellStyle name="_Multiple_Sheet1_Structure Model_2003_test2 2 2" xfId="2940" xr:uid="{20AD2BDA-C218-4945-AA43-E2A23671ABA0}"/>
    <cellStyle name="_Multiple_Sheet1_Structure Model_2003_test2 2 3" xfId="2941" xr:uid="{6B449783-1125-4D1A-8B92-552461781365}"/>
    <cellStyle name="_Multiple_Sheet1_Structure Model_2003_test2 2 3 2" xfId="19867" xr:uid="{F3A63C48-6755-4154-AF68-23F97131D838}"/>
    <cellStyle name="_Multiple_Sheet2" xfId="195" xr:uid="{00000000-0005-0000-0000-0000C5000000}"/>
    <cellStyle name="_Multiple_Sheet2 2" xfId="2942" xr:uid="{D5F1D431-EB24-48C6-98C9-F869926BA5A9}"/>
    <cellStyle name="_Multiple_Sheet2 2 2" xfId="2943" xr:uid="{AB632A8B-6B80-4CBA-A192-A14B0A86508B}"/>
    <cellStyle name="_Multiple_Sheet2 2 3" xfId="2944" xr:uid="{C6988A2A-D207-4FA0-B037-E6455530A63E}"/>
    <cellStyle name="_Multiple_Sheet2 2 3 2" xfId="19868" xr:uid="{64D94D06-3C88-4D17-8E74-927A25FA5813}"/>
    <cellStyle name="_Multiple_Sheet3" xfId="196" xr:uid="{00000000-0005-0000-0000-0000C6000000}"/>
    <cellStyle name="_Multiple_Sheet3 2" xfId="2945" xr:uid="{5E77C52F-ECDE-49E1-84B6-5C8BEC9D5213}"/>
    <cellStyle name="_Multiple_Sheet3 2 2" xfId="2946" xr:uid="{BF6C2EA7-2A5F-4499-8914-1B63BD915D06}"/>
    <cellStyle name="_Multiple_Sheet3 2 3" xfId="2947" xr:uid="{E656E760-393E-49B0-9A96-D65AAE269477}"/>
    <cellStyle name="_Multiple_Sheet3 2 3 2" xfId="19869" xr:uid="{9135B658-2849-46FB-9CD2-45A6A1A2A302}"/>
    <cellStyle name="_Multiple_Structure Model_2003_test2" xfId="197" xr:uid="{00000000-0005-0000-0000-0000C7000000}"/>
    <cellStyle name="_Multiple_Structure Model_2003_test2 2" xfId="2948" xr:uid="{A2DF5DDD-3876-49BB-9D20-F507E07D5404}"/>
    <cellStyle name="_Multiple_Structure Model_2003_test2 2 2" xfId="2949" xr:uid="{4C2AB4F2-5027-4C1B-BFB5-65648818F6A9}"/>
    <cellStyle name="_Multiple_Structure Model_2003_test2 2 3" xfId="2950" xr:uid="{ED73955E-79A3-4D14-ABA0-552A759DB934}"/>
    <cellStyle name="_Multiple_Structure Model_2003_test2 2 3 2" xfId="19870" xr:uid="{AFAE03C7-015E-4B41-99C0-65B7B64A9B3E}"/>
    <cellStyle name="_MultipleSpace" xfId="198" xr:uid="{00000000-0005-0000-0000-0000C8000000}"/>
    <cellStyle name="_MultipleSpace 2" xfId="2951" xr:uid="{671D5844-57AE-47A5-B9F2-330469037F5C}"/>
    <cellStyle name="_MultipleSpace 2 2" xfId="2952" xr:uid="{7BDB4E69-EB16-4FEC-B924-CE85B1C516C5}"/>
    <cellStyle name="_MultipleSpace 2 3" xfId="2953" xr:uid="{7551972A-1767-4D21-A29C-4CA947E38849}"/>
    <cellStyle name="_MultipleSpace 2 3 2" xfId="19871" xr:uid="{7D8A289C-63B9-40E7-86F9-AF482CD94EC8}"/>
    <cellStyle name="_MultipleSpace_DB_Eye" xfId="199" xr:uid="{00000000-0005-0000-0000-0000C9000000}"/>
    <cellStyle name="_MultipleSpace_DB_Eye 2" xfId="2954" xr:uid="{A5B4EA52-87D9-4561-9762-809002C1686D}"/>
    <cellStyle name="_MultipleSpace_DB_Eye 2 2" xfId="2955" xr:uid="{7F33C62F-60F7-4A07-BBCB-AEBB63F6CAD0}"/>
    <cellStyle name="_MultipleSpace_DB_Eye 2 3" xfId="2956" xr:uid="{A81A5FFB-FE2C-4586-A9CE-96D6CE7EF31C}"/>
    <cellStyle name="_MultipleSpace_DB_Eye 2 3 2" xfId="19872" xr:uid="{140E1E25-F494-4B06-B5D2-8E678BB9A6F3}"/>
    <cellStyle name="_MultipleSpace_EyeChart" xfId="200" xr:uid="{00000000-0005-0000-0000-0000CA000000}"/>
    <cellStyle name="_MultipleSpace_EyeChart 090503" xfId="201" xr:uid="{00000000-0005-0000-0000-0000CB000000}"/>
    <cellStyle name="_MultipleSpace_EyeChart 090503 2" xfId="2957" xr:uid="{BFC03745-7906-41CE-98C5-8DFC0B15E152}"/>
    <cellStyle name="_MultipleSpace_EyeChart 090503 2 2" xfId="2958" xr:uid="{F7BD59F8-A249-4AA3-AAF4-5E29381D61A2}"/>
    <cellStyle name="_MultipleSpace_EyeChart 090503 2 3" xfId="2959" xr:uid="{8294CF68-389D-452B-9E49-8FFDBCA0C4DE}"/>
    <cellStyle name="_MultipleSpace_EyeChart 090503 2 3 2" xfId="19873" xr:uid="{D33E25E9-AB75-41E7-8EF2-1846EFED1AD7}"/>
    <cellStyle name="_MultipleSpace_EyeChart 2" xfId="2960" xr:uid="{22929EF0-A9A6-4AA5-A25A-5DF1F3F1B092}"/>
    <cellStyle name="_MultipleSpace_EyeChart 2 2" xfId="2961" xr:uid="{AE38CF4A-4AB2-4133-BE3A-5A91831225DD}"/>
    <cellStyle name="_MultipleSpace_EyeChart 2 3" xfId="2962" xr:uid="{926E6DED-2647-4FD3-B950-F3ED59EED09F}"/>
    <cellStyle name="_MultipleSpace_EyeChart 2 3 2" xfId="19874" xr:uid="{F52F4E33-CDFC-4EFC-A2FC-DAD94EC7348A}"/>
    <cellStyle name="_MultipleSpace_Input" xfId="202" xr:uid="{00000000-0005-0000-0000-0000CC000000}"/>
    <cellStyle name="_MultipleSpace_Input_1" xfId="203" xr:uid="{00000000-0005-0000-0000-0000CD000000}"/>
    <cellStyle name="_MultipleSpace_Input_1 2" xfId="2963" xr:uid="{FDF66AA2-D89D-4051-B14F-6428C344AFF5}"/>
    <cellStyle name="_MultipleSpace_Input_1 2 2" xfId="2964" xr:uid="{D7F50580-2DAF-490F-A741-C27824C8FA31}"/>
    <cellStyle name="_MultipleSpace_Input_1 2 3" xfId="2965" xr:uid="{71D4D0FA-5D55-450F-87AB-BF743E053CD7}"/>
    <cellStyle name="_MultipleSpace_Input_1 2 3 2" xfId="19875" xr:uid="{705DEE5B-C6CF-480B-A87D-17B8254D6FA6}"/>
    <cellStyle name="_MultipleSpace_Sheet2" xfId="204" xr:uid="{00000000-0005-0000-0000-0000CE000000}"/>
    <cellStyle name="_MultipleSpace_Sheet2 2" xfId="2966" xr:uid="{6A4DD8A9-E132-4E5F-844D-0D33476D802F}"/>
    <cellStyle name="_MultipleSpace_Sheet2 2 2" xfId="2967" xr:uid="{C95E4180-E820-4496-A128-634FE0381760}"/>
    <cellStyle name="_MultipleSpace_Sheet2 2 3" xfId="2968" xr:uid="{7F717B2B-D50D-4A65-BB99-7B31D0AB44C4}"/>
    <cellStyle name="_MultipleSpace_Sheet2 2 3 2" xfId="19876" xr:uid="{E0D0A964-67B0-4E62-A83F-C30FFF1BA423}"/>
    <cellStyle name="_Percent" xfId="205" xr:uid="{00000000-0005-0000-0000-0000CF000000}"/>
    <cellStyle name="_PercentSpace" xfId="206" xr:uid="{00000000-0005-0000-0000-0000D0000000}"/>
    <cellStyle name="_Qtr result NOK" xfId="2969" xr:uid="{A4FB259F-3B72-4852-8D61-0CB19C9DC77A}"/>
    <cellStyle name="_Qtr result NOK_CP - Summary" xfId="2970" xr:uid="{88BFAC37-667A-40BB-9AF4-CAA2774167B6}"/>
    <cellStyle name="_Qtr result NOK_Inv cap-ton" xfId="2971" xr:uid="{14765C06-8F91-43AA-91A0-56AAD93FC57C}"/>
    <cellStyle name="_Qtr result NOK_Key fig 2014" xfId="2972" xr:uid="{2631BF3C-A245-4478-A7E1-59A4EACCF530}"/>
    <cellStyle name="_Qtr result NOK_Key fig 2014_CP - Summary" xfId="2973" xr:uid="{CB57F465-84A3-4EEC-AAC9-C8D8FCCF72A6}"/>
    <cellStyle name="_Qtr result NOK_Key fig 2014_Key fig 2015" xfId="2974" xr:uid="{E43A4EC5-D9AF-4381-8062-40D3B203E437}"/>
    <cellStyle name="_Qtr result NOK_Key fig 2015" xfId="2975" xr:uid="{6A8DB2F8-C8BE-4DCF-843A-1F0FCA055067}"/>
    <cellStyle name="_SubHeading" xfId="207" xr:uid="{00000000-0005-0000-0000-0000D1000000}"/>
    <cellStyle name="_Sustainability Dec YTD" xfId="660" xr:uid="{00000000-0005-0000-0000-0000D2000000}"/>
    <cellStyle name="_Table" xfId="208" xr:uid="{00000000-0005-0000-0000-0000D3000000}"/>
    <cellStyle name="_TableHead" xfId="209" xr:uid="{00000000-0005-0000-0000-0000D4000000}"/>
    <cellStyle name="_TableHead 2" xfId="34748" xr:uid="{7DE045A3-DA48-4800-AE22-12AFE271E795}"/>
    <cellStyle name="_TableRowHead" xfId="210" xr:uid="{00000000-0005-0000-0000-0000D5000000}"/>
    <cellStyle name="_TableSuperHead" xfId="211" xr:uid="{00000000-0005-0000-0000-0000D6000000}"/>
    <cellStyle name="1" xfId="212" xr:uid="{00000000-0005-0000-0000-0000D7000000}"/>
    <cellStyle name="1/1+" xfId="661" xr:uid="{00000000-0005-0000-0000-0000D8000000}"/>
    <cellStyle name="1/1+ 2" xfId="662" xr:uid="{00000000-0005-0000-0000-0000D9000000}"/>
    <cellStyle name="1/1+ 2 2" xfId="2976" xr:uid="{2C57BB46-35FD-46C4-87C8-18B9444C620B}"/>
    <cellStyle name="1/1+ 2 3" xfId="2977" xr:uid="{BD389674-E7BC-4C83-83D6-BFECB6A05881}"/>
    <cellStyle name="1/1+ 2 4" xfId="2978" xr:uid="{60788248-9FFF-4A13-949D-3DD60A54B586}"/>
    <cellStyle name="1/1+ 2_FTE count" xfId="2979" xr:uid="{AFA1549C-B3C0-45C4-B81D-F553A2D75E71}"/>
    <cellStyle name="1/1+ 3" xfId="2980" xr:uid="{07EE7468-C124-412B-B299-130FD0A17157}"/>
    <cellStyle name="1/1+ 3 2" xfId="2981" xr:uid="{469C1AAE-01B8-48E0-AC41-95CE6CE37B82}"/>
    <cellStyle name="1/1+ 3 3" xfId="2982" xr:uid="{D7D96AAA-6E88-45A5-8AC9-44EBBD554C6C}"/>
    <cellStyle name="1/1+ 3 4" xfId="2983" xr:uid="{4B88150F-0BC4-40E8-8EB3-F6D99722F2C4}"/>
    <cellStyle name="1/1+ 3 4 2" xfId="2984" xr:uid="{107C1DF6-BE5F-41E3-9DF5-6D29C37C552D}"/>
    <cellStyle name="1/1+ 3 4 3" xfId="2985" xr:uid="{00EFEA5B-3A3B-4FA7-9F2F-DF67CC4F26D0}"/>
    <cellStyle name="1/1+ 3 4 3 2" xfId="19877" xr:uid="{54EF4609-E550-4DD6-A1F1-7F42A47D1402}"/>
    <cellStyle name="1/1+ 3_FTE count" xfId="2986" xr:uid="{61F902D5-36BF-4FF8-AA4E-0CD5FF40E3B2}"/>
    <cellStyle name="1/1+ 4" xfId="2987" xr:uid="{ADB7CC4E-7ECD-4797-879F-13C168B1AE66}"/>
    <cellStyle name="1/1+ 5" xfId="2988" xr:uid="{A6CC3BDC-1338-47EF-9C35-698280CBD2BD}"/>
    <cellStyle name="1/1+ 5 2" xfId="2989" xr:uid="{42935C14-5263-48DC-B345-32B40C55BD4B}"/>
    <cellStyle name="1/1+ 5_FTE count" xfId="2990" xr:uid="{166F70E7-EED1-4B44-9B55-50E5D90472C4}"/>
    <cellStyle name="1/1+ 6" xfId="2991" xr:uid="{9FFCD2FC-8DBB-4C13-AB35-3858E0174221}"/>
    <cellStyle name="1/1+ 7" xfId="2992" xr:uid="{1617D266-B40F-4EDA-B605-65516E1137E4}"/>
    <cellStyle name="1/1+_2799 juli" xfId="35796" xr:uid="{1FD84E7C-599F-4054-A9BB-0BCF4193C7F0}"/>
    <cellStyle name="1_03-05-31 Final OBS Reports" xfId="213" xr:uid="{00000000-0005-0000-0000-0000DB000000}"/>
    <cellStyle name="1_GMACCH_Loans_OBS_033103_Final_v2" xfId="214" xr:uid="{00000000-0005-0000-0000-0000DC000000}"/>
    <cellStyle name="1_Japan - 3Q02 Risk Rating Worksheet - 101602_Japan" xfId="215" xr:uid="{00000000-0005-0000-0000-0000DD000000}"/>
    <cellStyle name="1_Japan - 3Q02 Risk Rating Worksheet - 101602_Japan_Comparison vs. prior_Q2 2003" xfId="216" xr:uid="{00000000-0005-0000-0000-0000DE000000}"/>
    <cellStyle name="1_Japan - 4Q2002 - Risk Rating Worksheet_final" xfId="217" xr:uid="{00000000-0005-0000-0000-0000DF000000}"/>
    <cellStyle name="1_Japan - 4Q2002 - Risk Rating Worksheet_final_12.11.2002" xfId="218" xr:uid="{00000000-0005-0000-0000-0000E0000000}"/>
    <cellStyle name="1_Japan - 4Q2002 - Risk Rating Worksheet_final_12.11.2002_Comparison vs. prior_Q2 2003" xfId="219" xr:uid="{00000000-0005-0000-0000-0000E1000000}"/>
    <cellStyle name="1_Japan - 4Q2002 - Risk Rating Worksheet_final_Comparison vs. prior_Q2 2003" xfId="220" xr:uid="{00000000-0005-0000-0000-0000E2000000}"/>
    <cellStyle name="1_Japan-1Q2003 - Risk Rating Worksheet03.06.2003F" xfId="221" xr:uid="{00000000-0005-0000-0000-0000E3000000}"/>
    <cellStyle name="1_Japan-1Q2003 - Risk Rating Worksheet03.06.2003F_Comparison vs. prior_Q2 2003" xfId="222" xr:uid="{00000000-0005-0000-0000-0000E4000000}"/>
    <cellStyle name="1_SALEM" xfId="223" xr:uid="{00000000-0005-0000-0000-0000E5000000}"/>
    <cellStyle name="1_SALEM_03-05-31 Final OBS Reports" xfId="224" xr:uid="{00000000-0005-0000-0000-0000E6000000}"/>
    <cellStyle name="1_SALEM_GMACCH_Loans_OBS_033103_Final_v2" xfId="225" xr:uid="{00000000-0005-0000-0000-0000E7000000}"/>
    <cellStyle name="1_SALEM_Japan - 3Q02 Risk Rating Worksheet - 101602_Japan" xfId="226" xr:uid="{00000000-0005-0000-0000-0000E8000000}"/>
    <cellStyle name="1_SALEM_Japan - 3Q02 Risk Rating Worksheet - 101602_Japan_Comparison vs. prior_Q2 2003" xfId="227" xr:uid="{00000000-0005-0000-0000-0000E9000000}"/>
    <cellStyle name="1_SALEM_Japan - 4Q2002 - Risk Rating Worksheet_final" xfId="228" xr:uid="{00000000-0005-0000-0000-0000EA000000}"/>
    <cellStyle name="1_SALEM_Japan - 4Q2002 - Risk Rating Worksheet_final_12.11.2002" xfId="229" xr:uid="{00000000-0005-0000-0000-0000EB000000}"/>
    <cellStyle name="1_SALEM_Japan - 4Q2002 - Risk Rating Worksheet_final_12.11.2002_Comparison vs. prior_Q2 2003" xfId="230" xr:uid="{00000000-0005-0000-0000-0000EC000000}"/>
    <cellStyle name="1_SALEM_Japan - 4Q2002 - Risk Rating Worksheet_final_Comparison vs. prior_Q2 2003" xfId="231" xr:uid="{00000000-0005-0000-0000-0000ED000000}"/>
    <cellStyle name="1_SALEM_Japan-1Q2003 - Risk Rating Worksheet03.06.2003F" xfId="232" xr:uid="{00000000-0005-0000-0000-0000EE000000}"/>
    <cellStyle name="1_SALEM_Japan-1Q2003 - Risk Rating Worksheet03.06.2003F_Comparison vs. prior_Q2 2003" xfId="233" xr:uid="{00000000-0005-0000-0000-0000EF000000}"/>
    <cellStyle name="1_SALEM_Sheet1" xfId="234" xr:uid="{00000000-0005-0000-0000-0000F0000000}"/>
    <cellStyle name="1_SALEM_Sheet3" xfId="235" xr:uid="{00000000-0005-0000-0000-0000F1000000}"/>
    <cellStyle name="1_sec8 (2)" xfId="236" xr:uid="{00000000-0005-0000-0000-0000F2000000}"/>
    <cellStyle name="1_sec8 (2)_03-05-31 Final OBS Reports" xfId="237" xr:uid="{00000000-0005-0000-0000-0000F3000000}"/>
    <cellStyle name="1_sec8 (2)_GMACCH_Loans_OBS_033103_Final_v2" xfId="238" xr:uid="{00000000-0005-0000-0000-0000F4000000}"/>
    <cellStyle name="1_sec8 (2)_Japan - 3Q02 Risk Rating Worksheet - 101602_Japan" xfId="239" xr:uid="{00000000-0005-0000-0000-0000F5000000}"/>
    <cellStyle name="1_sec8 (2)_Japan - 3Q02 Risk Rating Worksheet - 101602_Japan_Comparison vs. prior_Q2 2003" xfId="240" xr:uid="{00000000-0005-0000-0000-0000F6000000}"/>
    <cellStyle name="1_sec8 (2)_Japan - 4Q2002 - Risk Rating Worksheet_final" xfId="241" xr:uid="{00000000-0005-0000-0000-0000F7000000}"/>
    <cellStyle name="1_sec8 (2)_Japan - 4Q2002 - Risk Rating Worksheet_final_12.11.2002" xfId="242" xr:uid="{00000000-0005-0000-0000-0000F8000000}"/>
    <cellStyle name="1_sec8 (2)_Japan - 4Q2002 - Risk Rating Worksheet_final_12.11.2002_Comparison vs. prior_Q2 2003" xfId="243" xr:uid="{00000000-0005-0000-0000-0000F9000000}"/>
    <cellStyle name="1_sec8 (2)_Japan - 4Q2002 - Risk Rating Worksheet_final_Comparison vs. prior_Q2 2003" xfId="244" xr:uid="{00000000-0005-0000-0000-0000FA000000}"/>
    <cellStyle name="1_sec8 (2)_Japan-1Q2003 - Risk Rating Worksheet03.06.2003F" xfId="245" xr:uid="{00000000-0005-0000-0000-0000FB000000}"/>
    <cellStyle name="1_sec8 (2)_Japan-1Q2003 - Risk Rating Worksheet03.06.2003F_Comparison vs. prior_Q2 2003" xfId="246" xr:uid="{00000000-0005-0000-0000-0000FC000000}"/>
    <cellStyle name="1_sec8 (2)_Sheet1" xfId="247" xr:uid="{00000000-0005-0000-0000-0000FD000000}"/>
    <cellStyle name="1_sec8 (2)_Sheet3" xfId="248" xr:uid="{00000000-0005-0000-0000-0000FE000000}"/>
    <cellStyle name="1_Sheet1" xfId="249" xr:uid="{00000000-0005-0000-0000-0000FF000000}"/>
    <cellStyle name="1_Sheet3" xfId="250" xr:uid="{00000000-0005-0000-0000-000000010000}"/>
    <cellStyle name="2" xfId="251" xr:uid="{00000000-0005-0000-0000-000001010000}"/>
    <cellStyle name="2_03-05-31 Final OBS Reports" xfId="252" xr:uid="{00000000-0005-0000-0000-000002010000}"/>
    <cellStyle name="2_GMACCH_Loans_OBS_033103_Final_v2" xfId="253" xr:uid="{00000000-0005-0000-0000-000003010000}"/>
    <cellStyle name="2_Japan - 3Q02 Risk Rating Worksheet - 101602_Japan" xfId="254" xr:uid="{00000000-0005-0000-0000-000004010000}"/>
    <cellStyle name="2_Japan - 3Q02 Risk Rating Worksheet - 101602_Japan_Comparison vs. prior_Q2 2003" xfId="255" xr:uid="{00000000-0005-0000-0000-000005010000}"/>
    <cellStyle name="2_Japan - 4Q2002 - Risk Rating Worksheet_final" xfId="256" xr:uid="{00000000-0005-0000-0000-000006010000}"/>
    <cellStyle name="2_Japan - 4Q2002 - Risk Rating Worksheet_final_12.11.2002" xfId="257" xr:uid="{00000000-0005-0000-0000-000007010000}"/>
    <cellStyle name="2_Japan - 4Q2002 - Risk Rating Worksheet_final_12.11.2002_Comparison vs. prior_Q2 2003" xfId="258" xr:uid="{00000000-0005-0000-0000-000008010000}"/>
    <cellStyle name="2_Japan - 4Q2002 - Risk Rating Worksheet_final_Comparison vs. prior_Q2 2003" xfId="259" xr:uid="{00000000-0005-0000-0000-000009010000}"/>
    <cellStyle name="2_Japan-1Q2003 - Risk Rating Worksheet03.06.2003F" xfId="260" xr:uid="{00000000-0005-0000-0000-00000A010000}"/>
    <cellStyle name="2_Japan-1Q2003 - Risk Rating Worksheet03.06.2003F_Comparison vs. prior_Q2 2003" xfId="261" xr:uid="{00000000-0005-0000-0000-00000B010000}"/>
    <cellStyle name="2_SALEM" xfId="262" xr:uid="{00000000-0005-0000-0000-00000C010000}"/>
    <cellStyle name="2_SALEM_03-05-31 Final OBS Reports" xfId="263" xr:uid="{00000000-0005-0000-0000-00000D010000}"/>
    <cellStyle name="2_SALEM_GMACCH_Loans_OBS_033103_Final_v2" xfId="264" xr:uid="{00000000-0005-0000-0000-00000E010000}"/>
    <cellStyle name="2_SALEM_Japan - 3Q02 Risk Rating Worksheet - 101602_Japan" xfId="265" xr:uid="{00000000-0005-0000-0000-00000F010000}"/>
    <cellStyle name="2_SALEM_Japan - 3Q02 Risk Rating Worksheet - 101602_Japan_Comparison vs. prior_Q2 2003" xfId="266" xr:uid="{00000000-0005-0000-0000-000010010000}"/>
    <cellStyle name="2_SALEM_Japan - 4Q2002 - Risk Rating Worksheet_final" xfId="267" xr:uid="{00000000-0005-0000-0000-000011010000}"/>
    <cellStyle name="2_SALEM_Japan - 4Q2002 - Risk Rating Worksheet_final_12.11.2002" xfId="268" xr:uid="{00000000-0005-0000-0000-000012010000}"/>
    <cellStyle name="2_SALEM_Japan - 4Q2002 - Risk Rating Worksheet_final_12.11.2002_Comparison vs. prior_Q2 2003" xfId="269" xr:uid="{00000000-0005-0000-0000-000013010000}"/>
    <cellStyle name="2_SALEM_Japan - 4Q2002 - Risk Rating Worksheet_final_Comparison vs. prior_Q2 2003" xfId="270" xr:uid="{00000000-0005-0000-0000-000014010000}"/>
    <cellStyle name="2_SALEM_Japan-1Q2003 - Risk Rating Worksheet03.06.2003F" xfId="271" xr:uid="{00000000-0005-0000-0000-000015010000}"/>
    <cellStyle name="2_SALEM_Japan-1Q2003 - Risk Rating Worksheet03.06.2003F_Comparison vs. prior_Q2 2003" xfId="272" xr:uid="{00000000-0005-0000-0000-000016010000}"/>
    <cellStyle name="2_SALEM_Sheet1" xfId="273" xr:uid="{00000000-0005-0000-0000-000017010000}"/>
    <cellStyle name="2_SALEM_Sheet3" xfId="274" xr:uid="{00000000-0005-0000-0000-000018010000}"/>
    <cellStyle name="2_Sheet1" xfId="275" xr:uid="{00000000-0005-0000-0000-000019010000}"/>
    <cellStyle name="2_Sheet3" xfId="276" xr:uid="{00000000-0005-0000-0000-00001A010000}"/>
    <cellStyle name="20 % - Markeringsfarve1" xfId="2993" xr:uid="{0ACBEEA7-2D91-4BF8-A7B3-3D02A8A16A14}"/>
    <cellStyle name="20 % - Markeringsfarve2" xfId="2994" xr:uid="{ACBA0882-8390-409F-A8B9-1E39952EB278}"/>
    <cellStyle name="20 % - Markeringsfarve3" xfId="2995" xr:uid="{2B1C7D89-BF9E-4F14-830D-6BBCC45A9897}"/>
    <cellStyle name="20 % - Markeringsfarve4" xfId="2996" xr:uid="{405F25AA-A1CB-4DEA-9E54-2C011C150013}"/>
    <cellStyle name="20 % - Markeringsfarve5" xfId="2997" xr:uid="{5AC1BC46-362F-4B69-93BF-4B91D54135BB}"/>
    <cellStyle name="20 % - Markeringsfarve6" xfId="2998" xr:uid="{9EDA73DF-5393-4773-A0C2-D026F0EE56BC}"/>
    <cellStyle name="20% - Accent1 2" xfId="419" xr:uid="{00000000-0005-0000-0000-00001B010000}"/>
    <cellStyle name="20% - Accent1 2 2" xfId="2999" xr:uid="{42EC5B98-FE71-4291-A940-027A44FB798E}"/>
    <cellStyle name="20% - Accent1 2 3" xfId="3000" xr:uid="{12D6518D-EE5A-4CA2-8CBA-002C38F03085}"/>
    <cellStyle name="20% - Accent1 3" xfId="663" xr:uid="{00000000-0005-0000-0000-00001C010000}"/>
    <cellStyle name="20% - Accent1 3 10" xfId="3001" xr:uid="{9A07B8CE-9953-4439-AEE2-F9E7484813CD}"/>
    <cellStyle name="20% - Accent1 3 10 2" xfId="3002" xr:uid="{52C65D1B-C757-44CE-95E1-F22E10F0E259}"/>
    <cellStyle name="20% - Accent1 3 11" xfId="3003" xr:uid="{045335A6-02E3-40A5-9E6B-EF4C4E94D61F}"/>
    <cellStyle name="20% - Accent1 3 11 2" xfId="3004" xr:uid="{48DFBD1A-925C-4986-9EB4-640BBE0F2376}"/>
    <cellStyle name="20% - Accent1 3 12" xfId="3005" xr:uid="{E96BE7ED-8905-495E-AE0B-20E2D30FF5D6}"/>
    <cellStyle name="20% - Accent1 3 13" xfId="33969" xr:uid="{DD8EAA09-2450-464B-BFE3-C72D784AAFCE}"/>
    <cellStyle name="20% - Accent1 3 14" xfId="18258" xr:uid="{AC48DABF-740C-4711-8E12-3AB9049C1337}"/>
    <cellStyle name="20% - Accent1 3 2" xfId="664" xr:uid="{00000000-0005-0000-0000-00001D010000}"/>
    <cellStyle name="20% - Accent1 3 2 2" xfId="665" xr:uid="{00000000-0005-0000-0000-00001E010000}"/>
    <cellStyle name="20% - Accent1 3 2 2 2" xfId="666" xr:uid="{00000000-0005-0000-0000-00001F010000}"/>
    <cellStyle name="20% - Accent1 3 2 2 2 2" xfId="3006" xr:uid="{1C2FE2A1-D294-44FB-8B50-E7BE08F21D1F}"/>
    <cellStyle name="20% - Accent1 3 2 2 2 2 2" xfId="3007" xr:uid="{554C62FF-A9A3-4683-BC61-ABB9BE088F31}"/>
    <cellStyle name="20% - Accent1 3 2 2 2 2 3" xfId="3008" xr:uid="{0ACD184A-21D4-49BA-B7FC-B59A446C53D7}"/>
    <cellStyle name="20% - Accent1 3 2 2 2 3" xfId="3009" xr:uid="{FDA7425E-4CFA-46B3-B4AC-69799F137160}"/>
    <cellStyle name="20% - Accent1 3 2 2 2 3 2" xfId="3010" xr:uid="{55E49428-BD57-45CD-9E2E-B6EE7E74DD35}"/>
    <cellStyle name="20% - Accent1 3 2 2 2 4" xfId="3011" xr:uid="{979FDC16-7A60-4C68-A578-C91F12810623}"/>
    <cellStyle name="20% - Accent1 3 2 2 2 4 2" xfId="3012" xr:uid="{379A994D-2F4F-4165-93EE-D76FB0295D5E}"/>
    <cellStyle name="20% - Accent1 3 2 2 2 5" xfId="3013" xr:uid="{C05D6B56-7F51-4126-9F79-B5F3FB9B6714}"/>
    <cellStyle name="20% - Accent1 3 2 2 3" xfId="3014" xr:uid="{2F2D8C3D-757C-4B71-8CFE-941168466CA9}"/>
    <cellStyle name="20% - Accent1 3 2 2 3 2" xfId="3015" xr:uid="{7E674A9E-4A33-471B-8E7B-68CE4498A6CA}"/>
    <cellStyle name="20% - Accent1 3 2 2 3 3" xfId="3016" xr:uid="{57AAC7CE-1401-45CF-957D-81B4D6A4B103}"/>
    <cellStyle name="20% - Accent1 3 2 2 4" xfId="3017" xr:uid="{5B3665AA-94B4-490D-A66A-522F8FC4765C}"/>
    <cellStyle name="20% - Accent1 3 2 2 4 2" xfId="3018" xr:uid="{249B7869-8894-4ACA-88BF-46890FD30965}"/>
    <cellStyle name="20% - Accent1 3 2 2 4 3" xfId="3019" xr:uid="{49D0FE0B-3ABC-4FD0-BBDE-B66817732E3F}"/>
    <cellStyle name="20% - Accent1 3 2 2 5" xfId="3020" xr:uid="{F0E52E01-825F-4A42-A7B8-757F55AF8FA9}"/>
    <cellStyle name="20% - Accent1 3 2 2 5 2" xfId="3021" xr:uid="{E49A0714-5BD7-4503-8E72-3738DC63F1BC}"/>
    <cellStyle name="20% - Accent1 3 2 2 6" xfId="3022" xr:uid="{3C205A1B-006A-4126-96A3-0AB7A9B06F0D}"/>
    <cellStyle name="20% - Accent1 3 2 2 6 2" xfId="3023" xr:uid="{EC35E7B4-4739-475A-8F43-0EEADC34E92B}"/>
    <cellStyle name="20% - Accent1 3 2 2 7" xfId="3024" xr:uid="{70F7FBC2-A4C3-4C05-806E-84EC79201D18}"/>
    <cellStyle name="20% - Accent1 3 2 2_Dev global price ach" xfId="3025" xr:uid="{12E48A76-BFC1-44CF-B3F9-E12E8285AE02}"/>
    <cellStyle name="20% - Accent1 3 2 3" xfId="667" xr:uid="{00000000-0005-0000-0000-000021010000}"/>
    <cellStyle name="20% - Accent1 3 2 3 2" xfId="3026" xr:uid="{E3D862B9-07A6-48F6-B5B3-28D7A246A60C}"/>
    <cellStyle name="20% - Accent1 3 2 3 2 2" xfId="3027" xr:uid="{974D6594-BF58-41B9-872F-47DCE02DFB6F}"/>
    <cellStyle name="20% - Accent1 3 2 3 2 3" xfId="3028" xr:uid="{129D651B-B643-4093-BE9E-192F41117AB7}"/>
    <cellStyle name="20% - Accent1 3 2 3 3" xfId="3029" xr:uid="{0C82FD89-AADA-45DC-A3C5-01B3663F6D65}"/>
    <cellStyle name="20% - Accent1 3 2 3 3 2" xfId="3030" xr:uid="{B0720B9A-0525-4C47-865B-1FF52CB1492F}"/>
    <cellStyle name="20% - Accent1 3 2 3 4" xfId="3031" xr:uid="{6012FE24-EDEF-4899-946D-F6838EDC6B35}"/>
    <cellStyle name="20% - Accent1 3 2 3 4 2" xfId="3032" xr:uid="{AC8D8C92-0A5C-4E91-A667-37BE2B704B52}"/>
    <cellStyle name="20% - Accent1 3 2 3 5" xfId="3033" xr:uid="{CC592E7C-1C4A-4ECB-BE7E-68AA191AEB9F}"/>
    <cellStyle name="20% - Accent1 3 2 4" xfId="3034" xr:uid="{6A3D1491-1480-4B60-BBCA-A78ACFF0B8FE}"/>
    <cellStyle name="20% - Accent1 3 2 4 2" xfId="3035" xr:uid="{10DE0203-FEBF-4F0B-B082-DBDA8C430C6E}"/>
    <cellStyle name="20% - Accent1 3 2 4 3" xfId="3036" xr:uid="{D1A7CDE4-1202-469C-9C02-2CCB6E3D545A}"/>
    <cellStyle name="20% - Accent1 3 2 5" xfId="3037" xr:uid="{697CAB42-9452-47BA-9D74-D138B85A297B}"/>
    <cellStyle name="20% - Accent1 3 2 5 2" xfId="3038" xr:uid="{C3FB90FA-FBDE-4E43-9FC0-9660068DABD6}"/>
    <cellStyle name="20% - Accent1 3 2 5 3" xfId="3039" xr:uid="{65B1B807-AB94-4189-81C1-E1C046D2BFB9}"/>
    <cellStyle name="20% - Accent1 3 2 6" xfId="3040" xr:uid="{2CFAD337-01E8-45CC-BA38-3B0E18DBCD70}"/>
    <cellStyle name="20% - Accent1 3 2 6 2" xfId="3041" xr:uid="{9F95A326-FB41-4D36-AAA1-5CB80B4F4D7E}"/>
    <cellStyle name="20% - Accent1 3 2 7" xfId="3042" xr:uid="{B02A462B-8C88-4CC8-9493-5846390A11D0}"/>
    <cellStyle name="20% - Accent1 3 2 7 2" xfId="3043" xr:uid="{7DA77055-6766-4799-A85D-1604BE8DBB86}"/>
    <cellStyle name="20% - Accent1 3 2 8" xfId="3044" xr:uid="{7EFC595B-34B4-4750-B8C4-95473353FF77}"/>
    <cellStyle name="20% - Accent1 3 2_Dev global price ach" xfId="3045" xr:uid="{67C9D334-8EDE-4E14-BAC4-9F112603699C}"/>
    <cellStyle name="20% - Accent1 3 3" xfId="668" xr:uid="{00000000-0005-0000-0000-000023010000}"/>
    <cellStyle name="20% - Accent1 3 3 2" xfId="669" xr:uid="{00000000-0005-0000-0000-000024010000}"/>
    <cellStyle name="20% - Accent1 3 3 2 2" xfId="670" xr:uid="{00000000-0005-0000-0000-000025010000}"/>
    <cellStyle name="20% - Accent1 3 3 2 2 2" xfId="3046" xr:uid="{167C5CB6-86D7-4D17-A669-C5CEB473B886}"/>
    <cellStyle name="20% - Accent1 3 3 2 2 2 2" xfId="3047" xr:uid="{32DC946E-7A2C-4E7F-998B-F132D7994924}"/>
    <cellStyle name="20% - Accent1 3 3 2 2 2 3" xfId="3048" xr:uid="{BC8E26D4-1E41-49EC-A2B7-91DDFE0513F9}"/>
    <cellStyle name="20% - Accent1 3 3 2 2 3" xfId="3049" xr:uid="{E652BA86-C7A9-4BAF-B4D2-E8CD55B4728F}"/>
    <cellStyle name="20% - Accent1 3 3 2 2 3 2" xfId="3050" xr:uid="{C6A3AA62-77D9-494F-B777-6AC386E7CB6E}"/>
    <cellStyle name="20% - Accent1 3 3 2 2 4" xfId="3051" xr:uid="{B95BBA2D-EDDB-4887-BC91-292AFEA5A0DC}"/>
    <cellStyle name="20% - Accent1 3 3 2 2 4 2" xfId="3052" xr:uid="{C47FC1D9-3EE2-4771-950B-ECBD8AED58C9}"/>
    <cellStyle name="20% - Accent1 3 3 2 2 5" xfId="3053" xr:uid="{2DFF976D-0A98-407D-BD4D-2C46F8E72358}"/>
    <cellStyle name="20% - Accent1 3 3 2 3" xfId="3054" xr:uid="{C682C8FB-31B5-42F1-8DA5-A0727D58375F}"/>
    <cellStyle name="20% - Accent1 3 3 2 3 2" xfId="3055" xr:uid="{37866477-8A55-4263-AECE-83678B0ADEA7}"/>
    <cellStyle name="20% - Accent1 3 3 2 3 3" xfId="3056" xr:uid="{1C3A33B4-C0BE-41ED-8613-C7D1E9E2DACF}"/>
    <cellStyle name="20% - Accent1 3 3 2 4" xfId="3057" xr:uid="{9FA277FF-B4E5-4569-A9D1-2FD176FCBDFA}"/>
    <cellStyle name="20% - Accent1 3 3 2 4 2" xfId="3058" xr:uid="{4CDCF39F-3426-443F-ADE8-9259F2D7497B}"/>
    <cellStyle name="20% - Accent1 3 3 2 4 3" xfId="3059" xr:uid="{2D7A4190-3768-4536-962A-31F3565B6DC0}"/>
    <cellStyle name="20% - Accent1 3 3 2 5" xfId="3060" xr:uid="{0D3323CA-B9A0-4443-A9EB-43054BA3BB95}"/>
    <cellStyle name="20% - Accent1 3 3 2 5 2" xfId="3061" xr:uid="{4F26E87D-00F5-4F38-BC87-AC222E858A0A}"/>
    <cellStyle name="20% - Accent1 3 3 2 6" xfId="3062" xr:uid="{A3717A41-E20A-4A87-AF52-1958256E4653}"/>
    <cellStyle name="20% - Accent1 3 3 2 6 2" xfId="3063" xr:uid="{3BB08353-3D77-4731-AE9E-FFF253370E23}"/>
    <cellStyle name="20% - Accent1 3 3 2 7" xfId="3064" xr:uid="{350DFDD1-91F2-4A1A-A364-C3B8A509FB1A}"/>
    <cellStyle name="20% - Accent1 3 3 2_Dev global price ach" xfId="3065" xr:uid="{78D91871-0216-406D-8403-829B2CDE3E3A}"/>
    <cellStyle name="20% - Accent1 3 3 3" xfId="671" xr:uid="{00000000-0005-0000-0000-000027010000}"/>
    <cellStyle name="20% - Accent1 3 3 3 2" xfId="3066" xr:uid="{17BDB733-EE21-4CA5-B7D5-88AC1C306D87}"/>
    <cellStyle name="20% - Accent1 3 3 3 2 2" xfId="3067" xr:uid="{D0672E24-54AA-4CDE-994B-439764C494DD}"/>
    <cellStyle name="20% - Accent1 3 3 3 2 3" xfId="3068" xr:uid="{562E14FA-6359-4A19-8CF7-F019F2ECFBEA}"/>
    <cellStyle name="20% - Accent1 3 3 3 3" xfId="3069" xr:uid="{C0264308-5D23-450B-A35D-B62A1F73D92B}"/>
    <cellStyle name="20% - Accent1 3 3 3 3 2" xfId="3070" xr:uid="{575AFF2D-BF27-4A6A-AA7C-9C2EAA9AFD99}"/>
    <cellStyle name="20% - Accent1 3 3 3 4" xfId="3071" xr:uid="{2E2B0701-D6CC-407A-93B1-6992A584CF65}"/>
    <cellStyle name="20% - Accent1 3 3 3 4 2" xfId="3072" xr:uid="{7C5C4C5D-DAF3-4F59-9714-446BDBADDF2D}"/>
    <cellStyle name="20% - Accent1 3 3 3 5" xfId="3073" xr:uid="{CC7F1E81-D773-431B-8BB7-93A9F7BC8A49}"/>
    <cellStyle name="20% - Accent1 3 3 4" xfId="3074" xr:uid="{C239463A-57D9-4406-92AE-1DA3E20FA802}"/>
    <cellStyle name="20% - Accent1 3 3 4 2" xfId="3075" xr:uid="{6D306586-F1DF-4EA2-B02F-14BFE4F91363}"/>
    <cellStyle name="20% - Accent1 3 3 4 3" xfId="3076" xr:uid="{C998BD2F-2FB6-4A19-88F5-477537554A82}"/>
    <cellStyle name="20% - Accent1 3 3 5" xfId="3077" xr:uid="{1826CF6F-1452-43FA-A16A-9E6B347525C8}"/>
    <cellStyle name="20% - Accent1 3 3 5 2" xfId="3078" xr:uid="{43DC0080-3D62-4A40-A825-879DC48F182C}"/>
    <cellStyle name="20% - Accent1 3 3 5 3" xfId="3079" xr:uid="{08BE1F2A-A681-4960-85D3-F4D22B1796B0}"/>
    <cellStyle name="20% - Accent1 3 3 6" xfId="3080" xr:uid="{CEC33774-F786-420C-B6A9-3DBF64B535A5}"/>
    <cellStyle name="20% - Accent1 3 3 6 2" xfId="3081" xr:uid="{6F5A5628-F990-4A8E-9BDA-AA78C8C97E89}"/>
    <cellStyle name="20% - Accent1 3 3 7" xfId="3082" xr:uid="{3D647A72-9180-4494-AC6F-9E715F84D7C3}"/>
    <cellStyle name="20% - Accent1 3 3 7 2" xfId="3083" xr:uid="{6C248F2C-1809-4455-AD14-0F2093D7DDE3}"/>
    <cellStyle name="20% - Accent1 3 3 8" xfId="3084" xr:uid="{3BD9458F-8BAC-4598-8E59-E56DA9BDFADA}"/>
    <cellStyle name="20% - Accent1 3 3_Dev global price ach" xfId="3085" xr:uid="{C2D0FCD2-D5FF-418D-B578-2A05DCF0F2A8}"/>
    <cellStyle name="20% - Accent1 3 4" xfId="672" xr:uid="{00000000-0005-0000-0000-000029010000}"/>
    <cellStyle name="20% - Accent1 3 4 2" xfId="673" xr:uid="{00000000-0005-0000-0000-00002A010000}"/>
    <cellStyle name="20% - Accent1 3 4 2 2" xfId="3086" xr:uid="{23401B16-715B-4AAD-9C78-7F1A2D64EB68}"/>
    <cellStyle name="20% - Accent1 3 4 2 2 2" xfId="3087" xr:uid="{6F7174B6-A018-434B-A1D7-37402CBEC7E2}"/>
    <cellStyle name="20% - Accent1 3 4 2 2 3" xfId="3088" xr:uid="{BC4541C5-A12F-4562-A50D-E857E82C6B10}"/>
    <cellStyle name="20% - Accent1 3 4 2 3" xfId="3089" xr:uid="{FE80255D-752C-4B49-B861-04429F038F33}"/>
    <cellStyle name="20% - Accent1 3 4 2 3 2" xfId="3090" xr:uid="{03396B28-6F72-4669-800D-F1980F5D6517}"/>
    <cellStyle name="20% - Accent1 3 4 2 4" xfId="3091" xr:uid="{EBACD670-D2FD-416E-BEBA-CF6B08E423E5}"/>
    <cellStyle name="20% - Accent1 3 4 2 4 2" xfId="3092" xr:uid="{D2D640F1-4D52-432C-B7B6-16FEC8D82377}"/>
    <cellStyle name="20% - Accent1 3 4 2 5" xfId="3093" xr:uid="{C46A76AA-4320-41B2-B330-2C1C90957DF1}"/>
    <cellStyle name="20% - Accent1 3 4 3" xfId="3094" xr:uid="{C2E9FEBF-5CCD-48F0-BA54-95EE339FE436}"/>
    <cellStyle name="20% - Accent1 3 4 3 2" xfId="3095" xr:uid="{9A83CE4A-A911-4BF8-A3E3-7D59F0289A20}"/>
    <cellStyle name="20% - Accent1 3 4 3 3" xfId="3096" xr:uid="{FE2F6BBA-5FA8-42CA-BC1C-75219C0F0FDF}"/>
    <cellStyle name="20% - Accent1 3 4 4" xfId="3097" xr:uid="{A1E96B45-DA54-46D8-B929-B57FAAB07FA2}"/>
    <cellStyle name="20% - Accent1 3 4 4 2" xfId="3098" xr:uid="{0338CF03-9B18-4246-8E3C-624DB4D428D5}"/>
    <cellStyle name="20% - Accent1 3 4 4 3" xfId="3099" xr:uid="{834A95C6-4BFB-44F3-9495-9B2C5F9D43AD}"/>
    <cellStyle name="20% - Accent1 3 4 5" xfId="3100" xr:uid="{B0972CEF-8DBF-4249-BE5B-41FA8F20B1DA}"/>
    <cellStyle name="20% - Accent1 3 4 5 2" xfId="3101" xr:uid="{FED38490-89D7-42E5-B5A9-11BCA6CA974F}"/>
    <cellStyle name="20% - Accent1 3 4 6" xfId="3102" xr:uid="{E20FD0F4-3E18-4558-89DB-691E6A692470}"/>
    <cellStyle name="20% - Accent1 3 4 6 2" xfId="3103" xr:uid="{728AD548-4B4A-44FA-B864-FF98B59300F2}"/>
    <cellStyle name="20% - Accent1 3 4 7" xfId="3104" xr:uid="{260FA29A-EC11-4E24-8CBD-3CE26E9B920C}"/>
    <cellStyle name="20% - Accent1 3 4_Dev global price ach" xfId="3105" xr:uid="{A3193257-487D-481E-9FB4-3721C2A7F920}"/>
    <cellStyle name="20% - Accent1 3 5" xfId="674" xr:uid="{00000000-0005-0000-0000-00002C010000}"/>
    <cellStyle name="20% - Accent1 3 5 2" xfId="675" xr:uid="{00000000-0005-0000-0000-00002D010000}"/>
    <cellStyle name="20% - Accent1 3 5 2 2" xfId="3106" xr:uid="{DFF8F511-6B4C-410E-9629-A2298388EEE7}"/>
    <cellStyle name="20% - Accent1 3 5 2 2 2" xfId="3107" xr:uid="{82A4B000-868D-401C-82D4-E6053AF46635}"/>
    <cellStyle name="20% - Accent1 3 5 2 2 3" xfId="3108" xr:uid="{CC587F7A-2B8F-449F-BA29-0F59DEFD2A5C}"/>
    <cellStyle name="20% - Accent1 3 5 2 3" xfId="3109" xr:uid="{79E7F710-984B-431C-AB8E-5A3FEA154C93}"/>
    <cellStyle name="20% - Accent1 3 5 2 3 2" xfId="3110" xr:uid="{AC3E2809-EDCF-4806-ABA9-0B7AEC078841}"/>
    <cellStyle name="20% - Accent1 3 5 2 4" xfId="3111" xr:uid="{47906663-BF85-446F-927D-011CE8E0FBE9}"/>
    <cellStyle name="20% - Accent1 3 5 2 4 2" xfId="3112" xr:uid="{971A81E2-2C63-4D20-8661-1DAE96EBB184}"/>
    <cellStyle name="20% - Accent1 3 5 2 5" xfId="3113" xr:uid="{E4997474-1649-4753-A476-581804F54DE1}"/>
    <cellStyle name="20% - Accent1 3 5 3" xfId="3114" xr:uid="{8CB7838A-1CD6-4101-AD36-90AF9FEF6709}"/>
    <cellStyle name="20% - Accent1 3 5 3 2" xfId="3115" xr:uid="{87957B3A-811B-47C7-8F00-B1D4AE8ADCD5}"/>
    <cellStyle name="20% - Accent1 3 5 3 3" xfId="3116" xr:uid="{B8DBA79D-3DE7-4484-B053-C29118EC4E70}"/>
    <cellStyle name="20% - Accent1 3 5 4" xfId="3117" xr:uid="{0B9D4DB4-C775-49A0-8D13-53EA1AA0C137}"/>
    <cellStyle name="20% - Accent1 3 5 4 2" xfId="3118" xr:uid="{5686BD1D-0420-43A1-A9DA-AD356964B08B}"/>
    <cellStyle name="20% - Accent1 3 5 4 3" xfId="3119" xr:uid="{0F7D34B4-7B51-43A3-A103-355111759219}"/>
    <cellStyle name="20% - Accent1 3 5 5" xfId="3120" xr:uid="{9079E294-CD16-474F-AAAC-BAF55A075F93}"/>
    <cellStyle name="20% - Accent1 3 5 5 2" xfId="3121" xr:uid="{BEB7A7E9-8209-4CB7-BEEC-5581EA359636}"/>
    <cellStyle name="20% - Accent1 3 5 6" xfId="3122" xr:uid="{B5E1D1C2-1E87-4F88-B077-13991BAA7E96}"/>
    <cellStyle name="20% - Accent1 3 5 6 2" xfId="3123" xr:uid="{0C640F35-F514-454C-860E-BDC976FC1BF3}"/>
    <cellStyle name="20% - Accent1 3 5 7" xfId="3124" xr:uid="{3EE0B709-024C-4151-807C-CDD5A1ED1CBD}"/>
    <cellStyle name="20% - Accent1 3 5_Dev global price ach" xfId="3125" xr:uid="{14D16B78-9A82-475A-913C-C5900DA6D19D}"/>
    <cellStyle name="20% - Accent1 3 6" xfId="676" xr:uid="{00000000-0005-0000-0000-00002F010000}"/>
    <cellStyle name="20% - Accent1 3 6 2" xfId="3126" xr:uid="{AE9A5528-538A-49DF-9A08-F8EBDC5047A3}"/>
    <cellStyle name="20% - Accent1 3 6 2 2" xfId="3127" xr:uid="{B60B5382-9D54-4DE1-AEE5-523798E833F2}"/>
    <cellStyle name="20% - Accent1 3 6 2 2 2" xfId="3128" xr:uid="{E801E65F-663B-4469-91A6-BE595CFA0869}"/>
    <cellStyle name="20% - Accent1 3 6 2 3" xfId="3129" xr:uid="{AFEBAC86-141E-43AC-A070-8CF1E2F24309}"/>
    <cellStyle name="20% - Accent1 3 6 2 3 2" xfId="3130" xr:uid="{04C76380-38EE-47B1-B4C2-7C6460ED86F7}"/>
    <cellStyle name="20% - Accent1 3 6 2 4" xfId="3131" xr:uid="{DDDB303F-ECC8-4DA3-8939-F79451172FEE}"/>
    <cellStyle name="20% - Accent1 3 6 3" xfId="3132" xr:uid="{2CB2DC1D-00F9-475A-8437-D7AAA32D5A99}"/>
    <cellStyle name="20% - Accent1 3 6 3 2" xfId="3133" xr:uid="{87026FC1-DB15-4BA0-A41B-E4B337982D48}"/>
    <cellStyle name="20% - Accent1 3 6 3 3" xfId="3134" xr:uid="{5F21C29F-FD7E-4599-85B8-0EC89C1C15AA}"/>
    <cellStyle name="20% - Accent1 3 6 4" xfId="3135" xr:uid="{49A032E7-5E11-46DD-A69D-C8056A8B87F5}"/>
    <cellStyle name="20% - Accent1 3 6 4 2" xfId="3136" xr:uid="{6E935DD7-E045-45F9-965B-15E17B565C2E}"/>
    <cellStyle name="20% - Accent1 3 6 5" xfId="3137" xr:uid="{E88A7EBD-B0B6-44D1-BAF4-FEF807C652AF}"/>
    <cellStyle name="20% - Accent1 3 6 5 2" xfId="3138" xr:uid="{31494DA3-74E0-4574-B175-42A89451E544}"/>
    <cellStyle name="20% - Accent1 3 6 6" xfId="3139" xr:uid="{CF5982DB-55E6-4B94-9961-533796642068}"/>
    <cellStyle name="20% - Accent1 3 6_Dev global price ach" xfId="3140" xr:uid="{52BC5FC3-27FA-457A-836F-0F5D15563F04}"/>
    <cellStyle name="20% - Accent1 3 7" xfId="677" xr:uid="{00000000-0005-0000-0000-000030010000}"/>
    <cellStyle name="20% - Accent1 3 7 2" xfId="3141" xr:uid="{0C81FD79-E1E4-40E7-97BA-07DADD47A8B7}"/>
    <cellStyle name="20% - Accent1 3 7 2 2" xfId="3142" xr:uid="{985B3FCB-DEA4-4118-8639-EC260CB408A2}"/>
    <cellStyle name="20% - Accent1 3 7 2 2 2" xfId="3143" xr:uid="{1EBB8C49-7896-4A1A-9CF1-E44AFE3B4A9D}"/>
    <cellStyle name="20% - Accent1 3 7 2 3" xfId="3144" xr:uid="{C174A995-A4A2-4519-B2C0-20BFDC6D992A}"/>
    <cellStyle name="20% - Accent1 3 7 2 3 2" xfId="3145" xr:uid="{E3875A40-CDEA-4B63-924C-37CFB0AB248C}"/>
    <cellStyle name="20% - Accent1 3 7 2 4" xfId="3146" xr:uid="{BDB18468-8F00-4728-A043-B77BD1253266}"/>
    <cellStyle name="20% - Accent1 3 7 3" xfId="3147" xr:uid="{3FCF40D3-68A9-48C9-B6C0-C052C4BDB2C9}"/>
    <cellStyle name="20% - Accent1 3 7 3 2" xfId="3148" xr:uid="{B4431D5E-1F71-4A50-A8F3-B804DD14E104}"/>
    <cellStyle name="20% - Accent1 3 7 3 3" xfId="3149" xr:uid="{EE338AA7-4DCC-40D1-97DB-C4007D558452}"/>
    <cellStyle name="20% - Accent1 3 7 4" xfId="3150" xr:uid="{B6D0616B-A514-4910-98B4-C3EBAC2F9400}"/>
    <cellStyle name="20% - Accent1 3 7 4 2" xfId="3151" xr:uid="{729E8BC3-993B-44D2-9E57-7AF857AC8D67}"/>
    <cellStyle name="20% - Accent1 3 7 5" xfId="3152" xr:uid="{6680AD0A-CFBD-460B-B3B2-8F546AD0DEAA}"/>
    <cellStyle name="20% - Accent1 3 7 5 2" xfId="3153" xr:uid="{44F3991A-CDD6-495C-965A-76F9516E7BD8}"/>
    <cellStyle name="20% - Accent1 3 7 6" xfId="3154" xr:uid="{6EC3629C-8384-4BD8-A2E4-CA98522485F2}"/>
    <cellStyle name="20% - Accent1 3 7_Dev global price ach" xfId="3155" xr:uid="{19CB410F-0D18-4AC7-8059-2FC02D10F7AC}"/>
    <cellStyle name="20% - Accent1 3 8" xfId="3156" xr:uid="{C68914C9-10D6-4FD1-BD0E-2A21A82F3A82}"/>
    <cellStyle name="20% - Accent1 3 8 2" xfId="3157" xr:uid="{5F9898A2-423E-4ED5-A6DE-C21D215BDD93}"/>
    <cellStyle name="20% - Accent1 3 8 3" xfId="3158" xr:uid="{1521BF36-BA95-4A06-99DD-ADC7A5E89561}"/>
    <cellStyle name="20% - Accent1 3 8 3 2" xfId="3159" xr:uid="{82783A90-15D9-43B2-A21A-C93A84D2F8AB}"/>
    <cellStyle name="20% - Accent1 3 9" xfId="3160" xr:uid="{449117E9-5EE4-4B00-B77A-7A4E693F5AAA}"/>
    <cellStyle name="20% - Accent1 3 9 2" xfId="3161" xr:uid="{317C0202-32D1-4342-8ED8-2A8A6EC117AE}"/>
    <cellStyle name="20% - Accent1 3 9 2 2" xfId="3162" xr:uid="{94D721F8-E246-4A8F-817E-ACE4D016694A}"/>
    <cellStyle name="20% - Accent1 3 9 3" xfId="3163" xr:uid="{8B9D198C-B0B9-4D2B-ACB1-A22CF465C76C}"/>
    <cellStyle name="20% - Accent1 3 9 3 2" xfId="3164" xr:uid="{7A20B2B5-03A1-4CAF-A12C-2EAED0B378BE}"/>
    <cellStyle name="20% - Accent1 3 9 4" xfId="3165" xr:uid="{831BB54B-B16E-4804-AE8A-CC195E16BDA1}"/>
    <cellStyle name="20% - Accent1 3_2015 BFOREC HFM PLBS" xfId="678" xr:uid="{00000000-0005-0000-0000-000031010000}"/>
    <cellStyle name="20% - Accent1 4" xfId="679" xr:uid="{00000000-0005-0000-0000-000032010000}"/>
    <cellStyle name="20% - Accent2 2" xfId="420" xr:uid="{00000000-0005-0000-0000-000033010000}"/>
    <cellStyle name="20% - Accent2 2 2" xfId="3166" xr:uid="{E15A16B1-C1F4-4676-9252-5272F7725E77}"/>
    <cellStyle name="20% - Accent2 2 3" xfId="3167" xr:uid="{17B6452E-5284-4380-B23B-5396BFD76924}"/>
    <cellStyle name="20% - Accent2 3" xfId="680" xr:uid="{00000000-0005-0000-0000-000034010000}"/>
    <cellStyle name="20% - Accent2 3 10" xfId="3168" xr:uid="{A2C8D72E-6C6E-4102-ACC4-D24F759715E8}"/>
    <cellStyle name="20% - Accent2 3 10 2" xfId="3169" xr:uid="{E28C7F2C-FD81-414A-8ACA-792E94F4AE74}"/>
    <cellStyle name="20% - Accent2 3 11" xfId="3170" xr:uid="{B6E8ADAB-22C8-4125-97B7-E14D6122DE12}"/>
    <cellStyle name="20% - Accent2 3 11 2" xfId="3171" xr:uid="{BA3011CC-8ACB-4925-BB05-E5F25787816A}"/>
    <cellStyle name="20% - Accent2 3 12" xfId="3172" xr:uid="{F669D10B-17BB-4E26-9E99-F51845E57CC6}"/>
    <cellStyle name="20% - Accent2 3 13" xfId="33970" xr:uid="{953E8D8D-1455-4BC3-BEE6-5B894A24D372}"/>
    <cellStyle name="20% - Accent2 3 14" xfId="18254" xr:uid="{79FE25CD-ECE4-4382-B682-241239AB42B7}"/>
    <cellStyle name="20% - Accent2 3 2" xfId="681" xr:uid="{00000000-0005-0000-0000-000035010000}"/>
    <cellStyle name="20% - Accent2 3 2 2" xfId="682" xr:uid="{00000000-0005-0000-0000-000036010000}"/>
    <cellStyle name="20% - Accent2 3 2 2 2" xfId="683" xr:uid="{00000000-0005-0000-0000-000037010000}"/>
    <cellStyle name="20% - Accent2 3 2 2 2 2" xfId="3173" xr:uid="{B4878EAE-7AC5-492C-88F2-29E4D2F95571}"/>
    <cellStyle name="20% - Accent2 3 2 2 2 2 2" xfId="3174" xr:uid="{4B661AE2-7160-46A6-8185-394C6D094355}"/>
    <cellStyle name="20% - Accent2 3 2 2 2 2 3" xfId="3175" xr:uid="{4A505B17-795F-4558-B035-1F659702F60E}"/>
    <cellStyle name="20% - Accent2 3 2 2 2 3" xfId="3176" xr:uid="{0BA1C660-373E-4E64-BFE1-A31887F64DE6}"/>
    <cellStyle name="20% - Accent2 3 2 2 2 3 2" xfId="3177" xr:uid="{0E3C6B38-92FD-4A92-A5A4-7B9128FD6908}"/>
    <cellStyle name="20% - Accent2 3 2 2 2 4" xfId="3178" xr:uid="{213964AA-1286-477E-B0DB-954F69CBF7C6}"/>
    <cellStyle name="20% - Accent2 3 2 2 2 4 2" xfId="3179" xr:uid="{1825D904-B939-47E0-B77C-6CFDE26C7E11}"/>
    <cellStyle name="20% - Accent2 3 2 2 2 5" xfId="3180" xr:uid="{4004D6ED-68A7-4DAA-AAC7-EBD15757D4B4}"/>
    <cellStyle name="20% - Accent2 3 2 2 3" xfId="3181" xr:uid="{EBF58B4A-580F-4BB5-9EE5-0067F9CFE5DD}"/>
    <cellStyle name="20% - Accent2 3 2 2 3 2" xfId="3182" xr:uid="{82F45FAB-0F0F-4C8A-85A5-BAAE11531AE2}"/>
    <cellStyle name="20% - Accent2 3 2 2 3 3" xfId="3183" xr:uid="{2CE76A4D-0760-4941-9CAC-60C2EAF12E86}"/>
    <cellStyle name="20% - Accent2 3 2 2 4" xfId="3184" xr:uid="{ADDC9835-E343-4480-8256-28889042A552}"/>
    <cellStyle name="20% - Accent2 3 2 2 4 2" xfId="3185" xr:uid="{C457E1AD-6018-412D-B1E8-4B83DA8FA4D6}"/>
    <cellStyle name="20% - Accent2 3 2 2 4 3" xfId="3186" xr:uid="{E22AB802-2765-4ED2-9CAD-2D8487B3969F}"/>
    <cellStyle name="20% - Accent2 3 2 2 5" xfId="3187" xr:uid="{42257697-C136-432C-8BB6-041611115C41}"/>
    <cellStyle name="20% - Accent2 3 2 2 5 2" xfId="3188" xr:uid="{C2A9D7D5-C715-4418-8AFC-5FA62B287CC2}"/>
    <cellStyle name="20% - Accent2 3 2 2 6" xfId="3189" xr:uid="{A066E6A0-4945-4799-B2EB-A04545812359}"/>
    <cellStyle name="20% - Accent2 3 2 2 6 2" xfId="3190" xr:uid="{9100A27E-1B93-4393-AA66-3C507049DC6C}"/>
    <cellStyle name="20% - Accent2 3 2 2 7" xfId="3191" xr:uid="{F67414F0-E91B-4ABE-912F-4F2A386C841B}"/>
    <cellStyle name="20% - Accent2 3 2 2_Dev global price ach" xfId="3192" xr:uid="{8B460C69-3CD9-4AB9-A719-5985C2145171}"/>
    <cellStyle name="20% - Accent2 3 2 3" xfId="684" xr:uid="{00000000-0005-0000-0000-000039010000}"/>
    <cellStyle name="20% - Accent2 3 2 3 2" xfId="3193" xr:uid="{11815A39-2789-43D1-9C70-0856872810F6}"/>
    <cellStyle name="20% - Accent2 3 2 3 2 2" xfId="3194" xr:uid="{C168DFC3-AD59-4578-A047-935067033743}"/>
    <cellStyle name="20% - Accent2 3 2 3 2 3" xfId="3195" xr:uid="{3FD6FE8A-41FB-493A-BFD7-74F9888041E5}"/>
    <cellStyle name="20% - Accent2 3 2 3 3" xfId="3196" xr:uid="{767854A9-392F-467B-8CF1-B9DF09AE24B6}"/>
    <cellStyle name="20% - Accent2 3 2 3 3 2" xfId="3197" xr:uid="{059B1ED2-DD29-4A8D-8747-6E7122F24CF9}"/>
    <cellStyle name="20% - Accent2 3 2 3 4" xfId="3198" xr:uid="{715C939C-4370-4DF2-85EE-1C91518231FE}"/>
    <cellStyle name="20% - Accent2 3 2 3 4 2" xfId="3199" xr:uid="{BD7901BD-A7FA-457D-BEF5-6E99BBB53657}"/>
    <cellStyle name="20% - Accent2 3 2 3 5" xfId="3200" xr:uid="{B319AB55-6FD0-4DC0-BB68-43E90F1F6657}"/>
    <cellStyle name="20% - Accent2 3 2 4" xfId="3201" xr:uid="{99DB4FF1-E33F-4D61-9A81-D07ACAA02A7D}"/>
    <cellStyle name="20% - Accent2 3 2 4 2" xfId="3202" xr:uid="{5CDF1449-45EF-4195-96D5-4E113FD35438}"/>
    <cellStyle name="20% - Accent2 3 2 4 3" xfId="3203" xr:uid="{B071CDAD-7A94-4D1B-B3C7-80C786C07EF2}"/>
    <cellStyle name="20% - Accent2 3 2 5" xfId="3204" xr:uid="{8A563FB8-0C3F-44C7-9004-BC6942135453}"/>
    <cellStyle name="20% - Accent2 3 2 5 2" xfId="3205" xr:uid="{215978AA-B665-4AE1-B0CA-65D017ACEE04}"/>
    <cellStyle name="20% - Accent2 3 2 5 3" xfId="3206" xr:uid="{30BB916E-979D-4940-9816-3C6B53AD052A}"/>
    <cellStyle name="20% - Accent2 3 2 6" xfId="3207" xr:uid="{F3E84ADA-EEB4-43AB-A29D-578E0E176736}"/>
    <cellStyle name="20% - Accent2 3 2 6 2" xfId="3208" xr:uid="{00B49191-3CE4-4606-89DA-83FE839A7303}"/>
    <cellStyle name="20% - Accent2 3 2 7" xfId="3209" xr:uid="{8578909D-51D8-4623-A444-7E4D50B3B661}"/>
    <cellStyle name="20% - Accent2 3 2 7 2" xfId="3210" xr:uid="{91099276-5E3A-4C62-AF88-244885B1CEDE}"/>
    <cellStyle name="20% - Accent2 3 2 8" xfId="3211" xr:uid="{0E8BAA7D-9A25-48DD-9685-F59DB822B210}"/>
    <cellStyle name="20% - Accent2 3 2_Dev global price ach" xfId="3212" xr:uid="{624C5D4E-36EF-43DF-A4C8-1BA8508F92C3}"/>
    <cellStyle name="20% - Accent2 3 3" xfId="685" xr:uid="{00000000-0005-0000-0000-00003B010000}"/>
    <cellStyle name="20% - Accent2 3 3 2" xfId="686" xr:uid="{00000000-0005-0000-0000-00003C010000}"/>
    <cellStyle name="20% - Accent2 3 3 2 2" xfId="687" xr:uid="{00000000-0005-0000-0000-00003D010000}"/>
    <cellStyle name="20% - Accent2 3 3 2 2 2" xfId="3213" xr:uid="{C8255FD6-BC53-4EBF-A740-A919ACC11D01}"/>
    <cellStyle name="20% - Accent2 3 3 2 2 2 2" xfId="3214" xr:uid="{88579A4D-A246-4A13-82E4-25493FCC2C35}"/>
    <cellStyle name="20% - Accent2 3 3 2 2 2 3" xfId="3215" xr:uid="{6FE174DE-5DCE-4F4A-975E-A1630B3B55E9}"/>
    <cellStyle name="20% - Accent2 3 3 2 2 3" xfId="3216" xr:uid="{6764DB80-78FE-412F-98B5-3CC3E76C960D}"/>
    <cellStyle name="20% - Accent2 3 3 2 2 3 2" xfId="3217" xr:uid="{50AD0B53-0464-4DC2-8DD6-01C806E254F7}"/>
    <cellStyle name="20% - Accent2 3 3 2 2 4" xfId="3218" xr:uid="{D8AEE7C2-606D-43DD-812A-0878EE446518}"/>
    <cellStyle name="20% - Accent2 3 3 2 2 4 2" xfId="3219" xr:uid="{9FE4D917-667C-4DB0-A966-A409B806AB8E}"/>
    <cellStyle name="20% - Accent2 3 3 2 2 5" xfId="3220" xr:uid="{83036FE3-5300-4102-9102-23B6B71A1404}"/>
    <cellStyle name="20% - Accent2 3 3 2 3" xfId="3221" xr:uid="{161FC15E-E145-430D-9649-8131783C0175}"/>
    <cellStyle name="20% - Accent2 3 3 2 3 2" xfId="3222" xr:uid="{EBE54892-F019-44CE-984C-3FFDA099C973}"/>
    <cellStyle name="20% - Accent2 3 3 2 3 3" xfId="3223" xr:uid="{71B7DCE9-F0F8-4F0A-A1EA-C00C721A156B}"/>
    <cellStyle name="20% - Accent2 3 3 2 4" xfId="3224" xr:uid="{41862CEC-9AD4-4893-865F-78E4E62A9C0C}"/>
    <cellStyle name="20% - Accent2 3 3 2 4 2" xfId="3225" xr:uid="{B3546504-D509-4967-98BE-6222695579ED}"/>
    <cellStyle name="20% - Accent2 3 3 2 4 3" xfId="3226" xr:uid="{B47D5496-1E49-47E6-8402-FA1A0C60A58D}"/>
    <cellStyle name="20% - Accent2 3 3 2 5" xfId="3227" xr:uid="{CA5BB32E-011D-4DD0-9F24-51B83B7990C4}"/>
    <cellStyle name="20% - Accent2 3 3 2 5 2" xfId="3228" xr:uid="{B0CDEFF9-D904-4111-B6A0-55B7045EEBE2}"/>
    <cellStyle name="20% - Accent2 3 3 2 6" xfId="3229" xr:uid="{46E5ABAB-A2DD-4D72-AE2C-8F40B13E643A}"/>
    <cellStyle name="20% - Accent2 3 3 2 6 2" xfId="3230" xr:uid="{37A0553A-A923-4637-A6A1-46C19DD59830}"/>
    <cellStyle name="20% - Accent2 3 3 2 7" xfId="3231" xr:uid="{0402122D-1BA3-48E8-B0CA-1E6C72F4F2A9}"/>
    <cellStyle name="20% - Accent2 3 3 2_Dev global price ach" xfId="3232" xr:uid="{C995569A-8D85-4BB5-A2A0-F7B43ECB7605}"/>
    <cellStyle name="20% - Accent2 3 3 3" xfId="688" xr:uid="{00000000-0005-0000-0000-00003F010000}"/>
    <cellStyle name="20% - Accent2 3 3 3 2" xfId="3233" xr:uid="{F7881BB7-D9E9-4C66-8E7A-D634C8E188AE}"/>
    <cellStyle name="20% - Accent2 3 3 3 2 2" xfId="3234" xr:uid="{DEAC0341-6B1F-4059-84B0-5D9FCE113AB7}"/>
    <cellStyle name="20% - Accent2 3 3 3 2 3" xfId="3235" xr:uid="{AD3DF870-524F-44B1-9133-1EF2BE596155}"/>
    <cellStyle name="20% - Accent2 3 3 3 3" xfId="3236" xr:uid="{901F9B99-CD59-4A6A-A82F-FBF30BF39C85}"/>
    <cellStyle name="20% - Accent2 3 3 3 3 2" xfId="3237" xr:uid="{A9A04F7D-D374-4479-B63A-CA98C2E43E09}"/>
    <cellStyle name="20% - Accent2 3 3 3 4" xfId="3238" xr:uid="{DD44AB52-E032-42FE-85F1-6F3C7A22DDFC}"/>
    <cellStyle name="20% - Accent2 3 3 3 4 2" xfId="3239" xr:uid="{F2394D8A-27E4-4AD6-B905-9361C1D27011}"/>
    <cellStyle name="20% - Accent2 3 3 3 5" xfId="3240" xr:uid="{F8DFD471-597F-4DE3-834D-2EBCF1B73BC6}"/>
    <cellStyle name="20% - Accent2 3 3 4" xfId="3241" xr:uid="{64D2F296-8ED1-419A-A867-EFBA3042706A}"/>
    <cellStyle name="20% - Accent2 3 3 4 2" xfId="3242" xr:uid="{1E018865-2771-4AC4-8217-D36859C063A5}"/>
    <cellStyle name="20% - Accent2 3 3 4 3" xfId="3243" xr:uid="{080D302D-D6B9-415E-91B0-38F3E84EEE90}"/>
    <cellStyle name="20% - Accent2 3 3 5" xfId="3244" xr:uid="{B22ADA53-B65B-4449-8FEA-2226C04C5271}"/>
    <cellStyle name="20% - Accent2 3 3 5 2" xfId="3245" xr:uid="{97BCBABF-F169-465A-B589-96E28782CCB6}"/>
    <cellStyle name="20% - Accent2 3 3 5 3" xfId="3246" xr:uid="{86E61935-FE3D-4544-ABC3-4B9758ABA0AF}"/>
    <cellStyle name="20% - Accent2 3 3 6" xfId="3247" xr:uid="{7E9C24A4-3DB6-4323-80AF-D5A20C263BDA}"/>
    <cellStyle name="20% - Accent2 3 3 6 2" xfId="3248" xr:uid="{5D7B36E7-F58C-4B7A-8948-E52160D61345}"/>
    <cellStyle name="20% - Accent2 3 3 7" xfId="3249" xr:uid="{2931E79B-B714-497E-93CD-A92EC2E9892A}"/>
    <cellStyle name="20% - Accent2 3 3 7 2" xfId="3250" xr:uid="{77C2348A-B934-4845-A942-3211CC996532}"/>
    <cellStyle name="20% - Accent2 3 3 8" xfId="3251" xr:uid="{F627433E-B170-40BF-A59F-0E6555AC6078}"/>
    <cellStyle name="20% - Accent2 3 3_Dev global price ach" xfId="3252" xr:uid="{D2978D66-FA64-4A09-A83C-2057D169E380}"/>
    <cellStyle name="20% - Accent2 3 4" xfId="689" xr:uid="{00000000-0005-0000-0000-000041010000}"/>
    <cellStyle name="20% - Accent2 3 4 2" xfId="690" xr:uid="{00000000-0005-0000-0000-000042010000}"/>
    <cellStyle name="20% - Accent2 3 4 2 2" xfId="3253" xr:uid="{1CB6B5A9-67ED-49F9-A03E-D5EC7F4E84EF}"/>
    <cellStyle name="20% - Accent2 3 4 2 2 2" xfId="3254" xr:uid="{803D3A47-4479-47B2-A103-45B9E840ADBC}"/>
    <cellStyle name="20% - Accent2 3 4 2 2 3" xfId="3255" xr:uid="{33C8ACF1-1A34-4F1C-9A36-436D0F4419DB}"/>
    <cellStyle name="20% - Accent2 3 4 2 3" xfId="3256" xr:uid="{012760D5-F428-469E-8619-FCA4936D915A}"/>
    <cellStyle name="20% - Accent2 3 4 2 3 2" xfId="3257" xr:uid="{3FCF68B2-A647-42F7-9017-03AD7DF4052E}"/>
    <cellStyle name="20% - Accent2 3 4 2 4" xfId="3258" xr:uid="{FF081794-92A7-4091-A198-E83B6C0197AB}"/>
    <cellStyle name="20% - Accent2 3 4 2 4 2" xfId="3259" xr:uid="{C7954BFE-452F-4DC2-A8F7-0BC9E79A5BB3}"/>
    <cellStyle name="20% - Accent2 3 4 2 5" xfId="3260" xr:uid="{8EFCBDAA-0CCC-4EB2-9663-3F61918C46A3}"/>
    <cellStyle name="20% - Accent2 3 4 3" xfId="3261" xr:uid="{B2F7BA49-3D39-4EFC-A9B9-3C0E4DD6BBBE}"/>
    <cellStyle name="20% - Accent2 3 4 3 2" xfId="3262" xr:uid="{DCE337FA-09F4-4D6E-BDCD-81E5882866E6}"/>
    <cellStyle name="20% - Accent2 3 4 3 3" xfId="3263" xr:uid="{3BF8C222-3423-4880-B838-3EC1388A0E7D}"/>
    <cellStyle name="20% - Accent2 3 4 4" xfId="3264" xr:uid="{F0ECEEA0-45A6-462C-B0FB-4F9BE10CBDA6}"/>
    <cellStyle name="20% - Accent2 3 4 4 2" xfId="3265" xr:uid="{6FD11D6E-5162-479C-A4E3-77D0AF6E25B7}"/>
    <cellStyle name="20% - Accent2 3 4 4 3" xfId="3266" xr:uid="{567F6CE0-2D5E-4E78-A6AB-57A15A7240E6}"/>
    <cellStyle name="20% - Accent2 3 4 5" xfId="3267" xr:uid="{2C786051-EA99-4DC6-9277-E721A3C00780}"/>
    <cellStyle name="20% - Accent2 3 4 5 2" xfId="3268" xr:uid="{2A4ABF32-D7AA-46F3-9CFA-7BCCFD9151B5}"/>
    <cellStyle name="20% - Accent2 3 4 6" xfId="3269" xr:uid="{0861615E-55EC-4D2B-AA1D-3647E6FA5516}"/>
    <cellStyle name="20% - Accent2 3 4 6 2" xfId="3270" xr:uid="{F1B5132B-0D77-4C0F-87BE-EA53C5250F28}"/>
    <cellStyle name="20% - Accent2 3 4 7" xfId="3271" xr:uid="{E52DF06E-16E2-47EB-A303-B50A6CB7E4F1}"/>
    <cellStyle name="20% - Accent2 3 4_Dev global price ach" xfId="3272" xr:uid="{643124E7-07F5-4232-989D-83C16CFE8F32}"/>
    <cellStyle name="20% - Accent2 3 5" xfId="691" xr:uid="{00000000-0005-0000-0000-000044010000}"/>
    <cellStyle name="20% - Accent2 3 5 2" xfId="692" xr:uid="{00000000-0005-0000-0000-000045010000}"/>
    <cellStyle name="20% - Accent2 3 5 2 2" xfId="3273" xr:uid="{C5EF3286-D29D-4E5A-BA1F-A4DA41823C27}"/>
    <cellStyle name="20% - Accent2 3 5 2 2 2" xfId="3274" xr:uid="{FC2EA7C7-F8F3-4FF2-9769-BEBF0CB19A4F}"/>
    <cellStyle name="20% - Accent2 3 5 2 2 3" xfId="3275" xr:uid="{F708A825-7C09-49EA-BC43-ABD87C92F12E}"/>
    <cellStyle name="20% - Accent2 3 5 2 3" xfId="3276" xr:uid="{715A926D-1743-443F-AF88-41D28DC7714D}"/>
    <cellStyle name="20% - Accent2 3 5 2 3 2" xfId="3277" xr:uid="{59868335-1212-477D-8FA2-14B8C79BCA7E}"/>
    <cellStyle name="20% - Accent2 3 5 2 4" xfId="3278" xr:uid="{FF7F5997-DEAB-4AD1-B00D-0AD89243D224}"/>
    <cellStyle name="20% - Accent2 3 5 2 4 2" xfId="3279" xr:uid="{14E59BA5-93E0-4B1E-8E21-909DB3C766DB}"/>
    <cellStyle name="20% - Accent2 3 5 2 5" xfId="3280" xr:uid="{B11EC2A9-4F26-4695-B237-03E03E52FB52}"/>
    <cellStyle name="20% - Accent2 3 5 3" xfId="3281" xr:uid="{A79F0EA3-33DB-4B28-A6FF-53FE80453A4D}"/>
    <cellStyle name="20% - Accent2 3 5 3 2" xfId="3282" xr:uid="{C8059D48-AB95-433D-883D-ABAFB4B4FEC0}"/>
    <cellStyle name="20% - Accent2 3 5 3 3" xfId="3283" xr:uid="{37D2D9B1-2D38-49C7-81CF-039470508259}"/>
    <cellStyle name="20% - Accent2 3 5 4" xfId="3284" xr:uid="{61A7E643-68F7-4F78-9CF2-8EA0F2BC5D1A}"/>
    <cellStyle name="20% - Accent2 3 5 4 2" xfId="3285" xr:uid="{555FBBC5-C73D-4E8B-8FE1-D3ABB981EB38}"/>
    <cellStyle name="20% - Accent2 3 5 4 3" xfId="3286" xr:uid="{E257935F-1345-4478-8413-879D624F50D3}"/>
    <cellStyle name="20% - Accent2 3 5 5" xfId="3287" xr:uid="{52097322-908F-4D00-85DF-183DD9EE3DA8}"/>
    <cellStyle name="20% - Accent2 3 5 5 2" xfId="3288" xr:uid="{6E7B7D2B-6A6B-4903-B783-344E79CB3581}"/>
    <cellStyle name="20% - Accent2 3 5 6" xfId="3289" xr:uid="{7724567E-085B-4F3B-A677-3FDFB7508B25}"/>
    <cellStyle name="20% - Accent2 3 5 6 2" xfId="3290" xr:uid="{31C67248-D9A9-4B2F-9328-EB1384F25F78}"/>
    <cellStyle name="20% - Accent2 3 5 7" xfId="3291" xr:uid="{BEBEC907-77FC-44CF-BC19-5E45CE66612B}"/>
    <cellStyle name="20% - Accent2 3 5_Dev global price ach" xfId="3292" xr:uid="{9E0DE675-0FB7-4783-BA6C-DD0A50B194DA}"/>
    <cellStyle name="20% - Accent2 3 6" xfId="693" xr:uid="{00000000-0005-0000-0000-000047010000}"/>
    <cellStyle name="20% - Accent2 3 6 2" xfId="3293" xr:uid="{5BAB14E7-4A1F-4F91-9B22-B453F6231522}"/>
    <cellStyle name="20% - Accent2 3 6 2 2" xfId="3294" xr:uid="{543BE89A-7893-4430-87BE-6473B7E3DF30}"/>
    <cellStyle name="20% - Accent2 3 6 2 2 2" xfId="3295" xr:uid="{7C6F2E99-B3CA-477B-B953-85CDA484EF68}"/>
    <cellStyle name="20% - Accent2 3 6 2 3" xfId="3296" xr:uid="{85AC1802-4092-4D53-B4BE-EF4C716E7E5C}"/>
    <cellStyle name="20% - Accent2 3 6 2 3 2" xfId="3297" xr:uid="{A9C1AF01-79F9-4DBC-BFB8-B7480B8F990A}"/>
    <cellStyle name="20% - Accent2 3 6 2 4" xfId="3298" xr:uid="{61D15202-F3F4-4D20-84ED-F4A584EE977D}"/>
    <cellStyle name="20% - Accent2 3 6 3" xfId="3299" xr:uid="{265E5021-278D-420D-860D-79E5178111B9}"/>
    <cellStyle name="20% - Accent2 3 6 3 2" xfId="3300" xr:uid="{8BFBA2CC-AE3F-4113-B02F-23753C8194D6}"/>
    <cellStyle name="20% - Accent2 3 6 3 3" xfId="3301" xr:uid="{AD272742-FFBB-4E5E-9E92-E36DEC430A61}"/>
    <cellStyle name="20% - Accent2 3 6 4" xfId="3302" xr:uid="{A8C7A24F-989F-480D-B404-F013EBEDA267}"/>
    <cellStyle name="20% - Accent2 3 6 4 2" xfId="3303" xr:uid="{4DC6BEFF-B9B4-4534-8674-F8D3749EBC7D}"/>
    <cellStyle name="20% - Accent2 3 6 5" xfId="3304" xr:uid="{2BC75E57-1E95-48F2-B620-1CF29C0464EA}"/>
    <cellStyle name="20% - Accent2 3 6 5 2" xfId="3305" xr:uid="{B9BCA5E2-ABB8-49C1-9380-65108607E183}"/>
    <cellStyle name="20% - Accent2 3 6 6" xfId="3306" xr:uid="{07BA798E-7654-4397-8B2A-0DFB77FED0B6}"/>
    <cellStyle name="20% - Accent2 3 6_Dev global price ach" xfId="3307" xr:uid="{46A7ECF9-C4B6-496A-89F2-F6E7E4053130}"/>
    <cellStyle name="20% - Accent2 3 7" xfId="694" xr:uid="{00000000-0005-0000-0000-000048010000}"/>
    <cellStyle name="20% - Accent2 3 7 2" xfId="3308" xr:uid="{90460E4F-101D-4ED7-95DC-96436B820D15}"/>
    <cellStyle name="20% - Accent2 3 7 2 2" xfId="3309" xr:uid="{82BF59B8-1341-4387-B60E-91BC6C52B0A3}"/>
    <cellStyle name="20% - Accent2 3 7 2 2 2" xfId="3310" xr:uid="{AEA69EC5-5987-4F74-B894-BD0964CEFA1B}"/>
    <cellStyle name="20% - Accent2 3 7 2 3" xfId="3311" xr:uid="{DD0A2B95-63C3-4505-A7E3-AA238E0C3CA2}"/>
    <cellStyle name="20% - Accent2 3 7 2 3 2" xfId="3312" xr:uid="{BC67CE13-ED1D-4C70-8334-89E2F278014D}"/>
    <cellStyle name="20% - Accent2 3 7 2 4" xfId="3313" xr:uid="{7FF694F3-3893-4015-83F4-39DEB8375E29}"/>
    <cellStyle name="20% - Accent2 3 7 3" xfId="3314" xr:uid="{3354EDA6-E454-49B9-A535-59803A276032}"/>
    <cellStyle name="20% - Accent2 3 7 3 2" xfId="3315" xr:uid="{950B0813-12C7-4F0E-B769-DFFB02549DF5}"/>
    <cellStyle name="20% - Accent2 3 7 3 3" xfId="3316" xr:uid="{A29167A6-5B32-490F-B61E-3A391A37EB15}"/>
    <cellStyle name="20% - Accent2 3 7 4" xfId="3317" xr:uid="{71FA5FEA-C8F9-43D1-8B9B-ADAABD1ECB20}"/>
    <cellStyle name="20% - Accent2 3 7 4 2" xfId="3318" xr:uid="{2CC765A4-59B6-474E-861F-D426C99F0233}"/>
    <cellStyle name="20% - Accent2 3 7 5" xfId="3319" xr:uid="{F72E9969-96DE-49F2-8FB2-F2555C439318}"/>
    <cellStyle name="20% - Accent2 3 7 5 2" xfId="3320" xr:uid="{9F9417E6-EDF9-4692-8517-34DC5E32111E}"/>
    <cellStyle name="20% - Accent2 3 7 6" xfId="3321" xr:uid="{94468748-70F6-4670-B25C-C4A29070276F}"/>
    <cellStyle name="20% - Accent2 3 7_Dev global price ach" xfId="3322" xr:uid="{D4D79B10-CFEC-4EF9-A325-6D6E7CF0B1F6}"/>
    <cellStyle name="20% - Accent2 3 8" xfId="3323" xr:uid="{79C3E608-3078-4F81-A8B5-41B6C19D623B}"/>
    <cellStyle name="20% - Accent2 3 8 2" xfId="3324" xr:uid="{3978676D-B845-4F3C-A429-0798DB3DEE6C}"/>
    <cellStyle name="20% - Accent2 3 8 3" xfId="3325" xr:uid="{828A962A-71F6-4BB9-9399-B92174298987}"/>
    <cellStyle name="20% - Accent2 3 8 3 2" xfId="3326" xr:uid="{DC07F56A-C5B6-4F61-9CDB-8AE0B25870BD}"/>
    <cellStyle name="20% - Accent2 3 9" xfId="3327" xr:uid="{EB475096-D362-4B4B-B425-CF072F160D76}"/>
    <cellStyle name="20% - Accent2 3 9 2" xfId="3328" xr:uid="{D2AAB01C-9C25-4573-AFA5-2A88D57BCEAF}"/>
    <cellStyle name="20% - Accent2 3 9 2 2" xfId="3329" xr:uid="{7CD07E38-0C53-40CD-BF52-01CB2AF9DEAF}"/>
    <cellStyle name="20% - Accent2 3 9 3" xfId="3330" xr:uid="{8CFCB3DB-F12E-48A4-BB10-1DAA94728018}"/>
    <cellStyle name="20% - Accent2 3 9 3 2" xfId="3331" xr:uid="{EE12E0A5-A306-4D73-B089-F35C7F8417E6}"/>
    <cellStyle name="20% - Accent2 3 9 4" xfId="3332" xr:uid="{B5EB091B-1159-4EC7-AC31-5FA49E578405}"/>
    <cellStyle name="20% - Accent2 3_2015 BFOREC HFM PLBS" xfId="695" xr:uid="{00000000-0005-0000-0000-000049010000}"/>
    <cellStyle name="20% - Accent2 4" xfId="696" xr:uid="{00000000-0005-0000-0000-00004A010000}"/>
    <cellStyle name="20% - Accent3 2" xfId="421" xr:uid="{00000000-0005-0000-0000-00004B010000}"/>
    <cellStyle name="20% - Accent3 2 2" xfId="3333" xr:uid="{FFCABE10-FE5F-4A02-A98E-1EF124E5F4AD}"/>
    <cellStyle name="20% - Accent3 2 3" xfId="3334" xr:uid="{464AF31F-D3A3-4EAE-8A5F-ECFB3316D657}"/>
    <cellStyle name="20% - Accent3 3" xfId="697" xr:uid="{00000000-0005-0000-0000-00004C010000}"/>
    <cellStyle name="20% - Accent3 3 10" xfId="3335" xr:uid="{6699DD7F-6E2D-4FA2-A7C0-2180819196D4}"/>
    <cellStyle name="20% - Accent3 3 10 2" xfId="3336" xr:uid="{FA50F410-1A93-4FEA-B775-A1FDF6271C61}"/>
    <cellStyle name="20% - Accent3 3 11" xfId="3337" xr:uid="{6F8726C5-892D-47CC-9B50-D7A177A33982}"/>
    <cellStyle name="20% - Accent3 3 11 2" xfId="3338" xr:uid="{78F0A789-AD61-4DA9-9D7B-17C62CB81213}"/>
    <cellStyle name="20% - Accent3 3 12" xfId="3339" xr:uid="{66225BEA-C892-4AC1-B5EA-4D6CEA6DDF81}"/>
    <cellStyle name="20% - Accent3 3 13" xfId="33971" xr:uid="{74C2AB15-EB6D-4247-AFAC-79E9F86CF83E}"/>
    <cellStyle name="20% - Accent3 3 14" xfId="18249" xr:uid="{AC0A8320-B113-47EF-BC34-A2DB396128A4}"/>
    <cellStyle name="20% - Accent3 3 2" xfId="698" xr:uid="{00000000-0005-0000-0000-00004D010000}"/>
    <cellStyle name="20% - Accent3 3 2 2" xfId="699" xr:uid="{00000000-0005-0000-0000-00004E010000}"/>
    <cellStyle name="20% - Accent3 3 2 2 2" xfId="700" xr:uid="{00000000-0005-0000-0000-00004F010000}"/>
    <cellStyle name="20% - Accent3 3 2 2 2 2" xfId="3340" xr:uid="{D15618B2-07B9-4A46-A562-BDB56C180BA1}"/>
    <cellStyle name="20% - Accent3 3 2 2 2 2 2" xfId="3341" xr:uid="{888F12BD-0CAF-4BB3-8925-9BBA08282796}"/>
    <cellStyle name="20% - Accent3 3 2 2 2 2 3" xfId="3342" xr:uid="{9EF754B1-5261-45F2-9F0C-B7C3D971A988}"/>
    <cellStyle name="20% - Accent3 3 2 2 2 3" xfId="3343" xr:uid="{2A1465CE-5F31-452F-AE57-827CF5C8BB0C}"/>
    <cellStyle name="20% - Accent3 3 2 2 2 3 2" xfId="3344" xr:uid="{58D60A4C-FF34-4FD2-8F31-1EE7CFB24DB4}"/>
    <cellStyle name="20% - Accent3 3 2 2 2 4" xfId="3345" xr:uid="{DEA60AFD-EE90-4527-BC09-EACC398BE996}"/>
    <cellStyle name="20% - Accent3 3 2 2 2 4 2" xfId="3346" xr:uid="{19ED9D95-56AD-45E1-84E0-6F0F086EAECF}"/>
    <cellStyle name="20% - Accent3 3 2 2 2 5" xfId="3347" xr:uid="{146189C2-4549-4395-A4C7-5EEA74692224}"/>
    <cellStyle name="20% - Accent3 3 2 2 3" xfId="3348" xr:uid="{5BC1617B-D10C-4D44-90A2-84E1ACC0CA2E}"/>
    <cellStyle name="20% - Accent3 3 2 2 3 2" xfId="3349" xr:uid="{4330DD3E-CC2C-4210-8DD5-41B2C3A2A11B}"/>
    <cellStyle name="20% - Accent3 3 2 2 3 3" xfId="3350" xr:uid="{7167FF5C-9332-474B-9A25-1E56ED1B9A3D}"/>
    <cellStyle name="20% - Accent3 3 2 2 4" xfId="3351" xr:uid="{18BA8A95-E106-40E4-A345-8F69A89BC4CC}"/>
    <cellStyle name="20% - Accent3 3 2 2 4 2" xfId="3352" xr:uid="{0F71F32A-6E38-4851-B038-835C7CCAE5D2}"/>
    <cellStyle name="20% - Accent3 3 2 2 4 3" xfId="3353" xr:uid="{6F829939-D89F-416A-979B-8B72B8038656}"/>
    <cellStyle name="20% - Accent3 3 2 2 5" xfId="3354" xr:uid="{71588691-FFCA-4D24-8AE8-1E3CB07925F0}"/>
    <cellStyle name="20% - Accent3 3 2 2 5 2" xfId="3355" xr:uid="{870C4F35-73A8-4F30-8252-81F1FA2AF386}"/>
    <cellStyle name="20% - Accent3 3 2 2 6" xfId="3356" xr:uid="{3F83817E-B6DF-4608-B7D0-3F3272188CF6}"/>
    <cellStyle name="20% - Accent3 3 2 2 6 2" xfId="3357" xr:uid="{C2FF52F0-6D3E-40C4-97EF-FC2C788A5012}"/>
    <cellStyle name="20% - Accent3 3 2 2 7" xfId="3358" xr:uid="{6F489877-ADAA-4128-BA09-9E21FB919769}"/>
    <cellStyle name="20% - Accent3 3 2 2_Dev global price ach" xfId="3359" xr:uid="{6F5FEB96-D875-4D50-813D-B96547420B6D}"/>
    <cellStyle name="20% - Accent3 3 2 3" xfId="701" xr:uid="{00000000-0005-0000-0000-000051010000}"/>
    <cellStyle name="20% - Accent3 3 2 3 2" xfId="3360" xr:uid="{6F66383F-0A9A-4509-A439-923FF94180A7}"/>
    <cellStyle name="20% - Accent3 3 2 3 2 2" xfId="3361" xr:uid="{46A47B65-CAFE-489A-A488-7162D8C17D1B}"/>
    <cellStyle name="20% - Accent3 3 2 3 2 3" xfId="3362" xr:uid="{6F74167B-EF63-4E07-A10A-40BE240A8CBC}"/>
    <cellStyle name="20% - Accent3 3 2 3 3" xfId="3363" xr:uid="{92E7CF5C-8C91-493C-B646-AF4414F2E917}"/>
    <cellStyle name="20% - Accent3 3 2 3 3 2" xfId="3364" xr:uid="{B948F859-BECE-4884-A983-54AAF922EE1B}"/>
    <cellStyle name="20% - Accent3 3 2 3 4" xfId="3365" xr:uid="{38975449-F88B-4252-A3D0-1C57ED31D476}"/>
    <cellStyle name="20% - Accent3 3 2 3 4 2" xfId="3366" xr:uid="{056C842C-E806-4410-AC51-E9251844BBC8}"/>
    <cellStyle name="20% - Accent3 3 2 3 5" xfId="3367" xr:uid="{8A1F705B-4F5F-44B4-9588-80BE47AF1910}"/>
    <cellStyle name="20% - Accent3 3 2 4" xfId="3368" xr:uid="{96F3FBBC-AE90-4300-832D-8F2C16189307}"/>
    <cellStyle name="20% - Accent3 3 2 4 2" xfId="3369" xr:uid="{174DEB33-19E1-4073-9B8E-CAB9763F419B}"/>
    <cellStyle name="20% - Accent3 3 2 4 3" xfId="3370" xr:uid="{0710ADE2-911C-40F5-9A4F-110D9B9AD41D}"/>
    <cellStyle name="20% - Accent3 3 2 5" xfId="3371" xr:uid="{68A56187-3A0D-4801-B22A-61107FC47100}"/>
    <cellStyle name="20% - Accent3 3 2 5 2" xfId="3372" xr:uid="{DE457389-1E2D-4B49-9EBD-E5CCED3EC539}"/>
    <cellStyle name="20% - Accent3 3 2 5 3" xfId="3373" xr:uid="{45CF1B5C-50C8-49A3-B751-FC534754678E}"/>
    <cellStyle name="20% - Accent3 3 2 6" xfId="3374" xr:uid="{42BCA027-AB0C-47AE-AEA0-8951E8110332}"/>
    <cellStyle name="20% - Accent3 3 2 6 2" xfId="3375" xr:uid="{88D9FD83-180F-4BB8-BE78-3FDC5EF31C81}"/>
    <cellStyle name="20% - Accent3 3 2 7" xfId="3376" xr:uid="{5559D4CC-5A1C-4608-8553-ABF8ED349341}"/>
    <cellStyle name="20% - Accent3 3 2 7 2" xfId="3377" xr:uid="{05441D74-C7AF-4092-899C-349D2E541E77}"/>
    <cellStyle name="20% - Accent3 3 2 8" xfId="3378" xr:uid="{39EB767C-0F3A-47FE-971A-6ECD8DF4341D}"/>
    <cellStyle name="20% - Accent3 3 2_Dev global price ach" xfId="3379" xr:uid="{500044CE-F7AF-426B-951D-A30BE936862A}"/>
    <cellStyle name="20% - Accent3 3 3" xfId="702" xr:uid="{00000000-0005-0000-0000-000053010000}"/>
    <cellStyle name="20% - Accent3 3 3 2" xfId="703" xr:uid="{00000000-0005-0000-0000-000054010000}"/>
    <cellStyle name="20% - Accent3 3 3 2 2" xfId="704" xr:uid="{00000000-0005-0000-0000-000055010000}"/>
    <cellStyle name="20% - Accent3 3 3 2 2 2" xfId="3380" xr:uid="{527B46F6-30F3-4097-BE88-02DB533656FA}"/>
    <cellStyle name="20% - Accent3 3 3 2 2 2 2" xfId="3381" xr:uid="{461E50EF-EC94-4CE7-92E1-E7EF6C6648EC}"/>
    <cellStyle name="20% - Accent3 3 3 2 2 2 3" xfId="3382" xr:uid="{1EBD59B3-29B4-4B04-A292-B52B87F3B9D9}"/>
    <cellStyle name="20% - Accent3 3 3 2 2 3" xfId="3383" xr:uid="{585324C0-E23D-4807-AA32-7AF4D0FF9F64}"/>
    <cellStyle name="20% - Accent3 3 3 2 2 3 2" xfId="3384" xr:uid="{8E238FCE-EFB6-4D19-BEA2-78881D562407}"/>
    <cellStyle name="20% - Accent3 3 3 2 2 4" xfId="3385" xr:uid="{D2FBC981-FAF5-40CD-AC39-DB5DABF04303}"/>
    <cellStyle name="20% - Accent3 3 3 2 2 4 2" xfId="3386" xr:uid="{333AE71A-C829-40BC-BFAC-D93F247A2350}"/>
    <cellStyle name="20% - Accent3 3 3 2 2 5" xfId="3387" xr:uid="{67527B73-A7AC-41F5-9519-71FC5F8F86B7}"/>
    <cellStyle name="20% - Accent3 3 3 2 3" xfId="3388" xr:uid="{773AC767-B80D-41C4-B1A9-794E7B40BE77}"/>
    <cellStyle name="20% - Accent3 3 3 2 3 2" xfId="3389" xr:uid="{45A38FC3-C379-4838-9AB9-BCAB9DCA9A9B}"/>
    <cellStyle name="20% - Accent3 3 3 2 3 3" xfId="3390" xr:uid="{62967103-27F5-4C0B-AC18-ADD88BC98068}"/>
    <cellStyle name="20% - Accent3 3 3 2 4" xfId="3391" xr:uid="{9F597FD2-1C11-43A0-9033-ABA0CB4383C6}"/>
    <cellStyle name="20% - Accent3 3 3 2 4 2" xfId="3392" xr:uid="{59734C86-55B9-457C-AEFE-550C238B7B7C}"/>
    <cellStyle name="20% - Accent3 3 3 2 4 3" xfId="3393" xr:uid="{9A1D121D-18BD-4466-B1AD-8943122E0131}"/>
    <cellStyle name="20% - Accent3 3 3 2 5" xfId="3394" xr:uid="{28DB4522-81F5-4AE1-A90C-0DAEAE7B3FE0}"/>
    <cellStyle name="20% - Accent3 3 3 2 5 2" xfId="3395" xr:uid="{EF83092F-A749-44C4-92AC-FAEE088DDE3C}"/>
    <cellStyle name="20% - Accent3 3 3 2 6" xfId="3396" xr:uid="{1087E6EA-D16D-44E1-85E6-E9ACACC0A975}"/>
    <cellStyle name="20% - Accent3 3 3 2 6 2" xfId="3397" xr:uid="{FD03DA9B-BA16-40C6-960A-4ED3FD20C28B}"/>
    <cellStyle name="20% - Accent3 3 3 2 7" xfId="3398" xr:uid="{ECCA51F1-801F-4342-A7DF-53143D8285B0}"/>
    <cellStyle name="20% - Accent3 3 3 2_Dev global price ach" xfId="3399" xr:uid="{0ED0DAF5-105F-439B-917C-5678B47DFFE6}"/>
    <cellStyle name="20% - Accent3 3 3 3" xfId="705" xr:uid="{00000000-0005-0000-0000-000057010000}"/>
    <cellStyle name="20% - Accent3 3 3 3 2" xfId="3400" xr:uid="{1652B128-57E2-4F6B-810E-28446AB3A419}"/>
    <cellStyle name="20% - Accent3 3 3 3 2 2" xfId="3401" xr:uid="{0DCDBF83-BD87-4265-B8B1-E701DE7F79FF}"/>
    <cellStyle name="20% - Accent3 3 3 3 2 3" xfId="3402" xr:uid="{C03A3D4F-D36C-49A8-8575-17C6A80E909C}"/>
    <cellStyle name="20% - Accent3 3 3 3 3" xfId="3403" xr:uid="{3BA15686-BE76-411C-AECC-AF51CCFAF4D1}"/>
    <cellStyle name="20% - Accent3 3 3 3 3 2" xfId="3404" xr:uid="{8AB199A8-10FA-4504-8759-FC2640ACF04D}"/>
    <cellStyle name="20% - Accent3 3 3 3 4" xfId="3405" xr:uid="{9E837E56-7984-45A5-B324-E0CEF8ABB9F9}"/>
    <cellStyle name="20% - Accent3 3 3 3 4 2" xfId="3406" xr:uid="{FB8B8975-DB48-425B-BDAB-391F80F4A63E}"/>
    <cellStyle name="20% - Accent3 3 3 3 5" xfId="3407" xr:uid="{7513D0F6-731A-415C-90C2-707D5C533EF2}"/>
    <cellStyle name="20% - Accent3 3 3 4" xfId="3408" xr:uid="{7B2E7A68-159D-4E55-AA3E-3F682F58B694}"/>
    <cellStyle name="20% - Accent3 3 3 4 2" xfId="3409" xr:uid="{EB8237F8-DA88-4878-B632-01B742E33715}"/>
    <cellStyle name="20% - Accent3 3 3 4 3" xfId="3410" xr:uid="{A40EE4AE-2DAD-4E0D-97A2-9B3D2773F6F0}"/>
    <cellStyle name="20% - Accent3 3 3 5" xfId="3411" xr:uid="{160D8077-BC02-4643-A9C0-28DBFA845292}"/>
    <cellStyle name="20% - Accent3 3 3 5 2" xfId="3412" xr:uid="{D37988BD-4831-4E6B-8EF5-D333544B17A4}"/>
    <cellStyle name="20% - Accent3 3 3 5 3" xfId="3413" xr:uid="{6A1DEE29-2610-4697-91D2-ABB1A30B0CFD}"/>
    <cellStyle name="20% - Accent3 3 3 6" xfId="3414" xr:uid="{780993C4-3316-4ECB-BE5D-2AF440F56DEA}"/>
    <cellStyle name="20% - Accent3 3 3 6 2" xfId="3415" xr:uid="{837831C2-414D-4E24-80ED-46F359E6333A}"/>
    <cellStyle name="20% - Accent3 3 3 7" xfId="3416" xr:uid="{D1776C2B-B13A-461B-BCBC-908F87AEEB87}"/>
    <cellStyle name="20% - Accent3 3 3 7 2" xfId="3417" xr:uid="{49DEF12E-C023-4BFA-8463-5D55AAAB99EB}"/>
    <cellStyle name="20% - Accent3 3 3 8" xfId="3418" xr:uid="{20681E38-0E02-4A91-BC09-CFDE4707D2CC}"/>
    <cellStyle name="20% - Accent3 3 3_Dev global price ach" xfId="3419" xr:uid="{2912A004-F77C-4E9A-A876-F50B2A6F1F40}"/>
    <cellStyle name="20% - Accent3 3 4" xfId="706" xr:uid="{00000000-0005-0000-0000-000059010000}"/>
    <cellStyle name="20% - Accent3 3 4 2" xfId="707" xr:uid="{00000000-0005-0000-0000-00005A010000}"/>
    <cellStyle name="20% - Accent3 3 4 2 2" xfId="3420" xr:uid="{6663CC30-99A7-4A3A-BB66-5BF6DD297A57}"/>
    <cellStyle name="20% - Accent3 3 4 2 2 2" xfId="3421" xr:uid="{6A7B446A-9E5B-4B5F-9F13-36C3A9C4C8E7}"/>
    <cellStyle name="20% - Accent3 3 4 2 2 3" xfId="3422" xr:uid="{BB85ED7E-48B4-4316-9454-2D8D05D03CFE}"/>
    <cellStyle name="20% - Accent3 3 4 2 3" xfId="3423" xr:uid="{0AFA8BED-9C26-4D50-BED1-B605C7170D28}"/>
    <cellStyle name="20% - Accent3 3 4 2 3 2" xfId="3424" xr:uid="{3C4672A3-C3D4-4FC7-AC74-7D1BCBC3BCC8}"/>
    <cellStyle name="20% - Accent3 3 4 2 4" xfId="3425" xr:uid="{8E915D37-B1EF-41DD-8A33-B9EDF2D0063A}"/>
    <cellStyle name="20% - Accent3 3 4 2 4 2" xfId="3426" xr:uid="{2A978863-8BE9-4F2F-9915-429BA8FA3616}"/>
    <cellStyle name="20% - Accent3 3 4 2 5" xfId="3427" xr:uid="{0796B278-C917-4750-AF48-C02FD81BC50E}"/>
    <cellStyle name="20% - Accent3 3 4 3" xfId="3428" xr:uid="{FC634C06-1126-4417-922C-3F1C98200AA5}"/>
    <cellStyle name="20% - Accent3 3 4 3 2" xfId="3429" xr:uid="{CBB7E23E-5CEA-48F6-BB42-5D93AD5C5974}"/>
    <cellStyle name="20% - Accent3 3 4 3 3" xfId="3430" xr:uid="{89A1EA8A-AAC7-4E70-87D9-48F07D2DB5A2}"/>
    <cellStyle name="20% - Accent3 3 4 4" xfId="3431" xr:uid="{62014689-ACE3-4792-BBD8-BBAD31AF3115}"/>
    <cellStyle name="20% - Accent3 3 4 4 2" xfId="3432" xr:uid="{E31FAAF8-2A9A-40C9-A842-A951F4F56680}"/>
    <cellStyle name="20% - Accent3 3 4 4 3" xfId="3433" xr:uid="{F6E8CCFA-1C9A-4112-920A-3A90B5BCFD68}"/>
    <cellStyle name="20% - Accent3 3 4 5" xfId="3434" xr:uid="{D6B97283-10FB-43BE-A8A7-C7545586E9CB}"/>
    <cellStyle name="20% - Accent3 3 4 5 2" xfId="3435" xr:uid="{06F114ED-4F1E-4E08-83EA-D264DEDE51C9}"/>
    <cellStyle name="20% - Accent3 3 4 6" xfId="3436" xr:uid="{CD5FCE65-2792-4B53-8CE6-4174D07C5B2A}"/>
    <cellStyle name="20% - Accent3 3 4 6 2" xfId="3437" xr:uid="{824BBC6C-695F-47BE-A2FD-75D33371D9D5}"/>
    <cellStyle name="20% - Accent3 3 4 7" xfId="3438" xr:uid="{C1C2BCD5-CDCB-4059-B20C-3A7E8A2EE9E5}"/>
    <cellStyle name="20% - Accent3 3 4_Dev global price ach" xfId="3439" xr:uid="{00A5D72C-4C83-4AA9-BFEA-9B0B9F070F74}"/>
    <cellStyle name="20% - Accent3 3 5" xfId="708" xr:uid="{00000000-0005-0000-0000-00005C010000}"/>
    <cellStyle name="20% - Accent3 3 5 2" xfId="709" xr:uid="{00000000-0005-0000-0000-00005D010000}"/>
    <cellStyle name="20% - Accent3 3 5 2 2" xfId="3440" xr:uid="{498409A0-CCEE-4AAF-A05A-F01D1A8EAC26}"/>
    <cellStyle name="20% - Accent3 3 5 2 2 2" xfId="3441" xr:uid="{E6ACA9B1-1617-4E44-BE39-E985CDD000E8}"/>
    <cellStyle name="20% - Accent3 3 5 2 2 3" xfId="3442" xr:uid="{E5F49D8D-63D8-4BC7-A044-DEA3B6834EAE}"/>
    <cellStyle name="20% - Accent3 3 5 2 3" xfId="3443" xr:uid="{C8069934-100B-4626-A25F-E53AA89BBFFE}"/>
    <cellStyle name="20% - Accent3 3 5 2 3 2" xfId="3444" xr:uid="{D51E3F8E-5FC7-46F8-966A-2F787CF1E20C}"/>
    <cellStyle name="20% - Accent3 3 5 2 4" xfId="3445" xr:uid="{6DBF9CE7-D48B-41E8-BDCE-9B591D8D0659}"/>
    <cellStyle name="20% - Accent3 3 5 2 4 2" xfId="3446" xr:uid="{060AB538-A315-4F7E-98BA-A33FC2D5CEB3}"/>
    <cellStyle name="20% - Accent3 3 5 2 5" xfId="3447" xr:uid="{766F8264-9D0D-4BE3-AF3A-B751D6544996}"/>
    <cellStyle name="20% - Accent3 3 5 3" xfId="3448" xr:uid="{87DC5524-8B0C-4E1C-897C-723D12E6F7B9}"/>
    <cellStyle name="20% - Accent3 3 5 3 2" xfId="3449" xr:uid="{922CCA76-4A45-4E67-BB3C-F61CF7E9547E}"/>
    <cellStyle name="20% - Accent3 3 5 3 3" xfId="3450" xr:uid="{76FB8011-DF6C-453B-B0B6-D395EE04F095}"/>
    <cellStyle name="20% - Accent3 3 5 4" xfId="3451" xr:uid="{7F1F826E-9BE3-42A1-AD60-BC321A68C4B4}"/>
    <cellStyle name="20% - Accent3 3 5 4 2" xfId="3452" xr:uid="{3D4981A2-B9A2-418F-B0F8-FAF1E5D98E8A}"/>
    <cellStyle name="20% - Accent3 3 5 4 3" xfId="3453" xr:uid="{076F5D3B-BA87-48A3-A697-9D137701FBB2}"/>
    <cellStyle name="20% - Accent3 3 5 5" xfId="3454" xr:uid="{F6ED90F7-05A7-4095-A732-F13977657941}"/>
    <cellStyle name="20% - Accent3 3 5 5 2" xfId="3455" xr:uid="{DB4EC958-82DE-4A65-9021-1BB093078857}"/>
    <cellStyle name="20% - Accent3 3 5 6" xfId="3456" xr:uid="{382381BE-4763-41F0-9607-4EC01D96F232}"/>
    <cellStyle name="20% - Accent3 3 5 6 2" xfId="3457" xr:uid="{07BD9B3B-94AC-4F45-934E-F0763BC91B89}"/>
    <cellStyle name="20% - Accent3 3 5 7" xfId="3458" xr:uid="{D74B844F-0B1D-4125-BCC2-D146A3E423B1}"/>
    <cellStyle name="20% - Accent3 3 5_Dev global price ach" xfId="3459" xr:uid="{8D287A42-6CC6-414B-A3A7-7CF2E2CF43BE}"/>
    <cellStyle name="20% - Accent3 3 6" xfId="710" xr:uid="{00000000-0005-0000-0000-00005F010000}"/>
    <cellStyle name="20% - Accent3 3 6 2" xfId="3460" xr:uid="{86218F16-6211-43D3-86F6-04F3FBE23BFE}"/>
    <cellStyle name="20% - Accent3 3 6 2 2" xfId="3461" xr:uid="{D69FDADD-46DE-48FC-B293-F5F187A5DEF5}"/>
    <cellStyle name="20% - Accent3 3 6 2 2 2" xfId="3462" xr:uid="{0368C715-25BD-4F4C-BCA8-8D745162D1AF}"/>
    <cellStyle name="20% - Accent3 3 6 2 3" xfId="3463" xr:uid="{4AD2A066-A3C5-436D-9592-2FC785648EA5}"/>
    <cellStyle name="20% - Accent3 3 6 2 3 2" xfId="3464" xr:uid="{DF30D2FF-42ED-4EE5-9EDC-38354B20D9C0}"/>
    <cellStyle name="20% - Accent3 3 6 2 4" xfId="3465" xr:uid="{61C3A9BD-2B6B-470A-8373-1F64EA945A84}"/>
    <cellStyle name="20% - Accent3 3 6 3" xfId="3466" xr:uid="{8D28C235-5BFA-482C-AD56-0539D9942CE4}"/>
    <cellStyle name="20% - Accent3 3 6 3 2" xfId="3467" xr:uid="{0ABE50DA-1983-4D64-BE01-CCF8975FF6CE}"/>
    <cellStyle name="20% - Accent3 3 6 3 3" xfId="3468" xr:uid="{36D6E6BB-9731-4ADA-B03F-49D15B0EFFAD}"/>
    <cellStyle name="20% - Accent3 3 6 4" xfId="3469" xr:uid="{C04A3B7F-9682-4229-954F-DEFE9D0C63EB}"/>
    <cellStyle name="20% - Accent3 3 6 4 2" xfId="3470" xr:uid="{F59F19CD-A161-416E-8A17-02DD82D708F6}"/>
    <cellStyle name="20% - Accent3 3 6 5" xfId="3471" xr:uid="{AA767FC5-8F27-4311-8A89-38956FE82020}"/>
    <cellStyle name="20% - Accent3 3 6 5 2" xfId="3472" xr:uid="{404C3752-620C-44EB-924D-D38E81507DB9}"/>
    <cellStyle name="20% - Accent3 3 6 6" xfId="3473" xr:uid="{82125AA9-4EFD-4F17-8126-D997F10E4D4A}"/>
    <cellStyle name="20% - Accent3 3 6_Dev global price ach" xfId="3474" xr:uid="{588CD0DA-348C-4A55-873F-2E0E1A6125AE}"/>
    <cellStyle name="20% - Accent3 3 7" xfId="711" xr:uid="{00000000-0005-0000-0000-000060010000}"/>
    <cellStyle name="20% - Accent3 3 7 2" xfId="3475" xr:uid="{0D2BF90F-F0CA-411E-8EA3-958E11FB3085}"/>
    <cellStyle name="20% - Accent3 3 7 2 2" xfId="3476" xr:uid="{E9C9531B-1E50-46B3-A245-16CDFC5C0A7A}"/>
    <cellStyle name="20% - Accent3 3 7 2 2 2" xfId="3477" xr:uid="{2331F32A-78F5-4361-922F-9A625A1C5C3C}"/>
    <cellStyle name="20% - Accent3 3 7 2 3" xfId="3478" xr:uid="{A18AC969-432C-44A5-BF64-AFABED61FAFE}"/>
    <cellStyle name="20% - Accent3 3 7 2 3 2" xfId="3479" xr:uid="{3F2E12B7-DB3D-45C2-B9F9-5638CFC405FF}"/>
    <cellStyle name="20% - Accent3 3 7 2 4" xfId="3480" xr:uid="{090339E0-0CCB-49B4-8561-9E9C1F99B985}"/>
    <cellStyle name="20% - Accent3 3 7 3" xfId="3481" xr:uid="{5C99CD97-ABD8-49B0-889E-399BB8D75B24}"/>
    <cellStyle name="20% - Accent3 3 7 3 2" xfId="3482" xr:uid="{15E67B75-6934-4CA2-B98A-FB79F1A55608}"/>
    <cellStyle name="20% - Accent3 3 7 3 3" xfId="3483" xr:uid="{637B8C26-346C-4DA5-8780-C313B8A8EF83}"/>
    <cellStyle name="20% - Accent3 3 7 4" xfId="3484" xr:uid="{49069E04-3D62-424C-8B88-3258BFFCCE62}"/>
    <cellStyle name="20% - Accent3 3 7 4 2" xfId="3485" xr:uid="{E9A78BB4-9C41-4ECE-845B-540EB9F6B8EF}"/>
    <cellStyle name="20% - Accent3 3 7 5" xfId="3486" xr:uid="{07D3AE35-0C01-44BC-BCC6-1935D72DA291}"/>
    <cellStyle name="20% - Accent3 3 7 5 2" xfId="3487" xr:uid="{1D834D4C-18C2-45AD-8237-2E61E0DE0F45}"/>
    <cellStyle name="20% - Accent3 3 7 6" xfId="3488" xr:uid="{2AE9734A-682E-4409-9150-304BCEE49B56}"/>
    <cellStyle name="20% - Accent3 3 7_Dev global price ach" xfId="3489" xr:uid="{F9931625-BFE3-4CB8-BE13-E548688E7473}"/>
    <cellStyle name="20% - Accent3 3 8" xfId="3490" xr:uid="{5CCE05AE-CDEA-4622-BFA0-69DB99C4B367}"/>
    <cellStyle name="20% - Accent3 3 8 2" xfId="3491" xr:uid="{4B4C5268-D1B4-4271-B399-9C36BEF40A04}"/>
    <cellStyle name="20% - Accent3 3 8 3" xfId="3492" xr:uid="{2B4B6DEA-8108-4E2D-9C0A-4FB6B9526C44}"/>
    <cellStyle name="20% - Accent3 3 8 3 2" xfId="3493" xr:uid="{4CAAE33A-7A7E-438E-8CE0-4FDC8B2A6B9F}"/>
    <cellStyle name="20% - Accent3 3 9" xfId="3494" xr:uid="{94595AC1-258C-416F-B882-95B09E5206C6}"/>
    <cellStyle name="20% - Accent3 3 9 2" xfId="3495" xr:uid="{316897D4-5EC9-4179-BC3E-CA8AA0439050}"/>
    <cellStyle name="20% - Accent3 3 9 2 2" xfId="3496" xr:uid="{B12EBA66-132E-4EDA-AECB-5307B733713A}"/>
    <cellStyle name="20% - Accent3 3 9 3" xfId="3497" xr:uid="{130B463D-600F-48F5-B2A5-C66CFA5AE5E7}"/>
    <cellStyle name="20% - Accent3 3 9 3 2" xfId="3498" xr:uid="{A6071174-9872-49BC-94EC-D1376F824E7D}"/>
    <cellStyle name="20% - Accent3 3 9 4" xfId="3499" xr:uid="{9BC6AAF1-B9FC-45EE-A16C-D532FAF9BF65}"/>
    <cellStyle name="20% - Accent3 3_2015 BFOREC HFM PLBS" xfId="712" xr:uid="{00000000-0005-0000-0000-000061010000}"/>
    <cellStyle name="20% - Accent3 4" xfId="713" xr:uid="{00000000-0005-0000-0000-000062010000}"/>
    <cellStyle name="20% - Accent4 2" xfId="422" xr:uid="{00000000-0005-0000-0000-000063010000}"/>
    <cellStyle name="20% - Accent4 2 2" xfId="3500" xr:uid="{C868011B-041D-49A7-9D67-02C8CF463CE2}"/>
    <cellStyle name="20% - Accent4 2 3" xfId="3501" xr:uid="{5ED69E10-4291-4586-9E61-C0AA62184685}"/>
    <cellStyle name="20% - Accent4 3" xfId="714" xr:uid="{00000000-0005-0000-0000-000064010000}"/>
    <cellStyle name="20% - Accent4 3 10" xfId="3502" xr:uid="{8B18840F-AB2F-45DE-8BD5-E7852C82E666}"/>
    <cellStyle name="20% - Accent4 3 10 2" xfId="3503" xr:uid="{415FF4DC-6B1B-4FF9-A716-E3BF22A2453B}"/>
    <cellStyle name="20% - Accent4 3 11" xfId="3504" xr:uid="{D1D70481-E5E3-4CC0-BA78-AE3B663B2E36}"/>
    <cellStyle name="20% - Accent4 3 11 2" xfId="3505" xr:uid="{A4CB08BC-54F1-44D3-9BF4-CE6B97F3A698}"/>
    <cellStyle name="20% - Accent4 3 12" xfId="3506" xr:uid="{0D24010B-1CC2-4B70-9475-EC272728D269}"/>
    <cellStyle name="20% - Accent4 3 13" xfId="33972" xr:uid="{E5A7E3A5-6564-4ED4-B034-F2D33D28F15E}"/>
    <cellStyle name="20% - Accent4 3 14" xfId="18154" xr:uid="{2760E5B4-2D1D-40B4-BE6A-56EE0A14AD9C}"/>
    <cellStyle name="20% - Accent4 3 2" xfId="715" xr:uid="{00000000-0005-0000-0000-000065010000}"/>
    <cellStyle name="20% - Accent4 3 2 2" xfId="716" xr:uid="{00000000-0005-0000-0000-000066010000}"/>
    <cellStyle name="20% - Accent4 3 2 2 2" xfId="717" xr:uid="{00000000-0005-0000-0000-000067010000}"/>
    <cellStyle name="20% - Accent4 3 2 2 2 2" xfId="3507" xr:uid="{C996A5F2-9D83-4E35-853E-67C93E302513}"/>
    <cellStyle name="20% - Accent4 3 2 2 2 2 2" xfId="3508" xr:uid="{865175BA-39E4-436C-86A2-415D52C68E91}"/>
    <cellStyle name="20% - Accent4 3 2 2 2 2 3" xfId="3509" xr:uid="{FD80C787-910A-43B6-8D3D-758DE0A13A58}"/>
    <cellStyle name="20% - Accent4 3 2 2 2 3" xfId="3510" xr:uid="{066CFBC2-E0B9-4B41-86AE-733650D2C2B0}"/>
    <cellStyle name="20% - Accent4 3 2 2 2 3 2" xfId="3511" xr:uid="{91150216-8440-426B-BB05-8F216DFF2A23}"/>
    <cellStyle name="20% - Accent4 3 2 2 2 4" xfId="3512" xr:uid="{156DCEC9-49A5-4435-95D1-71395B845AF7}"/>
    <cellStyle name="20% - Accent4 3 2 2 2 4 2" xfId="3513" xr:uid="{259AD542-7B21-4D05-AA4F-6F24F58AABC9}"/>
    <cellStyle name="20% - Accent4 3 2 2 2 5" xfId="3514" xr:uid="{80B86CF1-2B46-4F26-8FFD-2FFCD84EA516}"/>
    <cellStyle name="20% - Accent4 3 2 2 3" xfId="3515" xr:uid="{9AC5A5BC-3E99-4CD2-838B-672BA0AA2D99}"/>
    <cellStyle name="20% - Accent4 3 2 2 3 2" xfId="3516" xr:uid="{6B0A6AC8-AAFC-40DB-A033-C89E254513DB}"/>
    <cellStyle name="20% - Accent4 3 2 2 3 3" xfId="3517" xr:uid="{F0566CE4-0C21-4946-9B8C-609323FF7509}"/>
    <cellStyle name="20% - Accent4 3 2 2 4" xfId="3518" xr:uid="{BCA8597E-583F-46BF-9A9C-07DE0E437560}"/>
    <cellStyle name="20% - Accent4 3 2 2 4 2" xfId="3519" xr:uid="{8AA5F083-ACFD-4E20-AB91-41C65630FFE5}"/>
    <cellStyle name="20% - Accent4 3 2 2 4 3" xfId="3520" xr:uid="{76B8D77F-D2F6-4A78-83B8-FA89C3666007}"/>
    <cellStyle name="20% - Accent4 3 2 2 5" xfId="3521" xr:uid="{4B6FDD43-7054-4A67-993C-DD01667ED567}"/>
    <cellStyle name="20% - Accent4 3 2 2 5 2" xfId="3522" xr:uid="{889B37E8-754C-49F5-A5E5-A80FA990FA9C}"/>
    <cellStyle name="20% - Accent4 3 2 2 6" xfId="3523" xr:uid="{CF577A86-C68D-4F26-8EC8-0E8D8C822612}"/>
    <cellStyle name="20% - Accent4 3 2 2 6 2" xfId="3524" xr:uid="{68675792-1DB6-4C5C-86E6-232A5A5572BF}"/>
    <cellStyle name="20% - Accent4 3 2 2 7" xfId="3525" xr:uid="{0C9B8E66-6608-4E52-92F5-32E7C50E894B}"/>
    <cellStyle name="20% - Accent4 3 2 2_Dev global price ach" xfId="3526" xr:uid="{3721E4E4-D47B-4D56-A797-25F0067F928E}"/>
    <cellStyle name="20% - Accent4 3 2 3" xfId="718" xr:uid="{00000000-0005-0000-0000-000069010000}"/>
    <cellStyle name="20% - Accent4 3 2 3 2" xfId="3527" xr:uid="{AA5F40D5-AA27-4E17-8DBB-3352314F49B9}"/>
    <cellStyle name="20% - Accent4 3 2 3 2 2" xfId="3528" xr:uid="{4B2590A1-0F5D-4737-B361-F1DB319F582B}"/>
    <cellStyle name="20% - Accent4 3 2 3 2 3" xfId="3529" xr:uid="{18A3CB3E-1552-4069-A1BC-38C3BFCF04A6}"/>
    <cellStyle name="20% - Accent4 3 2 3 3" xfId="3530" xr:uid="{B62520E6-33B0-4DB6-9948-1B1E74C9B76B}"/>
    <cellStyle name="20% - Accent4 3 2 3 3 2" xfId="3531" xr:uid="{DC16D1FA-3ADF-40FC-B5B6-B0EDF13127C6}"/>
    <cellStyle name="20% - Accent4 3 2 3 4" xfId="3532" xr:uid="{1C593211-DDCE-4938-8C9A-3D550AD50A59}"/>
    <cellStyle name="20% - Accent4 3 2 3 4 2" xfId="3533" xr:uid="{16D40036-0F8E-4947-A6CA-939DADA5E86F}"/>
    <cellStyle name="20% - Accent4 3 2 3 5" xfId="3534" xr:uid="{DC150518-50BC-442D-A36A-444D99E71CFC}"/>
    <cellStyle name="20% - Accent4 3 2 4" xfId="3535" xr:uid="{BEA2C15F-09C1-4774-A37B-AA4E5D01AF53}"/>
    <cellStyle name="20% - Accent4 3 2 4 2" xfId="3536" xr:uid="{460A9A8C-D310-4451-BBBC-4E6890D3FA5D}"/>
    <cellStyle name="20% - Accent4 3 2 4 3" xfId="3537" xr:uid="{E12221BE-3302-4515-B143-B47F9EA8CC13}"/>
    <cellStyle name="20% - Accent4 3 2 5" xfId="3538" xr:uid="{EADAA7BE-18A8-4F84-8862-CE03E52523F5}"/>
    <cellStyle name="20% - Accent4 3 2 5 2" xfId="3539" xr:uid="{3DE4CD55-130D-4342-B7D7-12B228DCC7F2}"/>
    <cellStyle name="20% - Accent4 3 2 5 3" xfId="3540" xr:uid="{02A2BD34-1478-4502-879C-0F1DD7CF9332}"/>
    <cellStyle name="20% - Accent4 3 2 6" xfId="3541" xr:uid="{93897603-CB97-4ECA-9AF4-8B7594858969}"/>
    <cellStyle name="20% - Accent4 3 2 6 2" xfId="3542" xr:uid="{542C314E-2740-423D-9BEC-1B7205D707CA}"/>
    <cellStyle name="20% - Accent4 3 2 7" xfId="3543" xr:uid="{D6826E48-68C4-47C2-8DB3-230C3031135F}"/>
    <cellStyle name="20% - Accent4 3 2 7 2" xfId="3544" xr:uid="{E1BC4E7A-C282-4EF4-8BDE-17C88A22C11F}"/>
    <cellStyle name="20% - Accent4 3 2 8" xfId="3545" xr:uid="{5BE717E3-3BEC-4448-BA82-20EC0A52912A}"/>
    <cellStyle name="20% - Accent4 3 2_Dev global price ach" xfId="3546" xr:uid="{548C26A4-D73A-45C5-8BB8-A424FE58ED9D}"/>
    <cellStyle name="20% - Accent4 3 3" xfId="719" xr:uid="{00000000-0005-0000-0000-00006B010000}"/>
    <cellStyle name="20% - Accent4 3 3 2" xfId="720" xr:uid="{00000000-0005-0000-0000-00006C010000}"/>
    <cellStyle name="20% - Accent4 3 3 2 2" xfId="721" xr:uid="{00000000-0005-0000-0000-00006D010000}"/>
    <cellStyle name="20% - Accent4 3 3 2 2 2" xfId="3547" xr:uid="{1D8182BF-438F-4583-A60E-56606444C136}"/>
    <cellStyle name="20% - Accent4 3 3 2 2 2 2" xfId="3548" xr:uid="{74536AD8-B897-4106-B3DD-8BC498A47650}"/>
    <cellStyle name="20% - Accent4 3 3 2 2 2 3" xfId="3549" xr:uid="{9CA43B13-9EA2-4D92-98BE-D0F9A1C62AC4}"/>
    <cellStyle name="20% - Accent4 3 3 2 2 3" xfId="3550" xr:uid="{4C6621BA-1ADA-494F-9903-81D69931EDFB}"/>
    <cellStyle name="20% - Accent4 3 3 2 2 3 2" xfId="3551" xr:uid="{3990BE4B-9A94-44C3-AB0E-27F10BA1EAC7}"/>
    <cellStyle name="20% - Accent4 3 3 2 2 4" xfId="3552" xr:uid="{DF093D39-EE94-4C21-B19E-8964C96E68DD}"/>
    <cellStyle name="20% - Accent4 3 3 2 2 4 2" xfId="3553" xr:uid="{66544F3F-85A9-47A6-AB65-776B4B95D3B6}"/>
    <cellStyle name="20% - Accent4 3 3 2 2 5" xfId="3554" xr:uid="{46161B4D-61C7-4E74-9C0C-CD4E6ECBD89F}"/>
    <cellStyle name="20% - Accent4 3 3 2 3" xfId="3555" xr:uid="{D7569199-0788-4495-81D9-B15B259EC3E4}"/>
    <cellStyle name="20% - Accent4 3 3 2 3 2" xfId="3556" xr:uid="{E3681A77-614E-4946-BEEF-ABDC271AA13D}"/>
    <cellStyle name="20% - Accent4 3 3 2 3 3" xfId="3557" xr:uid="{32837080-8EF0-42B4-9B7F-0938893C151B}"/>
    <cellStyle name="20% - Accent4 3 3 2 4" xfId="3558" xr:uid="{73E3129E-8AB7-4A9D-A782-CCA9310C3B87}"/>
    <cellStyle name="20% - Accent4 3 3 2 4 2" xfId="3559" xr:uid="{83355AFB-537C-4E6A-ABCE-88FD9493D97B}"/>
    <cellStyle name="20% - Accent4 3 3 2 4 3" xfId="3560" xr:uid="{FBE271A4-B315-4660-9CED-521A0D06B38E}"/>
    <cellStyle name="20% - Accent4 3 3 2 5" xfId="3561" xr:uid="{B74E67D9-C834-4EA6-8710-4C0C9AE63840}"/>
    <cellStyle name="20% - Accent4 3 3 2 5 2" xfId="3562" xr:uid="{D9636447-EBDA-4539-A22B-5FDC2EE660FA}"/>
    <cellStyle name="20% - Accent4 3 3 2 6" xfId="3563" xr:uid="{913204BD-46B4-4135-BAC2-E2BA17DA1F82}"/>
    <cellStyle name="20% - Accent4 3 3 2 6 2" xfId="3564" xr:uid="{1BF71F8B-8531-4B49-92EA-A0A24ADAAE10}"/>
    <cellStyle name="20% - Accent4 3 3 2 7" xfId="3565" xr:uid="{09DD434C-496C-4888-AD16-E25FD285AF48}"/>
    <cellStyle name="20% - Accent4 3 3 2_Dev global price ach" xfId="3566" xr:uid="{9665078D-665A-420F-92FC-58D7B7CB6009}"/>
    <cellStyle name="20% - Accent4 3 3 3" xfId="722" xr:uid="{00000000-0005-0000-0000-00006F010000}"/>
    <cellStyle name="20% - Accent4 3 3 3 2" xfId="3567" xr:uid="{F39F6552-31FB-48D0-B3EA-10C83FEED069}"/>
    <cellStyle name="20% - Accent4 3 3 3 2 2" xfId="3568" xr:uid="{34918107-D7BF-4C26-9DE1-31A200CDDA52}"/>
    <cellStyle name="20% - Accent4 3 3 3 2 3" xfId="3569" xr:uid="{EB03ED0D-E929-44AC-8AB2-8A08C69A6CE0}"/>
    <cellStyle name="20% - Accent4 3 3 3 3" xfId="3570" xr:uid="{FE7B2D48-5091-45D1-BB2E-F7058EA553DB}"/>
    <cellStyle name="20% - Accent4 3 3 3 3 2" xfId="3571" xr:uid="{9D951312-6A73-46B2-B53F-96FC56F70BC6}"/>
    <cellStyle name="20% - Accent4 3 3 3 4" xfId="3572" xr:uid="{7FDE0E5A-9AFB-47D0-819D-884620B166CA}"/>
    <cellStyle name="20% - Accent4 3 3 3 4 2" xfId="3573" xr:uid="{306746D6-64CA-4EDC-A267-03E9C2F86647}"/>
    <cellStyle name="20% - Accent4 3 3 3 5" xfId="3574" xr:uid="{5F9199EF-C10E-4E1A-912C-D32BFD36D590}"/>
    <cellStyle name="20% - Accent4 3 3 4" xfId="3575" xr:uid="{9607E8CC-04E0-4180-A7DB-E6759444242A}"/>
    <cellStyle name="20% - Accent4 3 3 4 2" xfId="3576" xr:uid="{C60341EE-FF89-4574-9BF1-C5646218251B}"/>
    <cellStyle name="20% - Accent4 3 3 4 3" xfId="3577" xr:uid="{9EA3ADC3-61D2-4278-8EDC-C42ACA2B0A8E}"/>
    <cellStyle name="20% - Accent4 3 3 5" xfId="3578" xr:uid="{857A056E-118C-4BF3-933E-708366C557CA}"/>
    <cellStyle name="20% - Accent4 3 3 5 2" xfId="3579" xr:uid="{DDA06D64-D1DB-467E-991F-B86C9B7C768D}"/>
    <cellStyle name="20% - Accent4 3 3 5 3" xfId="3580" xr:uid="{AE71E880-568F-4529-837E-3CBC1C76C73B}"/>
    <cellStyle name="20% - Accent4 3 3 6" xfId="3581" xr:uid="{2E32CC6B-5C27-45AF-BB82-0B75F3606E23}"/>
    <cellStyle name="20% - Accent4 3 3 6 2" xfId="3582" xr:uid="{F49DDE7E-9120-4CFB-88A4-8EEDE9360751}"/>
    <cellStyle name="20% - Accent4 3 3 7" xfId="3583" xr:uid="{B517A24A-9CCE-4C45-B240-4A49F7955C1F}"/>
    <cellStyle name="20% - Accent4 3 3 7 2" xfId="3584" xr:uid="{12B095C8-67EF-4446-B500-CC603A69F2C1}"/>
    <cellStyle name="20% - Accent4 3 3 8" xfId="3585" xr:uid="{8AB0AE61-BE1F-44FE-9E35-2006C4A80B48}"/>
    <cellStyle name="20% - Accent4 3 3_Dev global price ach" xfId="3586" xr:uid="{CE8E7F81-ECE0-4373-A659-9D7E221F048C}"/>
    <cellStyle name="20% - Accent4 3 4" xfId="723" xr:uid="{00000000-0005-0000-0000-000071010000}"/>
    <cellStyle name="20% - Accent4 3 4 2" xfId="724" xr:uid="{00000000-0005-0000-0000-000072010000}"/>
    <cellStyle name="20% - Accent4 3 4 2 2" xfId="3587" xr:uid="{CB591BFC-BBCF-4F17-AC38-49283C83626B}"/>
    <cellStyle name="20% - Accent4 3 4 2 2 2" xfId="3588" xr:uid="{A22E2F05-EC0E-492A-B9E4-825463E9BEE3}"/>
    <cellStyle name="20% - Accent4 3 4 2 2 3" xfId="3589" xr:uid="{CDE512CC-113B-4665-BDA4-DACE1E5C8A5B}"/>
    <cellStyle name="20% - Accent4 3 4 2 3" xfId="3590" xr:uid="{E076947F-34C1-4CC0-80B3-F455B3E67BDF}"/>
    <cellStyle name="20% - Accent4 3 4 2 3 2" xfId="3591" xr:uid="{5CACC0B0-1A09-44B6-AF14-7B81217CD11E}"/>
    <cellStyle name="20% - Accent4 3 4 2 4" xfId="3592" xr:uid="{D50F04AA-2318-4317-B56D-30B8D86FF642}"/>
    <cellStyle name="20% - Accent4 3 4 2 4 2" xfId="3593" xr:uid="{41B6DFF6-E9AB-4C1A-BF2A-25D0B45045D9}"/>
    <cellStyle name="20% - Accent4 3 4 2 5" xfId="3594" xr:uid="{B847DC0E-8947-435D-A3CA-1FFE1EDB8E5A}"/>
    <cellStyle name="20% - Accent4 3 4 3" xfId="3595" xr:uid="{5D9C68C4-6763-4970-B886-3D7D0D4885AF}"/>
    <cellStyle name="20% - Accent4 3 4 3 2" xfId="3596" xr:uid="{085CF146-786E-45E0-83C7-E4E6E2306601}"/>
    <cellStyle name="20% - Accent4 3 4 3 3" xfId="3597" xr:uid="{89B5DD99-65B0-4A15-9F82-72095A2D4153}"/>
    <cellStyle name="20% - Accent4 3 4 4" xfId="3598" xr:uid="{4022DA8C-FB02-4114-A006-4D61D6C7A0E6}"/>
    <cellStyle name="20% - Accent4 3 4 4 2" xfId="3599" xr:uid="{CBA6C50C-59DB-49F3-A943-27968CDD8E45}"/>
    <cellStyle name="20% - Accent4 3 4 4 3" xfId="3600" xr:uid="{E79FA623-D29F-4D25-B245-C09E45886B26}"/>
    <cellStyle name="20% - Accent4 3 4 5" xfId="3601" xr:uid="{5600DB04-9B59-4855-A3EC-19936CFA4BC7}"/>
    <cellStyle name="20% - Accent4 3 4 5 2" xfId="3602" xr:uid="{1F76C340-6778-4C62-A054-BAFBFCF0EA67}"/>
    <cellStyle name="20% - Accent4 3 4 6" xfId="3603" xr:uid="{A5593046-E40A-45FB-8019-A499C428CC57}"/>
    <cellStyle name="20% - Accent4 3 4 6 2" xfId="3604" xr:uid="{62AD0A38-5AF1-407E-9F82-F5579D1F09F3}"/>
    <cellStyle name="20% - Accent4 3 4 7" xfId="3605" xr:uid="{C0F16730-1D87-4974-9A66-C287514EF400}"/>
    <cellStyle name="20% - Accent4 3 4_Dev global price ach" xfId="3606" xr:uid="{AD7B88B1-291A-4261-9B04-DDCE49CB6585}"/>
    <cellStyle name="20% - Accent4 3 5" xfId="725" xr:uid="{00000000-0005-0000-0000-000074010000}"/>
    <cellStyle name="20% - Accent4 3 5 2" xfId="726" xr:uid="{00000000-0005-0000-0000-000075010000}"/>
    <cellStyle name="20% - Accent4 3 5 2 2" xfId="3607" xr:uid="{13BEB172-8D44-4077-93CB-1F77423CF66C}"/>
    <cellStyle name="20% - Accent4 3 5 2 2 2" xfId="3608" xr:uid="{B375AA42-AA54-4C44-AB2E-B4DAF0B54C12}"/>
    <cellStyle name="20% - Accent4 3 5 2 2 3" xfId="3609" xr:uid="{7DCC2999-1072-4631-8EC9-7A7BA50D0A2B}"/>
    <cellStyle name="20% - Accent4 3 5 2 3" xfId="3610" xr:uid="{38BCEE16-23EE-4486-A2C6-AEE3D6D7E864}"/>
    <cellStyle name="20% - Accent4 3 5 2 3 2" xfId="3611" xr:uid="{081DEBF7-0E77-4A46-A1A0-ED65003FC00A}"/>
    <cellStyle name="20% - Accent4 3 5 2 4" xfId="3612" xr:uid="{BCA24D9E-1CB2-4640-B833-2DD2077F7488}"/>
    <cellStyle name="20% - Accent4 3 5 2 4 2" xfId="3613" xr:uid="{BE34CE09-CC27-47F3-863C-6761FFEA71ED}"/>
    <cellStyle name="20% - Accent4 3 5 2 5" xfId="3614" xr:uid="{3E0AD64B-4085-47B2-AD66-A3DDA09DB6F1}"/>
    <cellStyle name="20% - Accent4 3 5 3" xfId="3615" xr:uid="{04E1F13F-EB44-4514-AC4B-065414709AE9}"/>
    <cellStyle name="20% - Accent4 3 5 3 2" xfId="3616" xr:uid="{69238E34-4472-4CF3-8365-1451BFAB22DE}"/>
    <cellStyle name="20% - Accent4 3 5 3 3" xfId="3617" xr:uid="{B28DC7E1-7C8E-4AE8-BC22-5F8BDF6FD9D5}"/>
    <cellStyle name="20% - Accent4 3 5 4" xfId="3618" xr:uid="{DC2FE48C-1EB2-4435-915B-2409591CE799}"/>
    <cellStyle name="20% - Accent4 3 5 4 2" xfId="3619" xr:uid="{487482DF-01CA-4C94-8286-6924DA0120F3}"/>
    <cellStyle name="20% - Accent4 3 5 4 3" xfId="3620" xr:uid="{CAFD1055-6398-4ACE-A8E7-1215BEF239BC}"/>
    <cellStyle name="20% - Accent4 3 5 5" xfId="3621" xr:uid="{735ECCDD-5A31-480B-994D-65F92D83837D}"/>
    <cellStyle name="20% - Accent4 3 5 5 2" xfId="3622" xr:uid="{F92C3119-EADB-4797-927D-D7FCC7CE6BF9}"/>
    <cellStyle name="20% - Accent4 3 5 6" xfId="3623" xr:uid="{8EA9A8C2-D73A-4562-B185-503276ABAB07}"/>
    <cellStyle name="20% - Accent4 3 5 6 2" xfId="3624" xr:uid="{D395F3A0-D6D9-474C-9DBE-3482675D3CC0}"/>
    <cellStyle name="20% - Accent4 3 5 7" xfId="3625" xr:uid="{4D6C24C5-5E41-413F-AB6B-3EB7DADF53DA}"/>
    <cellStyle name="20% - Accent4 3 5_Dev global price ach" xfId="3626" xr:uid="{FC2D5064-A565-44ED-BD1F-DDD4ED9423AB}"/>
    <cellStyle name="20% - Accent4 3 6" xfId="727" xr:uid="{00000000-0005-0000-0000-000077010000}"/>
    <cellStyle name="20% - Accent4 3 6 2" xfId="3627" xr:uid="{2BC42ED8-8F77-4D54-996F-763448C83B94}"/>
    <cellStyle name="20% - Accent4 3 6 2 2" xfId="3628" xr:uid="{FA2F0643-DC8F-4452-B7F0-EDB6A85F650C}"/>
    <cellStyle name="20% - Accent4 3 6 2 2 2" xfId="3629" xr:uid="{B7855DDB-D65E-4D69-9719-C5BCD7295783}"/>
    <cellStyle name="20% - Accent4 3 6 2 3" xfId="3630" xr:uid="{E61147EE-3321-4027-A117-C4B8EE229ED0}"/>
    <cellStyle name="20% - Accent4 3 6 2 3 2" xfId="3631" xr:uid="{4FDA2BDB-4432-4739-8241-528498E6B086}"/>
    <cellStyle name="20% - Accent4 3 6 2 4" xfId="3632" xr:uid="{F211ED47-6328-4612-B9BB-B409D98C515E}"/>
    <cellStyle name="20% - Accent4 3 6 3" xfId="3633" xr:uid="{AE2CDB76-8DE4-490F-A4EA-012EE223A497}"/>
    <cellStyle name="20% - Accent4 3 6 3 2" xfId="3634" xr:uid="{FBF878D0-3816-443D-A178-717AE12FD24D}"/>
    <cellStyle name="20% - Accent4 3 6 3 3" xfId="3635" xr:uid="{C0AB4DEE-A9D3-446A-B175-17C8BF788481}"/>
    <cellStyle name="20% - Accent4 3 6 4" xfId="3636" xr:uid="{C46EEFDA-82EC-4BD0-AC2B-BD6DC226DB24}"/>
    <cellStyle name="20% - Accent4 3 6 4 2" xfId="3637" xr:uid="{3C023A19-00A8-44DA-8B49-6A18925FCDA9}"/>
    <cellStyle name="20% - Accent4 3 6 5" xfId="3638" xr:uid="{2912CD8C-BF88-47F9-8F43-3517F8BBE530}"/>
    <cellStyle name="20% - Accent4 3 6 5 2" xfId="3639" xr:uid="{50B9A1C9-B1C3-480D-8F88-6EA67CD9B570}"/>
    <cellStyle name="20% - Accent4 3 6 6" xfId="3640" xr:uid="{BBBAEF90-7468-41DC-94AE-00BD606C0E31}"/>
    <cellStyle name="20% - Accent4 3 6_Dev global price ach" xfId="3641" xr:uid="{E3B65EA6-EAE0-4F9C-B34E-A0872CF7CE8C}"/>
    <cellStyle name="20% - Accent4 3 7" xfId="728" xr:uid="{00000000-0005-0000-0000-000078010000}"/>
    <cellStyle name="20% - Accent4 3 7 2" xfId="3642" xr:uid="{AC7282D4-3AE8-4554-99BE-4E98FED7AB35}"/>
    <cellStyle name="20% - Accent4 3 7 2 2" xfId="3643" xr:uid="{731D04B9-147D-4B64-A90D-6FE6586BFE1E}"/>
    <cellStyle name="20% - Accent4 3 7 2 2 2" xfId="3644" xr:uid="{A27657CE-8477-4BB1-B546-D4B2E1AB819C}"/>
    <cellStyle name="20% - Accent4 3 7 2 3" xfId="3645" xr:uid="{9575430F-A785-43C5-BA50-3BCC6DAE17DA}"/>
    <cellStyle name="20% - Accent4 3 7 2 3 2" xfId="3646" xr:uid="{78D83167-E5C4-4AEA-8480-8BF190E60FEE}"/>
    <cellStyle name="20% - Accent4 3 7 2 4" xfId="3647" xr:uid="{FD487488-0734-4AB8-968E-2107CF0D67AE}"/>
    <cellStyle name="20% - Accent4 3 7 3" xfId="3648" xr:uid="{96096F87-208C-4758-9295-C2596D1483B2}"/>
    <cellStyle name="20% - Accent4 3 7 3 2" xfId="3649" xr:uid="{8C9B78FE-8552-413E-81C7-6A134C87F25B}"/>
    <cellStyle name="20% - Accent4 3 7 3 3" xfId="3650" xr:uid="{FB2DA8C8-7CCB-41FE-BAD0-7071E8A598AD}"/>
    <cellStyle name="20% - Accent4 3 7 4" xfId="3651" xr:uid="{72AEC616-55EA-4566-AFFF-1BC4073B0079}"/>
    <cellStyle name="20% - Accent4 3 7 4 2" xfId="3652" xr:uid="{F55A7887-70EE-41B4-BA62-50548929A9D5}"/>
    <cellStyle name="20% - Accent4 3 7 5" xfId="3653" xr:uid="{F9D66BBC-AC41-4405-AC22-7CAAC262D8D7}"/>
    <cellStyle name="20% - Accent4 3 7 5 2" xfId="3654" xr:uid="{B24CC8B2-4D1E-4D2D-8CCE-8A49FE48359A}"/>
    <cellStyle name="20% - Accent4 3 7 6" xfId="3655" xr:uid="{27215A98-7B29-4985-B505-604F1C7D6D56}"/>
    <cellStyle name="20% - Accent4 3 7_Dev global price ach" xfId="3656" xr:uid="{F219BE84-6004-4C16-A8FF-9D3A65E0306F}"/>
    <cellStyle name="20% - Accent4 3 8" xfId="3657" xr:uid="{15C0E950-3DA8-4E04-AEA7-EEABFD5285BD}"/>
    <cellStyle name="20% - Accent4 3 8 2" xfId="3658" xr:uid="{757F2513-FF77-4004-84F6-972F4530F4D4}"/>
    <cellStyle name="20% - Accent4 3 8 3" xfId="3659" xr:uid="{F95F1546-DE68-4FAD-98CB-1DFCFE29A51C}"/>
    <cellStyle name="20% - Accent4 3 8 3 2" xfId="3660" xr:uid="{1C159AC2-2542-4480-83F8-86E975537ED8}"/>
    <cellStyle name="20% - Accent4 3 9" xfId="3661" xr:uid="{E8ACB163-9BAF-4A49-8897-EC38B4ADC04C}"/>
    <cellStyle name="20% - Accent4 3 9 2" xfId="3662" xr:uid="{35E6AB9A-A232-4641-9F6D-10FB2230B278}"/>
    <cellStyle name="20% - Accent4 3 9 2 2" xfId="3663" xr:uid="{5852CDD4-93BD-4202-8C51-70619617DF47}"/>
    <cellStyle name="20% - Accent4 3 9 3" xfId="3664" xr:uid="{37BFC531-203B-446F-BB25-D3C1B85C328A}"/>
    <cellStyle name="20% - Accent4 3 9 3 2" xfId="3665" xr:uid="{F5E420A3-437F-40D2-BC29-83ABD00161EE}"/>
    <cellStyle name="20% - Accent4 3 9 4" xfId="3666" xr:uid="{3520EAE3-0355-4D44-8ED2-7C890C554B1C}"/>
    <cellStyle name="20% - Accent4 3_2015 BFOREC HFM PLBS" xfId="729" xr:uid="{00000000-0005-0000-0000-000079010000}"/>
    <cellStyle name="20% - Accent4 4" xfId="730" xr:uid="{00000000-0005-0000-0000-00007A010000}"/>
    <cellStyle name="20% - Accent5 2" xfId="423" xr:uid="{00000000-0005-0000-0000-00007B010000}"/>
    <cellStyle name="20% - Accent5 2 2" xfId="3667" xr:uid="{D69F6B65-2424-4FB6-B683-78320E38F2AF}"/>
    <cellStyle name="20% - Accent5 2 3" xfId="3668" xr:uid="{5CB2C230-B0E1-4FD1-ABAC-F61C78CE0E81}"/>
    <cellStyle name="20% - Accent5 3" xfId="731" xr:uid="{00000000-0005-0000-0000-00007C010000}"/>
    <cellStyle name="20% - Accent5 3 10" xfId="3669" xr:uid="{674F19EE-5255-45FD-83E1-A5A0F680E7AE}"/>
    <cellStyle name="20% - Accent5 3 10 2" xfId="3670" xr:uid="{7D170D33-D124-4BE3-AF1B-B81617992E8B}"/>
    <cellStyle name="20% - Accent5 3 11" xfId="3671" xr:uid="{A7846EA7-C9F3-47B5-844A-B4DE7D48ED0B}"/>
    <cellStyle name="20% - Accent5 3 11 2" xfId="3672" xr:uid="{3D6C79F9-1B69-479D-A1B0-C536AD3AB1D7}"/>
    <cellStyle name="20% - Accent5 3 12" xfId="3673" xr:uid="{E6C90518-E55C-4895-89A4-56D4072A5D48}"/>
    <cellStyle name="20% - Accent5 3 13" xfId="33973" xr:uid="{6AAAF16A-CFDB-417F-A137-FADA28CF0E0F}"/>
    <cellStyle name="20% - Accent5 3 14" xfId="18246" xr:uid="{16DFCBA3-D31D-4ADE-8823-F924B431D12B}"/>
    <cellStyle name="20% - Accent5 3 2" xfId="732" xr:uid="{00000000-0005-0000-0000-00007D010000}"/>
    <cellStyle name="20% - Accent5 3 2 2" xfId="733" xr:uid="{00000000-0005-0000-0000-00007E010000}"/>
    <cellStyle name="20% - Accent5 3 2 2 2" xfId="734" xr:uid="{00000000-0005-0000-0000-00007F010000}"/>
    <cellStyle name="20% - Accent5 3 2 2 2 2" xfId="3674" xr:uid="{16C95AD9-F93C-4165-8056-34A81F47F092}"/>
    <cellStyle name="20% - Accent5 3 2 2 2 2 2" xfId="3675" xr:uid="{9376AF78-5F2C-40BA-97A7-BB6E9418CCBF}"/>
    <cellStyle name="20% - Accent5 3 2 2 2 2 3" xfId="3676" xr:uid="{7E206723-F502-4CB3-A80D-81F6CBF0264B}"/>
    <cellStyle name="20% - Accent5 3 2 2 2 3" xfId="3677" xr:uid="{3D2A508C-619A-4F12-A863-DD708BC9D71D}"/>
    <cellStyle name="20% - Accent5 3 2 2 2 3 2" xfId="3678" xr:uid="{FAB1A4E8-26A3-4AD1-9841-3DFA87B30AFC}"/>
    <cellStyle name="20% - Accent5 3 2 2 2 4" xfId="3679" xr:uid="{70F46C35-F995-41A5-835C-8624990AA03C}"/>
    <cellStyle name="20% - Accent5 3 2 2 2 4 2" xfId="3680" xr:uid="{EABDEB8D-5DCE-4D29-8621-B47B063F806D}"/>
    <cellStyle name="20% - Accent5 3 2 2 2 5" xfId="3681" xr:uid="{2871884A-59D0-493F-9039-B1FC12AE904F}"/>
    <cellStyle name="20% - Accent5 3 2 2 3" xfId="3682" xr:uid="{2454721F-FA61-43C7-94B9-BB9AD3CACCA8}"/>
    <cellStyle name="20% - Accent5 3 2 2 3 2" xfId="3683" xr:uid="{1EDB4F1C-3E01-439A-8A31-423F642AAA48}"/>
    <cellStyle name="20% - Accent5 3 2 2 3 3" xfId="3684" xr:uid="{BA6AF8A4-E9E3-49C0-9B5C-972EB7886FF2}"/>
    <cellStyle name="20% - Accent5 3 2 2 4" xfId="3685" xr:uid="{22086507-8671-4165-B7D6-80D356334A4E}"/>
    <cellStyle name="20% - Accent5 3 2 2 4 2" xfId="3686" xr:uid="{7D2AEA9E-20E2-47FD-AEAF-1132531B9E58}"/>
    <cellStyle name="20% - Accent5 3 2 2 4 3" xfId="3687" xr:uid="{E68876D7-1DF6-4046-A734-B127AC28F36B}"/>
    <cellStyle name="20% - Accent5 3 2 2 5" xfId="3688" xr:uid="{2202C326-CD20-4FED-A56C-493E15E86D95}"/>
    <cellStyle name="20% - Accent5 3 2 2 5 2" xfId="3689" xr:uid="{E487FE28-DFE5-46EE-9D39-258B19151893}"/>
    <cellStyle name="20% - Accent5 3 2 2 6" xfId="3690" xr:uid="{0BB0D753-4D53-4353-8D3E-6FFBE2A4EA06}"/>
    <cellStyle name="20% - Accent5 3 2 2 6 2" xfId="3691" xr:uid="{9B7CC525-725D-408C-9017-9524587FE73A}"/>
    <cellStyle name="20% - Accent5 3 2 2 7" xfId="3692" xr:uid="{A9B1B3CE-0231-4695-BD41-D2872429997A}"/>
    <cellStyle name="20% - Accent5 3 2 2_Dev global price ach" xfId="3693" xr:uid="{EA9DB675-3798-4256-AD77-CF2FC28F73D5}"/>
    <cellStyle name="20% - Accent5 3 2 3" xfId="735" xr:uid="{00000000-0005-0000-0000-000081010000}"/>
    <cellStyle name="20% - Accent5 3 2 3 2" xfId="3694" xr:uid="{9E7A0BFD-50BD-48F3-B65C-2874E794381F}"/>
    <cellStyle name="20% - Accent5 3 2 3 2 2" xfId="3695" xr:uid="{7BF64A3A-D23E-4C61-AE71-84AE65F3B8CD}"/>
    <cellStyle name="20% - Accent5 3 2 3 2 3" xfId="3696" xr:uid="{FB981387-3FAC-4DC3-9E10-D6F509EE2A6B}"/>
    <cellStyle name="20% - Accent5 3 2 3 3" xfId="3697" xr:uid="{E159618C-C4CC-4916-885E-C95D90DEADB4}"/>
    <cellStyle name="20% - Accent5 3 2 3 3 2" xfId="3698" xr:uid="{8C88F7A4-AA80-4690-A202-50DCA9FEAF47}"/>
    <cellStyle name="20% - Accent5 3 2 3 4" xfId="3699" xr:uid="{2B8055CE-57B8-4D19-ADE3-38972F87C8A3}"/>
    <cellStyle name="20% - Accent5 3 2 3 4 2" xfId="3700" xr:uid="{13E7D27E-63C2-4D06-90FE-63CFE886B7D0}"/>
    <cellStyle name="20% - Accent5 3 2 3 5" xfId="3701" xr:uid="{C3853675-398B-4838-B92C-E32B249E3570}"/>
    <cellStyle name="20% - Accent5 3 2 4" xfId="3702" xr:uid="{FEA15FDF-7DB4-4E10-AD6D-7B0510FFB660}"/>
    <cellStyle name="20% - Accent5 3 2 4 2" xfId="3703" xr:uid="{F10A45D1-1C45-41EF-AB67-C8294D5AB295}"/>
    <cellStyle name="20% - Accent5 3 2 4 3" xfId="3704" xr:uid="{C3CB0854-1E5E-4984-BB32-8512ECB1BC4B}"/>
    <cellStyle name="20% - Accent5 3 2 5" xfId="3705" xr:uid="{3F3E6FBA-B0FD-4342-B3AE-EDC374F2757D}"/>
    <cellStyle name="20% - Accent5 3 2 5 2" xfId="3706" xr:uid="{70801E96-184C-4E63-9B23-A8D55BE8F57A}"/>
    <cellStyle name="20% - Accent5 3 2 5 3" xfId="3707" xr:uid="{86FAD639-724C-473C-B0C4-9BB347F3C257}"/>
    <cellStyle name="20% - Accent5 3 2 6" xfId="3708" xr:uid="{56E2B0C4-B8BE-46B4-B4A4-225F3AE91B9D}"/>
    <cellStyle name="20% - Accent5 3 2 6 2" xfId="3709" xr:uid="{ED9412B2-2EB2-46B7-B5CA-BB8667EFC43B}"/>
    <cellStyle name="20% - Accent5 3 2 7" xfId="3710" xr:uid="{41AEBA26-B5E6-41A0-BD3D-393E145E89CE}"/>
    <cellStyle name="20% - Accent5 3 2 7 2" xfId="3711" xr:uid="{4E57156C-253E-4CF8-8A55-2045E86CBB02}"/>
    <cellStyle name="20% - Accent5 3 2 8" xfId="3712" xr:uid="{26313D49-58CC-4A5E-916F-495F9C7E9335}"/>
    <cellStyle name="20% - Accent5 3 2_Dev global price ach" xfId="3713" xr:uid="{AF242597-386D-429C-AFDA-BBC6981A5322}"/>
    <cellStyle name="20% - Accent5 3 3" xfId="736" xr:uid="{00000000-0005-0000-0000-000083010000}"/>
    <cellStyle name="20% - Accent5 3 3 2" xfId="737" xr:uid="{00000000-0005-0000-0000-000084010000}"/>
    <cellStyle name="20% - Accent5 3 3 2 2" xfId="738" xr:uid="{00000000-0005-0000-0000-000085010000}"/>
    <cellStyle name="20% - Accent5 3 3 2 2 2" xfId="3714" xr:uid="{02A6B0D4-8EAF-4646-A3BD-9C71F90F1929}"/>
    <cellStyle name="20% - Accent5 3 3 2 2 2 2" xfId="3715" xr:uid="{72403881-A260-4715-BCC8-F955C4031193}"/>
    <cellStyle name="20% - Accent5 3 3 2 2 2 3" xfId="3716" xr:uid="{AD19C542-761E-4F80-9443-28BA8D96098F}"/>
    <cellStyle name="20% - Accent5 3 3 2 2 3" xfId="3717" xr:uid="{B36EFEED-E9C6-4EE4-A09D-ECC75542D07B}"/>
    <cellStyle name="20% - Accent5 3 3 2 2 3 2" xfId="3718" xr:uid="{FEA93AF6-592D-4310-8602-15EC090B634F}"/>
    <cellStyle name="20% - Accent5 3 3 2 2 4" xfId="3719" xr:uid="{722311B3-A62D-414F-B25D-F6F962E3269B}"/>
    <cellStyle name="20% - Accent5 3 3 2 2 4 2" xfId="3720" xr:uid="{58837599-EBAC-4FC3-99C4-00C67904F741}"/>
    <cellStyle name="20% - Accent5 3 3 2 2 5" xfId="3721" xr:uid="{06F69606-EBB7-4643-A7FD-5875C92983D3}"/>
    <cellStyle name="20% - Accent5 3 3 2 3" xfId="3722" xr:uid="{6BC0EE32-6CA7-4641-8DEF-547519D246F3}"/>
    <cellStyle name="20% - Accent5 3 3 2 3 2" xfId="3723" xr:uid="{32EF27FC-7AB4-4135-A5C0-8823BB3F49F5}"/>
    <cellStyle name="20% - Accent5 3 3 2 3 3" xfId="3724" xr:uid="{6CD5DABF-D2CA-400B-AF7C-EC2D73465361}"/>
    <cellStyle name="20% - Accent5 3 3 2 4" xfId="3725" xr:uid="{269D0E95-AE22-4EAD-A7C3-8901244A7242}"/>
    <cellStyle name="20% - Accent5 3 3 2 4 2" xfId="3726" xr:uid="{89782FC7-C5AA-4BBB-AE71-EDC6BF114D90}"/>
    <cellStyle name="20% - Accent5 3 3 2 4 3" xfId="3727" xr:uid="{CA6B6FC3-CD86-4D07-A601-181E4CC7502A}"/>
    <cellStyle name="20% - Accent5 3 3 2 5" xfId="3728" xr:uid="{E4A0960A-0F01-4827-9D3B-2E0E5160AA88}"/>
    <cellStyle name="20% - Accent5 3 3 2 5 2" xfId="3729" xr:uid="{6F7E8056-BEA0-42EC-A44F-FC58F12A0D40}"/>
    <cellStyle name="20% - Accent5 3 3 2 6" xfId="3730" xr:uid="{DEF180D8-2DCA-431D-B4DA-A2D91C127E2B}"/>
    <cellStyle name="20% - Accent5 3 3 2 6 2" xfId="3731" xr:uid="{DCB0AC66-236D-4AAC-9F7D-75516EC1DB4D}"/>
    <cellStyle name="20% - Accent5 3 3 2 7" xfId="3732" xr:uid="{2E99708A-FF9A-4B4C-B435-AE51FA7A04A7}"/>
    <cellStyle name="20% - Accent5 3 3 2_Dev global price ach" xfId="3733" xr:uid="{3FA2C072-AF9E-4971-AF55-D6963DDEC567}"/>
    <cellStyle name="20% - Accent5 3 3 3" xfId="739" xr:uid="{00000000-0005-0000-0000-000087010000}"/>
    <cellStyle name="20% - Accent5 3 3 3 2" xfId="3734" xr:uid="{3DC32634-A062-4079-BD58-C98937E55EEB}"/>
    <cellStyle name="20% - Accent5 3 3 3 2 2" xfId="3735" xr:uid="{E4827643-F1A8-48AA-B387-FC3A061211CB}"/>
    <cellStyle name="20% - Accent5 3 3 3 2 3" xfId="3736" xr:uid="{6AFBC3D0-B2A8-47B5-A1BD-A936971246AC}"/>
    <cellStyle name="20% - Accent5 3 3 3 3" xfId="3737" xr:uid="{36A07283-F513-4938-A32F-5B2D16E8D7D1}"/>
    <cellStyle name="20% - Accent5 3 3 3 3 2" xfId="3738" xr:uid="{8848367B-3E17-4471-89BF-C83021798BD1}"/>
    <cellStyle name="20% - Accent5 3 3 3 4" xfId="3739" xr:uid="{924EC7DB-6152-456C-AA97-EB2C7DFCD36F}"/>
    <cellStyle name="20% - Accent5 3 3 3 4 2" xfId="3740" xr:uid="{FFBF5C18-8D67-4512-B8D3-32292374024F}"/>
    <cellStyle name="20% - Accent5 3 3 3 5" xfId="3741" xr:uid="{05FE33CF-53D7-4179-8A2A-9A83CA47D4DD}"/>
    <cellStyle name="20% - Accent5 3 3 4" xfId="3742" xr:uid="{0984B74F-835F-41A2-9F1F-F84F2C645946}"/>
    <cellStyle name="20% - Accent5 3 3 4 2" xfId="3743" xr:uid="{ED45102D-9298-411E-8E3F-8F5E6ECA5E2C}"/>
    <cellStyle name="20% - Accent5 3 3 4 3" xfId="3744" xr:uid="{711CDED0-96B4-4B4B-96D4-E3D1778BD183}"/>
    <cellStyle name="20% - Accent5 3 3 5" xfId="3745" xr:uid="{5C737CA4-BE1D-4151-839C-D559B5E343A4}"/>
    <cellStyle name="20% - Accent5 3 3 5 2" xfId="3746" xr:uid="{C312FB9F-B4E2-4B25-8410-8EB5291F4404}"/>
    <cellStyle name="20% - Accent5 3 3 5 3" xfId="3747" xr:uid="{76097378-52B4-4988-94B4-645D98069E07}"/>
    <cellStyle name="20% - Accent5 3 3 6" xfId="3748" xr:uid="{68C10A0C-CC29-4EAA-9B40-C77753DC9823}"/>
    <cellStyle name="20% - Accent5 3 3 6 2" xfId="3749" xr:uid="{621D0BB2-19C7-409E-9E09-3BB31100238C}"/>
    <cellStyle name="20% - Accent5 3 3 7" xfId="3750" xr:uid="{EC247C71-1172-44E1-A0DB-0D23A9E36416}"/>
    <cellStyle name="20% - Accent5 3 3 7 2" xfId="3751" xr:uid="{E27CE999-7349-498D-BA41-8CED3AD5B2E9}"/>
    <cellStyle name="20% - Accent5 3 3 8" xfId="3752" xr:uid="{597CB623-75BC-43D6-92F3-94AFBAAF744F}"/>
    <cellStyle name="20% - Accent5 3 3_Dev global price ach" xfId="3753" xr:uid="{7EB1195D-7549-41D5-8811-C73DC6A38CA8}"/>
    <cellStyle name="20% - Accent5 3 4" xfId="740" xr:uid="{00000000-0005-0000-0000-000089010000}"/>
    <cellStyle name="20% - Accent5 3 4 2" xfId="741" xr:uid="{00000000-0005-0000-0000-00008A010000}"/>
    <cellStyle name="20% - Accent5 3 4 2 2" xfId="3754" xr:uid="{6635812A-B687-46C0-AA57-330EC7464623}"/>
    <cellStyle name="20% - Accent5 3 4 2 2 2" xfId="3755" xr:uid="{6FC715F6-ACA8-4F5F-AAB2-32A23EC05715}"/>
    <cellStyle name="20% - Accent5 3 4 2 2 3" xfId="3756" xr:uid="{CE6D3C2A-E933-49AB-8E63-2A274A579A8B}"/>
    <cellStyle name="20% - Accent5 3 4 2 3" xfId="3757" xr:uid="{BDAA175F-D687-47EC-905A-85899EF6F528}"/>
    <cellStyle name="20% - Accent5 3 4 2 3 2" xfId="3758" xr:uid="{8FCF07E2-A32A-4EE6-9F28-3D9DE116C8E9}"/>
    <cellStyle name="20% - Accent5 3 4 2 4" xfId="3759" xr:uid="{D80B8669-ADA9-48BF-8D00-398263617A03}"/>
    <cellStyle name="20% - Accent5 3 4 2 4 2" xfId="3760" xr:uid="{90399FDB-13B3-4C13-9006-0194D6A50C79}"/>
    <cellStyle name="20% - Accent5 3 4 2 5" xfId="3761" xr:uid="{85486158-FAB4-4D54-ABAC-A0EB27776440}"/>
    <cellStyle name="20% - Accent5 3 4 3" xfId="3762" xr:uid="{F3761B1C-5F4B-45E2-92EC-5376CC1C7E54}"/>
    <cellStyle name="20% - Accent5 3 4 3 2" xfId="3763" xr:uid="{B150791C-8E4C-4ABD-9761-2946C4005CBE}"/>
    <cellStyle name="20% - Accent5 3 4 3 3" xfId="3764" xr:uid="{9F6D16E1-8344-4422-87DF-EB53F9E0F603}"/>
    <cellStyle name="20% - Accent5 3 4 4" xfId="3765" xr:uid="{3B2AE197-C9FF-4619-A65A-DB316933A406}"/>
    <cellStyle name="20% - Accent5 3 4 4 2" xfId="3766" xr:uid="{BBF329BC-CC68-49D2-B804-6A8EA0691334}"/>
    <cellStyle name="20% - Accent5 3 4 4 3" xfId="3767" xr:uid="{B1BD3630-E8B7-4302-8E89-9B7E991479C0}"/>
    <cellStyle name="20% - Accent5 3 4 5" xfId="3768" xr:uid="{03C1E9A5-31E3-40F3-8239-B2AA86F97D08}"/>
    <cellStyle name="20% - Accent5 3 4 5 2" xfId="3769" xr:uid="{8826BAC1-A1F4-4CE6-B5B4-CE18329D122A}"/>
    <cellStyle name="20% - Accent5 3 4 6" xfId="3770" xr:uid="{34EE86EF-2F14-4BB9-BF16-0FC4501EEAE0}"/>
    <cellStyle name="20% - Accent5 3 4 6 2" xfId="3771" xr:uid="{535B05CC-DDF7-4195-8F52-43FD10E25585}"/>
    <cellStyle name="20% - Accent5 3 4 7" xfId="3772" xr:uid="{893E9846-D858-4F25-B567-3C98BB70E3EF}"/>
    <cellStyle name="20% - Accent5 3 4_Dev global price ach" xfId="3773" xr:uid="{13920561-DC36-40D2-9BE6-32B6959F7919}"/>
    <cellStyle name="20% - Accent5 3 5" xfId="742" xr:uid="{00000000-0005-0000-0000-00008C010000}"/>
    <cellStyle name="20% - Accent5 3 5 2" xfId="743" xr:uid="{00000000-0005-0000-0000-00008D010000}"/>
    <cellStyle name="20% - Accent5 3 5 2 2" xfId="3774" xr:uid="{8C4A0DEE-133F-4F91-8971-5C5CAE43A6E5}"/>
    <cellStyle name="20% - Accent5 3 5 2 2 2" xfId="3775" xr:uid="{5224ED15-6AE2-437B-B16D-FBA03B4547CC}"/>
    <cellStyle name="20% - Accent5 3 5 2 2 3" xfId="3776" xr:uid="{CB57ABFD-D58C-4369-B268-80C974F85FF2}"/>
    <cellStyle name="20% - Accent5 3 5 2 3" xfId="3777" xr:uid="{E4350EA7-F039-46C3-AAB4-62A79698C2CD}"/>
    <cellStyle name="20% - Accent5 3 5 2 3 2" xfId="3778" xr:uid="{E5F9F5B2-1E8F-4365-9529-93512BFC27C5}"/>
    <cellStyle name="20% - Accent5 3 5 2 4" xfId="3779" xr:uid="{E8E15F13-AABF-42C4-8836-4369C429AE8D}"/>
    <cellStyle name="20% - Accent5 3 5 2 4 2" xfId="3780" xr:uid="{E40F6787-DAEF-4FFF-A037-9F24C638A13A}"/>
    <cellStyle name="20% - Accent5 3 5 2 5" xfId="3781" xr:uid="{7E55E3A5-1666-45E9-8229-3184F1880750}"/>
    <cellStyle name="20% - Accent5 3 5 3" xfId="3782" xr:uid="{FB573A6E-A42D-4068-B30D-24ADA6BD054C}"/>
    <cellStyle name="20% - Accent5 3 5 3 2" xfId="3783" xr:uid="{FAB59088-5DBB-480B-80A3-7BD44D0B490B}"/>
    <cellStyle name="20% - Accent5 3 5 3 3" xfId="3784" xr:uid="{B37C2480-AD7E-45E5-A949-E029E646076B}"/>
    <cellStyle name="20% - Accent5 3 5 4" xfId="3785" xr:uid="{6BB67052-0ED0-4F6B-9098-93CE329DE490}"/>
    <cellStyle name="20% - Accent5 3 5 4 2" xfId="3786" xr:uid="{ECB3D515-E94D-43D4-837B-A55B09D435F6}"/>
    <cellStyle name="20% - Accent5 3 5 4 3" xfId="3787" xr:uid="{8585304C-6F3A-4D3F-900E-499D9C60BFDE}"/>
    <cellStyle name="20% - Accent5 3 5 5" xfId="3788" xr:uid="{9E377D8E-793A-456C-84DB-1D34C8D8E6BB}"/>
    <cellStyle name="20% - Accent5 3 5 5 2" xfId="3789" xr:uid="{489E7F0D-BA5A-4AF8-AD8F-DF568ED55D1B}"/>
    <cellStyle name="20% - Accent5 3 5 6" xfId="3790" xr:uid="{43508A50-3FED-4938-A9E4-A2C91E571078}"/>
    <cellStyle name="20% - Accent5 3 5 6 2" xfId="3791" xr:uid="{2C2EAD6F-B9C8-43BE-9B6A-8AE9BCA07FBB}"/>
    <cellStyle name="20% - Accent5 3 5 7" xfId="3792" xr:uid="{01C62D44-F057-462A-9C1F-C1261591B08F}"/>
    <cellStyle name="20% - Accent5 3 5_Dev global price ach" xfId="3793" xr:uid="{443564E3-91BA-422A-B23F-3B5377837BD8}"/>
    <cellStyle name="20% - Accent5 3 6" xfId="744" xr:uid="{00000000-0005-0000-0000-00008F010000}"/>
    <cellStyle name="20% - Accent5 3 6 2" xfId="3794" xr:uid="{713515A0-A200-4E70-B3F5-6E1B141EA2EC}"/>
    <cellStyle name="20% - Accent5 3 6 2 2" xfId="3795" xr:uid="{A5BA7F92-6120-4142-A445-F767484C26B9}"/>
    <cellStyle name="20% - Accent5 3 6 2 2 2" xfId="3796" xr:uid="{6581FCAB-C053-49FE-9934-0B9D551DFA9A}"/>
    <cellStyle name="20% - Accent5 3 6 2 3" xfId="3797" xr:uid="{506392D2-4411-4139-8C63-1104B4E30C4D}"/>
    <cellStyle name="20% - Accent5 3 6 2 3 2" xfId="3798" xr:uid="{3A5EAC35-5B1A-4543-90E4-A60B8A7B56B7}"/>
    <cellStyle name="20% - Accent5 3 6 2 4" xfId="3799" xr:uid="{9A047E71-3BF2-43B0-B2D2-8D595E44BD45}"/>
    <cellStyle name="20% - Accent5 3 6 3" xfId="3800" xr:uid="{5EE4BEDF-7B25-4704-87CC-113DD733138D}"/>
    <cellStyle name="20% - Accent5 3 6 3 2" xfId="3801" xr:uid="{75FEC1F4-68E0-40A9-969B-FA82B3D3BA5A}"/>
    <cellStyle name="20% - Accent5 3 6 3 3" xfId="3802" xr:uid="{130DCE75-41D2-48BE-ABB4-00FF444038AD}"/>
    <cellStyle name="20% - Accent5 3 6 4" xfId="3803" xr:uid="{24570049-588A-4AEC-A378-B0BD1C2AB279}"/>
    <cellStyle name="20% - Accent5 3 6 4 2" xfId="3804" xr:uid="{4E5AD193-D452-441A-99B1-587F11C6A27D}"/>
    <cellStyle name="20% - Accent5 3 6 5" xfId="3805" xr:uid="{213A00FC-22CE-4C86-82E3-C5ABB4F83053}"/>
    <cellStyle name="20% - Accent5 3 6 5 2" xfId="3806" xr:uid="{E6B9CAB9-9BA6-4D5E-8134-FDCE5686B2F9}"/>
    <cellStyle name="20% - Accent5 3 6 6" xfId="3807" xr:uid="{D91D437A-0987-40A6-BE68-3FBB5DE3A6B7}"/>
    <cellStyle name="20% - Accent5 3 6_Dev global price ach" xfId="3808" xr:uid="{AF7B5D3F-A44D-4285-9433-64F5A7FA3BD4}"/>
    <cellStyle name="20% - Accent5 3 7" xfId="745" xr:uid="{00000000-0005-0000-0000-000090010000}"/>
    <cellStyle name="20% - Accent5 3 7 2" xfId="3809" xr:uid="{ACDFA8C9-67D1-4CEB-A2EB-18BF429DC393}"/>
    <cellStyle name="20% - Accent5 3 7 2 2" xfId="3810" xr:uid="{B65B2E60-7B28-415A-BA8E-179BDC18E2E7}"/>
    <cellStyle name="20% - Accent5 3 7 2 2 2" xfId="3811" xr:uid="{EE07FDDC-0618-48C0-A24B-B70C6997709F}"/>
    <cellStyle name="20% - Accent5 3 7 2 3" xfId="3812" xr:uid="{32A20250-EBB2-48B6-82F2-91F85675B117}"/>
    <cellStyle name="20% - Accent5 3 7 2 3 2" xfId="3813" xr:uid="{2C991FFB-CE5E-49CE-B5E0-18C87929E143}"/>
    <cellStyle name="20% - Accent5 3 7 2 4" xfId="3814" xr:uid="{4D0740AD-6562-4250-B7FD-384E686B4B66}"/>
    <cellStyle name="20% - Accent5 3 7 3" xfId="3815" xr:uid="{A73A0879-FB51-4D1F-9D7C-5838D7E1D271}"/>
    <cellStyle name="20% - Accent5 3 7 3 2" xfId="3816" xr:uid="{D3CAAA61-8FCE-4D26-A823-622DFBC075FF}"/>
    <cellStyle name="20% - Accent5 3 7 3 3" xfId="3817" xr:uid="{D1B3E077-02DA-4006-919D-6FBE3E73C34E}"/>
    <cellStyle name="20% - Accent5 3 7 4" xfId="3818" xr:uid="{55BBA201-1417-4EC9-A167-51747822F71A}"/>
    <cellStyle name="20% - Accent5 3 7 4 2" xfId="3819" xr:uid="{7AB2BA67-DA34-404E-9B63-233B020094E2}"/>
    <cellStyle name="20% - Accent5 3 7 5" xfId="3820" xr:uid="{3A46756E-8615-4029-8BA4-A7214A01218F}"/>
    <cellStyle name="20% - Accent5 3 7 5 2" xfId="3821" xr:uid="{CE20416A-3E05-4F86-899E-024FC081C6B5}"/>
    <cellStyle name="20% - Accent5 3 7 6" xfId="3822" xr:uid="{810A0F7C-D829-4B3E-98C2-39B0E0055E43}"/>
    <cellStyle name="20% - Accent5 3 7_Dev global price ach" xfId="3823" xr:uid="{B6E1F801-6C97-42D8-82E9-1E36DA44E3FE}"/>
    <cellStyle name="20% - Accent5 3 8" xfId="3824" xr:uid="{A47FC061-C3F0-44C0-A5D2-AFD1CBE9B9CA}"/>
    <cellStyle name="20% - Accent5 3 8 2" xfId="3825" xr:uid="{936CFF5F-9E38-4E8C-9A7A-287EAE674CC1}"/>
    <cellStyle name="20% - Accent5 3 8 3" xfId="3826" xr:uid="{30D89401-7AB5-4136-9A9C-B410D952D76D}"/>
    <cellStyle name="20% - Accent5 3 8 3 2" xfId="3827" xr:uid="{DF5FE8A8-E29A-457F-BAF0-DE16CA07C1C9}"/>
    <cellStyle name="20% - Accent5 3 9" xfId="3828" xr:uid="{7D09CE76-3F89-4405-8411-D8C5A38631F8}"/>
    <cellStyle name="20% - Accent5 3 9 2" xfId="3829" xr:uid="{3B87E327-1697-4F37-AA71-6114B4EEA7B9}"/>
    <cellStyle name="20% - Accent5 3 9 2 2" xfId="3830" xr:uid="{BDBB604A-3A1A-4B83-B099-5D61003A4E80}"/>
    <cellStyle name="20% - Accent5 3 9 3" xfId="3831" xr:uid="{ED8595A7-9680-42A9-972A-21434974D076}"/>
    <cellStyle name="20% - Accent5 3 9 3 2" xfId="3832" xr:uid="{8409CDC6-0E98-4AD6-A057-D87AFE805BF2}"/>
    <cellStyle name="20% - Accent5 3 9 4" xfId="3833" xr:uid="{A06BE982-848A-4578-BA3F-DCAE8BE6B247}"/>
    <cellStyle name="20% - Accent5 3_2015 BFOREC HFM PLBS" xfId="746" xr:uid="{00000000-0005-0000-0000-000091010000}"/>
    <cellStyle name="20% - Accent5 4" xfId="747" xr:uid="{00000000-0005-0000-0000-000092010000}"/>
    <cellStyle name="20% - Accent6 2" xfId="424" xr:uid="{00000000-0005-0000-0000-000093010000}"/>
    <cellStyle name="20% - Accent6 2 2" xfId="3834" xr:uid="{1D024A10-A64A-4E23-8CDC-9F4364338FED}"/>
    <cellStyle name="20% - Accent6 2 3" xfId="3835" xr:uid="{5B4355DB-3CC9-4B79-BDFD-E07FAF5BCFB8}"/>
    <cellStyle name="20% - Accent6 3" xfId="748" xr:uid="{00000000-0005-0000-0000-000094010000}"/>
    <cellStyle name="20% - Accent6 3 10" xfId="3836" xr:uid="{82EDDBE4-75AB-4879-8B93-DA2C097DEF93}"/>
    <cellStyle name="20% - Accent6 3 10 2" xfId="3837" xr:uid="{87BF9501-3BDA-4B8B-B8A4-C62D3647C564}"/>
    <cellStyle name="20% - Accent6 3 11" xfId="3838" xr:uid="{A0E3E2C4-6086-433B-9756-F972ADBBFD3A}"/>
    <cellStyle name="20% - Accent6 3 11 2" xfId="3839" xr:uid="{23A0CF35-FEC2-4103-89FD-3E29BAE1CF9C}"/>
    <cellStyle name="20% - Accent6 3 12" xfId="3840" xr:uid="{629616C7-62BC-4C04-816F-01289041D424}"/>
    <cellStyle name="20% - Accent6 3 2" xfId="749" xr:uid="{00000000-0005-0000-0000-000095010000}"/>
    <cellStyle name="20% - Accent6 3 2 2" xfId="750" xr:uid="{00000000-0005-0000-0000-000096010000}"/>
    <cellStyle name="20% - Accent6 3 2 2 2" xfId="751" xr:uid="{00000000-0005-0000-0000-000097010000}"/>
    <cellStyle name="20% - Accent6 3 2 2 2 2" xfId="3841" xr:uid="{EF3BFC07-8115-4CB1-8056-605A23D31553}"/>
    <cellStyle name="20% - Accent6 3 2 2 2 2 2" xfId="3842" xr:uid="{67E77456-CAA1-4B4D-ACAD-901DE200C350}"/>
    <cellStyle name="20% - Accent6 3 2 2 2 2 3" xfId="3843" xr:uid="{DEF42D31-C33D-4D34-B9AB-5E119F6A06BF}"/>
    <cellStyle name="20% - Accent6 3 2 2 2 3" xfId="3844" xr:uid="{0254DCF0-0D08-4274-A0C5-CA386A2BF6D0}"/>
    <cellStyle name="20% - Accent6 3 2 2 2 3 2" xfId="3845" xr:uid="{DAFDDC26-B633-4C89-96BB-3F7A7CF50CAC}"/>
    <cellStyle name="20% - Accent6 3 2 2 2 4" xfId="3846" xr:uid="{3F1B6641-A903-40B4-81C1-885009124957}"/>
    <cellStyle name="20% - Accent6 3 2 2 2 4 2" xfId="3847" xr:uid="{335E21A7-AE56-49FA-9BDD-29AD5E0C1D44}"/>
    <cellStyle name="20% - Accent6 3 2 2 2 5" xfId="3848" xr:uid="{CEF67D5C-3D7D-412E-A996-98A88A3882F7}"/>
    <cellStyle name="20% - Accent6 3 2 2 3" xfId="3849" xr:uid="{4E601343-2931-4261-AD5B-AD518779D010}"/>
    <cellStyle name="20% - Accent6 3 2 2 3 2" xfId="3850" xr:uid="{A6EE03FD-5509-4E70-89FA-862EB97EF22F}"/>
    <cellStyle name="20% - Accent6 3 2 2 3 3" xfId="3851" xr:uid="{17DD155F-F5BD-4CDE-8E65-1C55A7812E7C}"/>
    <cellStyle name="20% - Accent6 3 2 2 4" xfId="3852" xr:uid="{7E52A23C-6048-4874-85A8-ECCA61C04075}"/>
    <cellStyle name="20% - Accent6 3 2 2 4 2" xfId="3853" xr:uid="{37B82A12-33E7-4BC5-84E5-CD2D55679784}"/>
    <cellStyle name="20% - Accent6 3 2 2 4 3" xfId="3854" xr:uid="{B2968895-4B2C-46A5-9EF9-7DF99CE43121}"/>
    <cellStyle name="20% - Accent6 3 2 2 5" xfId="3855" xr:uid="{87C2E660-5D6F-4C1B-A922-0BA209C65361}"/>
    <cellStyle name="20% - Accent6 3 2 2 5 2" xfId="3856" xr:uid="{975D3DE1-7FF3-41CE-B55B-3B6729C1F0AA}"/>
    <cellStyle name="20% - Accent6 3 2 2 6" xfId="3857" xr:uid="{98D1E26F-B22E-49DB-AB61-6D6D5DF928AC}"/>
    <cellStyle name="20% - Accent6 3 2 2 6 2" xfId="3858" xr:uid="{ED0707ED-EC10-40F1-A0FA-BF49313DB556}"/>
    <cellStyle name="20% - Accent6 3 2 2 7" xfId="3859" xr:uid="{ED28A1F0-7D17-46C5-9D35-E52606A5BE26}"/>
    <cellStyle name="20% - Accent6 3 2 2_Dev global price ach" xfId="3860" xr:uid="{00F749A2-88F6-4A65-9285-58795671B682}"/>
    <cellStyle name="20% - Accent6 3 2 3" xfId="752" xr:uid="{00000000-0005-0000-0000-000099010000}"/>
    <cellStyle name="20% - Accent6 3 2 3 2" xfId="3861" xr:uid="{599174E6-B3E4-4C94-98E4-411BC1462ED1}"/>
    <cellStyle name="20% - Accent6 3 2 3 2 2" xfId="3862" xr:uid="{C697573A-D23F-49C0-BF04-7823556E49A7}"/>
    <cellStyle name="20% - Accent6 3 2 3 2 3" xfId="3863" xr:uid="{9BBF4EF9-CB45-4CFF-A68F-AAE46920F31C}"/>
    <cellStyle name="20% - Accent6 3 2 3 3" xfId="3864" xr:uid="{984B826F-D7C1-4318-8ED0-40819E352F54}"/>
    <cellStyle name="20% - Accent6 3 2 3 3 2" xfId="3865" xr:uid="{3A2EEC07-7ADC-48D6-9A45-B198535D70FB}"/>
    <cellStyle name="20% - Accent6 3 2 3 4" xfId="3866" xr:uid="{AB3330C7-92D5-4E6D-A372-B99FA60A93B5}"/>
    <cellStyle name="20% - Accent6 3 2 3 4 2" xfId="3867" xr:uid="{A96C42D0-248A-46E5-BE65-73C19BE29B6D}"/>
    <cellStyle name="20% - Accent6 3 2 3 5" xfId="3868" xr:uid="{62955582-CB2B-4EA5-AFA4-1AE6CC96CC08}"/>
    <cellStyle name="20% - Accent6 3 2 4" xfId="3869" xr:uid="{142DDD48-0CE2-4EB0-8AA3-AFD97DEB3FF9}"/>
    <cellStyle name="20% - Accent6 3 2 4 2" xfId="3870" xr:uid="{7E0435A1-C4D2-4925-90CE-A6122AAEC421}"/>
    <cellStyle name="20% - Accent6 3 2 4 3" xfId="3871" xr:uid="{6B12ABCF-A62D-4AEB-88AF-CB1768C62AE0}"/>
    <cellStyle name="20% - Accent6 3 2 5" xfId="3872" xr:uid="{22CD678B-37F5-4F36-B4DA-5FA6B36D0D79}"/>
    <cellStyle name="20% - Accent6 3 2 5 2" xfId="3873" xr:uid="{683F1BFB-56FF-4832-820A-B42BF429E281}"/>
    <cellStyle name="20% - Accent6 3 2 5 3" xfId="3874" xr:uid="{27D0669B-A791-4907-BAB5-22C9AEDE266D}"/>
    <cellStyle name="20% - Accent6 3 2 6" xfId="3875" xr:uid="{6361AC8C-15F6-42AA-927B-9EA5764CD070}"/>
    <cellStyle name="20% - Accent6 3 2 6 2" xfId="3876" xr:uid="{2E3D5F6B-94C3-4129-B370-5A3B3E89AE8C}"/>
    <cellStyle name="20% - Accent6 3 2 7" xfId="3877" xr:uid="{7AE17007-F323-4CA2-9585-E524F7CBF4E3}"/>
    <cellStyle name="20% - Accent6 3 2 7 2" xfId="3878" xr:uid="{196C9483-F12E-4819-9AF1-43C65BCF2CF8}"/>
    <cellStyle name="20% - Accent6 3 2 8" xfId="3879" xr:uid="{D4635950-40EB-45AF-BF54-CB443C5B9781}"/>
    <cellStyle name="20% - Accent6 3 2_Dev global price ach" xfId="3880" xr:uid="{97251146-C1FA-4FB8-B7B9-E0013877B619}"/>
    <cellStyle name="20% - Accent6 3 3" xfId="753" xr:uid="{00000000-0005-0000-0000-00009B010000}"/>
    <cellStyle name="20% - Accent6 3 3 2" xfId="754" xr:uid="{00000000-0005-0000-0000-00009C010000}"/>
    <cellStyle name="20% - Accent6 3 3 2 2" xfId="755" xr:uid="{00000000-0005-0000-0000-00009D010000}"/>
    <cellStyle name="20% - Accent6 3 3 2 2 2" xfId="3881" xr:uid="{05720630-14C3-4106-957E-C4D9A1A3FC23}"/>
    <cellStyle name="20% - Accent6 3 3 2 2 2 2" xfId="3882" xr:uid="{A3BA06EA-2B1C-47C4-AB05-530CD082313B}"/>
    <cellStyle name="20% - Accent6 3 3 2 2 2 3" xfId="3883" xr:uid="{8C2A0626-82C3-4ED0-B240-4B13CBEF23D6}"/>
    <cellStyle name="20% - Accent6 3 3 2 2 3" xfId="3884" xr:uid="{C047603A-9982-4943-BC3C-522BAA98468B}"/>
    <cellStyle name="20% - Accent6 3 3 2 2 3 2" xfId="3885" xr:uid="{8637C867-736D-47E7-BA33-47DC20538AEF}"/>
    <cellStyle name="20% - Accent6 3 3 2 2 4" xfId="3886" xr:uid="{F9DF8047-5C57-48E3-A66C-1999C9BF74D2}"/>
    <cellStyle name="20% - Accent6 3 3 2 2 4 2" xfId="3887" xr:uid="{17639536-4CB4-46DA-8081-A7579D2196F9}"/>
    <cellStyle name="20% - Accent6 3 3 2 2 5" xfId="3888" xr:uid="{AB72434F-EF4C-4DD8-8541-5DE2264CD5B3}"/>
    <cellStyle name="20% - Accent6 3 3 2 3" xfId="3889" xr:uid="{67E47136-AD8D-43CB-BE52-462AF947B21C}"/>
    <cellStyle name="20% - Accent6 3 3 2 3 2" xfId="3890" xr:uid="{3328963F-A089-42F4-A608-33FB44BFD806}"/>
    <cellStyle name="20% - Accent6 3 3 2 3 3" xfId="3891" xr:uid="{4F241AD9-A3D8-4C82-B001-3982CCBB869F}"/>
    <cellStyle name="20% - Accent6 3 3 2 4" xfId="3892" xr:uid="{FE2A3F20-758E-4E68-9378-7BBF85FF2FFD}"/>
    <cellStyle name="20% - Accent6 3 3 2 4 2" xfId="3893" xr:uid="{2D91D6E7-C0F0-4100-9C7A-D5F4747BBAF6}"/>
    <cellStyle name="20% - Accent6 3 3 2 4 3" xfId="3894" xr:uid="{7F4BC0AC-646C-4203-9840-CF307063AB63}"/>
    <cellStyle name="20% - Accent6 3 3 2 5" xfId="3895" xr:uid="{B3C514F5-BAF6-45D0-9100-36DA61590F33}"/>
    <cellStyle name="20% - Accent6 3 3 2 5 2" xfId="3896" xr:uid="{0DC6254A-622A-4371-AEF4-CAEBB4706F28}"/>
    <cellStyle name="20% - Accent6 3 3 2 6" xfId="3897" xr:uid="{60C86BC2-46DC-4156-B385-E5C2CBB6A652}"/>
    <cellStyle name="20% - Accent6 3 3 2 6 2" xfId="3898" xr:uid="{C8BADCCB-ECB4-4554-9462-56DF5C8BED21}"/>
    <cellStyle name="20% - Accent6 3 3 2 7" xfId="3899" xr:uid="{9754972A-94E6-42D7-B3CE-DEE94CF23C45}"/>
    <cellStyle name="20% - Accent6 3 3 2_Dev global price ach" xfId="3900" xr:uid="{84FF655A-79F3-4864-804A-D6AA66AD8397}"/>
    <cellStyle name="20% - Accent6 3 3 3" xfId="756" xr:uid="{00000000-0005-0000-0000-00009F010000}"/>
    <cellStyle name="20% - Accent6 3 3 3 2" xfId="3901" xr:uid="{C9CB45AD-21B5-49F1-8521-F2A4404E4327}"/>
    <cellStyle name="20% - Accent6 3 3 3 2 2" xfId="3902" xr:uid="{6625EEA4-AF0F-4314-814B-4C697FD8A6D7}"/>
    <cellStyle name="20% - Accent6 3 3 3 2 3" xfId="3903" xr:uid="{6AC27A2C-A5EB-420B-BF4D-6BB2CF0247EA}"/>
    <cellStyle name="20% - Accent6 3 3 3 3" xfId="3904" xr:uid="{2C035BF7-6C40-4ADF-A664-785552F909C6}"/>
    <cellStyle name="20% - Accent6 3 3 3 3 2" xfId="3905" xr:uid="{99A67860-9BB8-4B3D-BB0B-FDC0EC599A44}"/>
    <cellStyle name="20% - Accent6 3 3 3 4" xfId="3906" xr:uid="{99ADED18-32C3-4172-BD6C-49CC69ED3401}"/>
    <cellStyle name="20% - Accent6 3 3 3 4 2" xfId="3907" xr:uid="{FAB4A183-9CB5-4FF8-81A8-992772581EB6}"/>
    <cellStyle name="20% - Accent6 3 3 3 5" xfId="3908" xr:uid="{C9D90EEF-D9D8-446A-8707-7632C98062C3}"/>
    <cellStyle name="20% - Accent6 3 3 4" xfId="3909" xr:uid="{B3B777C8-FF71-4CD4-A831-E0AA4F0746E3}"/>
    <cellStyle name="20% - Accent6 3 3 4 2" xfId="3910" xr:uid="{7014A5D9-3A65-476C-9832-70B391C63C6E}"/>
    <cellStyle name="20% - Accent6 3 3 4 3" xfId="3911" xr:uid="{9FC9BB0B-A758-4CD0-A9EC-B8E73FBEC22F}"/>
    <cellStyle name="20% - Accent6 3 3 5" xfId="3912" xr:uid="{E2068488-9326-4664-B841-B339874A5516}"/>
    <cellStyle name="20% - Accent6 3 3 5 2" xfId="3913" xr:uid="{AD7C458A-23AC-4EF4-8B5D-025937435141}"/>
    <cellStyle name="20% - Accent6 3 3 5 3" xfId="3914" xr:uid="{06809E57-9C1A-4322-BE2A-7C13A5CBEA8A}"/>
    <cellStyle name="20% - Accent6 3 3 6" xfId="3915" xr:uid="{E43517FF-6539-41AF-933B-75B5BF0F48BB}"/>
    <cellStyle name="20% - Accent6 3 3 6 2" xfId="3916" xr:uid="{BCBD57D4-84DC-4767-83C7-CB3ED66C2BDD}"/>
    <cellStyle name="20% - Accent6 3 3 7" xfId="3917" xr:uid="{CF319FF3-61E4-442A-AA50-0E7224E25A20}"/>
    <cellStyle name="20% - Accent6 3 3 7 2" xfId="3918" xr:uid="{F442FE7E-DE24-455A-A3AA-10195F6ABF97}"/>
    <cellStyle name="20% - Accent6 3 3 8" xfId="3919" xr:uid="{D830F68E-597F-4AE9-9039-4CBF280E9CBE}"/>
    <cellStyle name="20% - Accent6 3 3_Dev global price ach" xfId="3920" xr:uid="{F5B5CA79-2980-4414-AC2F-D70EF8FCA60D}"/>
    <cellStyle name="20% - Accent6 3 4" xfId="757" xr:uid="{00000000-0005-0000-0000-0000A1010000}"/>
    <cellStyle name="20% - Accent6 3 4 2" xfId="758" xr:uid="{00000000-0005-0000-0000-0000A2010000}"/>
    <cellStyle name="20% - Accent6 3 4 2 2" xfId="3921" xr:uid="{D8334396-5F38-42BB-B6DC-08648065248B}"/>
    <cellStyle name="20% - Accent6 3 4 2 2 2" xfId="3922" xr:uid="{9D99B7AC-02FE-464B-8C3C-D24ED653BB45}"/>
    <cellStyle name="20% - Accent6 3 4 2 2 3" xfId="3923" xr:uid="{43A751D0-3549-43A7-AFB4-12E259C6CF29}"/>
    <cellStyle name="20% - Accent6 3 4 2 3" xfId="3924" xr:uid="{893AB4D3-6E48-42BB-827D-F086E15C87EE}"/>
    <cellStyle name="20% - Accent6 3 4 2 3 2" xfId="3925" xr:uid="{A10FD939-36FF-47EA-92D7-9BBEBD216717}"/>
    <cellStyle name="20% - Accent6 3 4 2 4" xfId="3926" xr:uid="{279567A4-63D1-402B-8EB8-B019367BCD8C}"/>
    <cellStyle name="20% - Accent6 3 4 2 4 2" xfId="3927" xr:uid="{8FADE746-5DD5-40C7-BCCC-585B73A83633}"/>
    <cellStyle name="20% - Accent6 3 4 2 5" xfId="3928" xr:uid="{C624850C-A7C6-4363-A730-5BCD61B3E655}"/>
    <cellStyle name="20% - Accent6 3 4 3" xfId="3929" xr:uid="{33CEA64F-6677-4BEA-9A08-57D8C011932C}"/>
    <cellStyle name="20% - Accent6 3 4 3 2" xfId="3930" xr:uid="{57EF65A3-FB3A-4E0F-8B7F-84E6D28B996D}"/>
    <cellStyle name="20% - Accent6 3 4 3 3" xfId="3931" xr:uid="{CCD6DDA4-4718-4881-AA4C-11FA249880CD}"/>
    <cellStyle name="20% - Accent6 3 4 4" xfId="3932" xr:uid="{A02A23E8-F09F-4D12-9F86-1CAF5DD354A4}"/>
    <cellStyle name="20% - Accent6 3 4 4 2" xfId="3933" xr:uid="{A07AAAA3-A015-47EF-945F-2AE427D4C86F}"/>
    <cellStyle name="20% - Accent6 3 4 4 3" xfId="3934" xr:uid="{6ED1138D-AB0C-4A08-90BB-8BB935300AFF}"/>
    <cellStyle name="20% - Accent6 3 4 5" xfId="3935" xr:uid="{B46C065B-8B7B-4235-83A3-946BE08F1E79}"/>
    <cellStyle name="20% - Accent6 3 4 5 2" xfId="3936" xr:uid="{D79C4D2E-D989-4093-A2D8-E249A03550F8}"/>
    <cellStyle name="20% - Accent6 3 4 6" xfId="3937" xr:uid="{4F52C4D9-1E59-4574-B777-84DEA1C806B1}"/>
    <cellStyle name="20% - Accent6 3 4 6 2" xfId="3938" xr:uid="{7F0AD357-E7EF-46C9-AF40-538EBF58740F}"/>
    <cellStyle name="20% - Accent6 3 4 7" xfId="3939" xr:uid="{ADDF773B-4E7B-4734-961D-875A831B7864}"/>
    <cellStyle name="20% - Accent6 3 4_Dev global price ach" xfId="3940" xr:uid="{ACB2362A-9FA8-4B51-B77C-5D38B46A5ADD}"/>
    <cellStyle name="20% - Accent6 3 5" xfId="759" xr:uid="{00000000-0005-0000-0000-0000A4010000}"/>
    <cellStyle name="20% - Accent6 3 5 2" xfId="760" xr:uid="{00000000-0005-0000-0000-0000A5010000}"/>
    <cellStyle name="20% - Accent6 3 5 2 2" xfId="3941" xr:uid="{A697D0A3-B5AD-438B-8614-9FB5DC002A14}"/>
    <cellStyle name="20% - Accent6 3 5 2 2 2" xfId="3942" xr:uid="{E9BA4FAA-83D7-47F8-B184-FE319501D639}"/>
    <cellStyle name="20% - Accent6 3 5 2 2 3" xfId="3943" xr:uid="{EF0FF402-1D23-4CAB-9CF3-81DB662EDED6}"/>
    <cellStyle name="20% - Accent6 3 5 2 3" xfId="3944" xr:uid="{579472C5-2705-46D2-AA5D-4CAEDFC3EE09}"/>
    <cellStyle name="20% - Accent6 3 5 2 3 2" xfId="3945" xr:uid="{71BDBD4E-B017-4664-B4C0-FA9175BADF72}"/>
    <cellStyle name="20% - Accent6 3 5 2 4" xfId="3946" xr:uid="{B4AD5A52-E161-4589-AB3B-E1AF7D233555}"/>
    <cellStyle name="20% - Accent6 3 5 2 4 2" xfId="3947" xr:uid="{87DA00A0-6FA7-40AB-A7BD-32D192AF8426}"/>
    <cellStyle name="20% - Accent6 3 5 2 5" xfId="3948" xr:uid="{61912FA3-02DD-4D1E-81DE-8EE7EB5478B4}"/>
    <cellStyle name="20% - Accent6 3 5 3" xfId="3949" xr:uid="{1AF9CCC3-7539-48A0-8FFF-754967A4E294}"/>
    <cellStyle name="20% - Accent6 3 5 3 2" xfId="3950" xr:uid="{77668808-6EB5-47F4-9744-32C5146AC0DA}"/>
    <cellStyle name="20% - Accent6 3 5 3 3" xfId="3951" xr:uid="{9B12BCDB-5EEC-423E-B8E5-32439E8DF6E3}"/>
    <cellStyle name="20% - Accent6 3 5 4" xfId="3952" xr:uid="{E4ACF6DA-23FA-4546-9EE5-42E6ADBC5405}"/>
    <cellStyle name="20% - Accent6 3 5 4 2" xfId="3953" xr:uid="{4DE80F75-8F9F-4E4E-B748-DF79157DB6C2}"/>
    <cellStyle name="20% - Accent6 3 5 4 3" xfId="3954" xr:uid="{7567B1DB-6DCB-4579-839A-16859F48474B}"/>
    <cellStyle name="20% - Accent6 3 5 5" xfId="3955" xr:uid="{E6DD8AD5-A622-4469-8698-12E9392B83A5}"/>
    <cellStyle name="20% - Accent6 3 5 5 2" xfId="3956" xr:uid="{AABDE5A7-17AB-4E3E-83D5-44C0B6D80559}"/>
    <cellStyle name="20% - Accent6 3 5 6" xfId="3957" xr:uid="{7941FDBA-9FDD-423A-8E5E-B589F273924A}"/>
    <cellStyle name="20% - Accent6 3 5 6 2" xfId="3958" xr:uid="{812CBF55-59AC-4844-B32F-AA150811BCA3}"/>
    <cellStyle name="20% - Accent6 3 5 7" xfId="3959" xr:uid="{0AC5028A-AF35-4D43-9E9C-A19BA0F24681}"/>
    <cellStyle name="20% - Accent6 3 5_Dev global price ach" xfId="3960" xr:uid="{A19CA1BA-2AE5-47FA-8FC4-3907B1FEC24D}"/>
    <cellStyle name="20% - Accent6 3 6" xfId="761" xr:uid="{00000000-0005-0000-0000-0000A7010000}"/>
    <cellStyle name="20% - Accent6 3 6 2" xfId="3961" xr:uid="{E1A7C8D1-741D-4DEA-9E1F-3B2F41325F1F}"/>
    <cellStyle name="20% - Accent6 3 6 2 2" xfId="3962" xr:uid="{63CE2DED-98E5-422C-8003-E21F6B471DFB}"/>
    <cellStyle name="20% - Accent6 3 6 2 2 2" xfId="3963" xr:uid="{B70213DD-72D7-4E0A-A832-7B874ACAC37D}"/>
    <cellStyle name="20% - Accent6 3 6 2 3" xfId="3964" xr:uid="{5778B728-E81A-4711-A466-3D018083E919}"/>
    <cellStyle name="20% - Accent6 3 6 2 3 2" xfId="3965" xr:uid="{A7660E09-57CE-4E3F-8822-949018990C4D}"/>
    <cellStyle name="20% - Accent6 3 6 2 4" xfId="3966" xr:uid="{589FDC83-87DA-4E60-8BAF-7476F7620E4A}"/>
    <cellStyle name="20% - Accent6 3 6 3" xfId="3967" xr:uid="{1DCC50BF-4807-45CD-B8CD-4A8948A7F91B}"/>
    <cellStyle name="20% - Accent6 3 6 3 2" xfId="3968" xr:uid="{AD7883B7-D1D6-4936-BE85-05D0A8680FB0}"/>
    <cellStyle name="20% - Accent6 3 6 3 3" xfId="3969" xr:uid="{061F0EA0-FBB5-4DDE-A60A-EB78D8D3B7D9}"/>
    <cellStyle name="20% - Accent6 3 6 4" xfId="3970" xr:uid="{533D82E3-4E27-46C4-9323-ECDCE5888AE6}"/>
    <cellStyle name="20% - Accent6 3 6 4 2" xfId="3971" xr:uid="{7B486404-A527-4EBA-96C1-975B82291611}"/>
    <cellStyle name="20% - Accent6 3 6 5" xfId="3972" xr:uid="{10F37B6F-3FB6-46D5-ADCA-389774BA235F}"/>
    <cellStyle name="20% - Accent6 3 6 5 2" xfId="3973" xr:uid="{29948AA6-036A-434A-BE74-CF4647E485F7}"/>
    <cellStyle name="20% - Accent6 3 6 6" xfId="3974" xr:uid="{3D839135-8F4F-49C1-AAB0-8739C920A7EA}"/>
    <cellStyle name="20% - Accent6 3 6_Dev global price ach" xfId="3975" xr:uid="{C05DC220-C615-4FDD-82EE-1C62C82C19B1}"/>
    <cellStyle name="20% - Accent6 3 7" xfId="762" xr:uid="{00000000-0005-0000-0000-0000A8010000}"/>
    <cellStyle name="20% - Accent6 3 7 2" xfId="3976" xr:uid="{938BEC53-1E0B-4A9C-A2EF-E216F7980C8B}"/>
    <cellStyle name="20% - Accent6 3 7 2 2" xfId="3977" xr:uid="{A12EC242-2ABD-4B57-B45E-CDEC2DB87C2A}"/>
    <cellStyle name="20% - Accent6 3 7 2 2 2" xfId="3978" xr:uid="{938133B8-39A1-4C1A-868B-10BDA79F12BF}"/>
    <cellStyle name="20% - Accent6 3 7 2 3" xfId="3979" xr:uid="{A90D565C-459A-4C84-9E93-D32906A09CF7}"/>
    <cellStyle name="20% - Accent6 3 7 2 3 2" xfId="3980" xr:uid="{F63205A8-548F-4BDD-A84B-D95F1EF2125B}"/>
    <cellStyle name="20% - Accent6 3 7 2 4" xfId="3981" xr:uid="{7715EB78-37CE-4403-8DE5-47E9D6A1E097}"/>
    <cellStyle name="20% - Accent6 3 7 3" xfId="3982" xr:uid="{9A54EF7F-76DF-4CD0-B276-6B55B7772E6C}"/>
    <cellStyle name="20% - Accent6 3 7 3 2" xfId="3983" xr:uid="{D201B66D-FF76-411F-8E42-22BC0C86172E}"/>
    <cellStyle name="20% - Accent6 3 7 3 3" xfId="3984" xr:uid="{A97A85FA-86CF-4D13-B6E0-B8161C57FE89}"/>
    <cellStyle name="20% - Accent6 3 7 4" xfId="3985" xr:uid="{DA0D14F3-A3D4-496A-8411-9190ED7A9111}"/>
    <cellStyle name="20% - Accent6 3 7 4 2" xfId="3986" xr:uid="{66B55664-2158-430F-BCF6-743F78518BC8}"/>
    <cellStyle name="20% - Accent6 3 7 5" xfId="3987" xr:uid="{7088A042-76F8-41C7-81FE-FE4B39FB6624}"/>
    <cellStyle name="20% - Accent6 3 7 5 2" xfId="3988" xr:uid="{A32DBC11-2DF7-4C4A-8C75-1BC7272B0CC2}"/>
    <cellStyle name="20% - Accent6 3 7 6" xfId="3989" xr:uid="{CE8223DE-C9E7-44A9-9D6D-B89EA3917AB0}"/>
    <cellStyle name="20% - Accent6 3 7_Dev global price ach" xfId="3990" xr:uid="{CB8F60A8-B36D-4942-8940-43501723209E}"/>
    <cellStyle name="20% - Accent6 3 8" xfId="3991" xr:uid="{9FF58E38-E12B-469D-A12D-AFE77122CB5E}"/>
    <cellStyle name="20% - Accent6 3 8 2" xfId="3992" xr:uid="{34480E63-3E7B-4408-8A32-CD9F382DDCB8}"/>
    <cellStyle name="20% - Accent6 3 8 3" xfId="3993" xr:uid="{7A91D0D1-E30B-452F-8A1E-8F2F25FA02FB}"/>
    <cellStyle name="20% - Accent6 3 8 3 2" xfId="3994" xr:uid="{B6B39497-5DAB-4D1C-81AE-9C2DBB4E75C5}"/>
    <cellStyle name="20% - Accent6 3 9" xfId="3995" xr:uid="{D8696E00-88AA-45A6-A776-15F3E7827F45}"/>
    <cellStyle name="20% - Accent6 3 9 2" xfId="3996" xr:uid="{F0D3E447-EB9E-4164-8588-ECC4D62EEDA8}"/>
    <cellStyle name="20% - Accent6 3 9 2 2" xfId="3997" xr:uid="{7C19736C-D8FE-4B6E-AB41-CA63EDE2D51A}"/>
    <cellStyle name="20% - Accent6 3 9 3" xfId="3998" xr:uid="{53E709D5-B97E-4098-9649-FBA0C85389B3}"/>
    <cellStyle name="20% - Accent6 3 9 3 2" xfId="3999" xr:uid="{ED5160D0-B095-430F-A2FD-28BF64B5573E}"/>
    <cellStyle name="20% - Accent6 3 9 4" xfId="4000" xr:uid="{3EAAE3E4-57FC-4D40-B654-0488CC504400}"/>
    <cellStyle name="20% - Accent6 3_2015 BFOREC HFM PLBS" xfId="763" xr:uid="{00000000-0005-0000-0000-0000A9010000}"/>
    <cellStyle name="20% - Accent6 4" xfId="764" xr:uid="{00000000-0005-0000-0000-0000AA010000}"/>
    <cellStyle name="20% - Énfasis1" xfId="765" xr:uid="{00000000-0005-0000-0000-0000AB010000}"/>
    <cellStyle name="20% - Énfasis2" xfId="766" xr:uid="{00000000-0005-0000-0000-0000AC010000}"/>
    <cellStyle name="20% - Énfasis3" xfId="767" xr:uid="{00000000-0005-0000-0000-0000AD010000}"/>
    <cellStyle name="20% - Énfasis4" xfId="768" xr:uid="{00000000-0005-0000-0000-0000AE010000}"/>
    <cellStyle name="20% - Énfasis5" xfId="769" xr:uid="{00000000-0005-0000-0000-0000AF010000}"/>
    <cellStyle name="20% - Énfasis6" xfId="770" xr:uid="{00000000-0005-0000-0000-0000B0010000}"/>
    <cellStyle name="20% - uthevingsfarge 1" xfId="771" xr:uid="{00000000-0005-0000-0000-0000B1010000}"/>
    <cellStyle name="20% - uthevingsfarge 2" xfId="772" xr:uid="{00000000-0005-0000-0000-0000B2010000}"/>
    <cellStyle name="20% - uthevingsfarge 3" xfId="773" xr:uid="{00000000-0005-0000-0000-0000B3010000}"/>
    <cellStyle name="20% - uthevingsfarge 4" xfId="774" xr:uid="{00000000-0005-0000-0000-0000B4010000}"/>
    <cellStyle name="20% - uthevingsfarge 5" xfId="775" xr:uid="{00000000-0005-0000-0000-0000B5010000}"/>
    <cellStyle name="20% - uthevingsfarge 6" xfId="776" xr:uid="{00000000-0005-0000-0000-0000B6010000}"/>
    <cellStyle name="3" xfId="277" xr:uid="{00000000-0005-0000-0000-0000B7010000}"/>
    <cellStyle name="3_03-05-31 Final OBS Reports" xfId="278" xr:uid="{00000000-0005-0000-0000-0000B8010000}"/>
    <cellStyle name="3_GMACCH_Loans_OBS_033103_Final_v2" xfId="279" xr:uid="{00000000-0005-0000-0000-0000B9010000}"/>
    <cellStyle name="3_Japan - 3Q02 Risk Rating Worksheet - 101602_Japan" xfId="280" xr:uid="{00000000-0005-0000-0000-0000BA010000}"/>
    <cellStyle name="3_Japan - 3Q02 Risk Rating Worksheet - 101602_Japan_Comparison vs. prior_Q2 2003" xfId="281" xr:uid="{00000000-0005-0000-0000-0000BB010000}"/>
    <cellStyle name="3_Japan - 4Q2002 - Risk Rating Worksheet_final" xfId="282" xr:uid="{00000000-0005-0000-0000-0000BC010000}"/>
    <cellStyle name="3_Japan - 4Q2002 - Risk Rating Worksheet_final_12.11.2002" xfId="283" xr:uid="{00000000-0005-0000-0000-0000BD010000}"/>
    <cellStyle name="3_Japan - 4Q2002 - Risk Rating Worksheet_final_12.11.2002_Comparison vs. prior_Q2 2003" xfId="284" xr:uid="{00000000-0005-0000-0000-0000BE010000}"/>
    <cellStyle name="3_Japan - 4Q2002 - Risk Rating Worksheet_final_Comparison vs. prior_Q2 2003" xfId="285" xr:uid="{00000000-0005-0000-0000-0000BF010000}"/>
    <cellStyle name="3_Japan-1Q2003 - Risk Rating Worksheet03.06.2003F" xfId="286" xr:uid="{00000000-0005-0000-0000-0000C0010000}"/>
    <cellStyle name="3_Japan-1Q2003 - Risk Rating Worksheet03.06.2003F_Comparison vs. prior_Q2 2003" xfId="287" xr:uid="{00000000-0005-0000-0000-0000C1010000}"/>
    <cellStyle name="3_Sheet1" xfId="288" xr:uid="{00000000-0005-0000-0000-0000C2010000}"/>
    <cellStyle name="3_Sheet3" xfId="289" xr:uid="{00000000-0005-0000-0000-0000C3010000}"/>
    <cellStyle name="40 % - Markeringsfarve1" xfId="4001" xr:uid="{68157222-4D06-406C-8440-080E06BB7EE6}"/>
    <cellStyle name="40 % - Markeringsfarve2" xfId="4002" xr:uid="{4BE49C08-2F7C-4FA7-A55B-D2F350EED01E}"/>
    <cellStyle name="40 % - Markeringsfarve3" xfId="4003" xr:uid="{CBD34CC6-768D-45AF-9439-DA98389756AD}"/>
    <cellStyle name="40 % - Markeringsfarve4" xfId="4004" xr:uid="{44574BE3-6225-4F36-AF33-207BA29E18F2}"/>
    <cellStyle name="40 % - Markeringsfarve5" xfId="4005" xr:uid="{97F98BF2-20F1-481E-803F-D7DBEEF93A29}"/>
    <cellStyle name="40 % - Markeringsfarve6" xfId="4006" xr:uid="{97D6145B-6759-4DE7-AC93-56FA4FC0F44D}"/>
    <cellStyle name="40% - Accent1 2" xfId="425" xr:uid="{00000000-0005-0000-0000-0000C4010000}"/>
    <cellStyle name="40% - Accent1 2 2" xfId="4007" xr:uid="{07CD72B2-0B37-457B-9A40-DBBE71C219DC}"/>
    <cellStyle name="40% - Accent1 2 3" xfId="4008" xr:uid="{216E185F-F265-4467-BE92-A8FEA0906576}"/>
    <cellStyle name="40% - Accent1 3" xfId="777" xr:uid="{00000000-0005-0000-0000-0000C5010000}"/>
    <cellStyle name="40% - Accent1 3 10" xfId="4009" xr:uid="{399DDFAB-907B-486E-9A03-716693C3C006}"/>
    <cellStyle name="40% - Accent1 3 10 2" xfId="4010" xr:uid="{56E73E3A-8C89-425A-863E-EE8D23CB8382}"/>
    <cellStyle name="40% - Accent1 3 11" xfId="4011" xr:uid="{4DD178CE-A052-411D-AB1B-DEABD0E48D6C}"/>
    <cellStyle name="40% - Accent1 3 11 2" xfId="4012" xr:uid="{EE0D3260-6FAA-4293-B0F7-F319D3E793DA}"/>
    <cellStyle name="40% - Accent1 3 12" xfId="4013" xr:uid="{E2260F21-9C12-40C6-819C-1035CC4E2EE2}"/>
    <cellStyle name="40% - Accent1 3 13" xfId="33974" xr:uid="{56FBDCEF-4C84-4AA2-A82A-9C03E7BD154B}"/>
    <cellStyle name="40% - Accent1 3 14" xfId="19579" xr:uid="{89684A24-5F1A-423E-883F-4859B1D8C55C}"/>
    <cellStyle name="40% - Accent1 3 2" xfId="778" xr:uid="{00000000-0005-0000-0000-0000C6010000}"/>
    <cellStyle name="40% - Accent1 3 2 2" xfId="779" xr:uid="{00000000-0005-0000-0000-0000C7010000}"/>
    <cellStyle name="40% - Accent1 3 2 2 2" xfId="780" xr:uid="{00000000-0005-0000-0000-0000C8010000}"/>
    <cellStyle name="40% - Accent1 3 2 2 2 2" xfId="4014" xr:uid="{D880B0CB-7AE1-4D45-9564-EC2DEDBF5A98}"/>
    <cellStyle name="40% - Accent1 3 2 2 2 2 2" xfId="4015" xr:uid="{4AF33137-4390-4E32-B10F-A9EBAB3EAD9D}"/>
    <cellStyle name="40% - Accent1 3 2 2 2 2 3" xfId="4016" xr:uid="{E83810A0-B1D0-472E-A385-1534D4B054A3}"/>
    <cellStyle name="40% - Accent1 3 2 2 2 3" xfId="4017" xr:uid="{729F8C60-932B-4201-96AA-05BA515E7E7A}"/>
    <cellStyle name="40% - Accent1 3 2 2 2 3 2" xfId="4018" xr:uid="{D8960EC0-A7C9-4146-AFC8-4A42C2CA782C}"/>
    <cellStyle name="40% - Accent1 3 2 2 2 4" xfId="4019" xr:uid="{7972C224-0745-4FB1-A329-90C644E3BB60}"/>
    <cellStyle name="40% - Accent1 3 2 2 2 4 2" xfId="4020" xr:uid="{74E747DE-1656-4F3F-B25D-055CBA7185F6}"/>
    <cellStyle name="40% - Accent1 3 2 2 2 5" xfId="4021" xr:uid="{7D0A1C2C-5B1C-4E34-929C-D3ED3ABB4B0D}"/>
    <cellStyle name="40% - Accent1 3 2 2 3" xfId="4022" xr:uid="{0B76CD64-1AFD-46B6-9B22-CB2658D011D4}"/>
    <cellStyle name="40% - Accent1 3 2 2 3 2" xfId="4023" xr:uid="{109CDA09-69BA-4259-82C2-705C249BED97}"/>
    <cellStyle name="40% - Accent1 3 2 2 3 3" xfId="4024" xr:uid="{E887A1B2-CED8-4D5D-9DAC-CDB3D77A0725}"/>
    <cellStyle name="40% - Accent1 3 2 2 4" xfId="4025" xr:uid="{AB5C2A9E-7125-4830-80C5-61031D85CD7E}"/>
    <cellStyle name="40% - Accent1 3 2 2 4 2" xfId="4026" xr:uid="{06B2FBB2-438B-4A7F-86E4-069836350D0D}"/>
    <cellStyle name="40% - Accent1 3 2 2 4 3" xfId="4027" xr:uid="{70B0221A-3C9C-4239-863D-3E30C5497549}"/>
    <cellStyle name="40% - Accent1 3 2 2 5" xfId="4028" xr:uid="{0831E25E-EF80-4F46-98DD-230C8CCD320B}"/>
    <cellStyle name="40% - Accent1 3 2 2 5 2" xfId="4029" xr:uid="{D1DC92F6-1D22-4032-BB19-D48CA709F044}"/>
    <cellStyle name="40% - Accent1 3 2 2 6" xfId="4030" xr:uid="{3B8EDC21-61C3-41E3-9E8D-03ED2DDD8B9F}"/>
    <cellStyle name="40% - Accent1 3 2 2 6 2" xfId="4031" xr:uid="{AC5341CD-3E7D-41DB-A371-B38A13B7FBF7}"/>
    <cellStyle name="40% - Accent1 3 2 2 7" xfId="4032" xr:uid="{CD524BB3-EBD3-4F7D-826B-1E838C004C2A}"/>
    <cellStyle name="40% - Accent1 3 2 2_Dev global price ach" xfId="4033" xr:uid="{22B6420B-E41B-4429-9A1B-A92615446E79}"/>
    <cellStyle name="40% - Accent1 3 2 3" xfId="781" xr:uid="{00000000-0005-0000-0000-0000CA010000}"/>
    <cellStyle name="40% - Accent1 3 2 3 2" xfId="4034" xr:uid="{53429EB7-BFE0-4D12-874B-61B36299968F}"/>
    <cellStyle name="40% - Accent1 3 2 3 2 2" xfId="4035" xr:uid="{C97BEA59-0434-481D-9F43-7B3BBDFFC74D}"/>
    <cellStyle name="40% - Accent1 3 2 3 2 3" xfId="4036" xr:uid="{9A0AAD5C-F64D-45F8-8B85-7B9960E34CE3}"/>
    <cellStyle name="40% - Accent1 3 2 3 3" xfId="4037" xr:uid="{34C99AF5-4C23-44E3-AA2A-F1BC0C9E8DA1}"/>
    <cellStyle name="40% - Accent1 3 2 3 3 2" xfId="4038" xr:uid="{77135252-B01F-43B9-B99E-6570131322FC}"/>
    <cellStyle name="40% - Accent1 3 2 3 4" xfId="4039" xr:uid="{6A9F1D42-EC1F-4C4F-B3EA-F6C6F76C6882}"/>
    <cellStyle name="40% - Accent1 3 2 3 4 2" xfId="4040" xr:uid="{8D87175B-2A6A-49A4-96A1-77FD4A0ADE89}"/>
    <cellStyle name="40% - Accent1 3 2 3 5" xfId="4041" xr:uid="{A6494776-A318-409E-83B9-2D43CB13B28A}"/>
    <cellStyle name="40% - Accent1 3 2 4" xfId="4042" xr:uid="{B566EBA5-8BCB-4F8C-80E3-FB8152D3E80C}"/>
    <cellStyle name="40% - Accent1 3 2 4 2" xfId="4043" xr:uid="{4F67855D-AAA0-4140-832F-7A809B77D5A4}"/>
    <cellStyle name="40% - Accent1 3 2 4 3" xfId="4044" xr:uid="{1C47B2A5-616B-4AC5-A60B-BDF1FD4FF848}"/>
    <cellStyle name="40% - Accent1 3 2 5" xfId="4045" xr:uid="{9C853419-FD12-4E98-8FBD-31405F74E07E}"/>
    <cellStyle name="40% - Accent1 3 2 5 2" xfId="4046" xr:uid="{7CCF978B-7D17-4604-BD22-3E8D7C849B47}"/>
    <cellStyle name="40% - Accent1 3 2 5 3" xfId="4047" xr:uid="{65E9AD0F-66B5-43D9-BD44-1D4E019A9C35}"/>
    <cellStyle name="40% - Accent1 3 2 6" xfId="4048" xr:uid="{0FCD406B-C968-4486-AE2F-516C225ABF54}"/>
    <cellStyle name="40% - Accent1 3 2 6 2" xfId="4049" xr:uid="{E311151E-46C2-4FCF-9C1C-6709C6E3BD2D}"/>
    <cellStyle name="40% - Accent1 3 2 7" xfId="4050" xr:uid="{44B0F936-34CC-48D4-8ADC-4D1B10113C30}"/>
    <cellStyle name="40% - Accent1 3 2 7 2" xfId="4051" xr:uid="{CDD3A258-5760-4902-A639-7E52A07677BC}"/>
    <cellStyle name="40% - Accent1 3 2 8" xfId="4052" xr:uid="{5E2BAA18-B538-4732-BF75-13568C34E959}"/>
    <cellStyle name="40% - Accent1 3 2_Dev global price ach" xfId="4053" xr:uid="{73055816-2271-4EFF-89A5-8794C40DC585}"/>
    <cellStyle name="40% - Accent1 3 3" xfId="782" xr:uid="{00000000-0005-0000-0000-0000CC010000}"/>
    <cellStyle name="40% - Accent1 3 3 2" xfId="783" xr:uid="{00000000-0005-0000-0000-0000CD010000}"/>
    <cellStyle name="40% - Accent1 3 3 2 2" xfId="784" xr:uid="{00000000-0005-0000-0000-0000CE010000}"/>
    <cellStyle name="40% - Accent1 3 3 2 2 2" xfId="4054" xr:uid="{E335FE75-B64E-4DBF-A8EB-CAC91069DEB1}"/>
    <cellStyle name="40% - Accent1 3 3 2 2 2 2" xfId="4055" xr:uid="{AA2F45CD-7BB6-4605-A943-06AA15433E5F}"/>
    <cellStyle name="40% - Accent1 3 3 2 2 2 3" xfId="4056" xr:uid="{568B9503-0B51-4FA4-93A6-C39A118BB7BA}"/>
    <cellStyle name="40% - Accent1 3 3 2 2 3" xfId="4057" xr:uid="{13C31C03-3F1F-4703-AEEF-99656AD5175C}"/>
    <cellStyle name="40% - Accent1 3 3 2 2 3 2" xfId="4058" xr:uid="{3CC9C2BA-CC30-4D8E-BDCF-85D29E442426}"/>
    <cellStyle name="40% - Accent1 3 3 2 2 4" xfId="4059" xr:uid="{61E57EA5-187D-4C08-AECC-C0D25595AFE0}"/>
    <cellStyle name="40% - Accent1 3 3 2 2 4 2" xfId="4060" xr:uid="{08CE9596-2DBC-4AE0-ABF5-FEF6E68AFA3C}"/>
    <cellStyle name="40% - Accent1 3 3 2 2 5" xfId="4061" xr:uid="{23A46A76-DCCE-4542-88AE-F02572C37F63}"/>
    <cellStyle name="40% - Accent1 3 3 2 3" xfId="4062" xr:uid="{E2EA2369-80D8-4A11-AF69-347BCA3C34D2}"/>
    <cellStyle name="40% - Accent1 3 3 2 3 2" xfId="4063" xr:uid="{9F2D8FB2-46DA-489C-A648-D0BBC2151368}"/>
    <cellStyle name="40% - Accent1 3 3 2 3 3" xfId="4064" xr:uid="{A038A6A8-2CDC-4C02-8D86-2943518062A6}"/>
    <cellStyle name="40% - Accent1 3 3 2 4" xfId="4065" xr:uid="{E64C75D8-3DFF-4CC8-826A-64A7081E4355}"/>
    <cellStyle name="40% - Accent1 3 3 2 4 2" xfId="4066" xr:uid="{9A5384A3-5C16-49AD-B5DF-7E7E7081628B}"/>
    <cellStyle name="40% - Accent1 3 3 2 4 3" xfId="4067" xr:uid="{632C6827-E905-47A5-A863-3E67C1112198}"/>
    <cellStyle name="40% - Accent1 3 3 2 5" xfId="4068" xr:uid="{11053D1A-C89C-4243-BDFA-88EAA70B2958}"/>
    <cellStyle name="40% - Accent1 3 3 2 5 2" xfId="4069" xr:uid="{88B856BE-4C48-4D51-9D98-C16BB2202214}"/>
    <cellStyle name="40% - Accent1 3 3 2 6" xfId="4070" xr:uid="{DD4A95E8-0C07-4C67-8FE5-6C0F844562B9}"/>
    <cellStyle name="40% - Accent1 3 3 2 6 2" xfId="4071" xr:uid="{D8878B0A-B93C-4E5C-A18D-EB635A12F507}"/>
    <cellStyle name="40% - Accent1 3 3 2 7" xfId="4072" xr:uid="{17BE1AC6-32E4-447D-88D1-0C437A064847}"/>
    <cellStyle name="40% - Accent1 3 3 2_Dev global price ach" xfId="4073" xr:uid="{442FC968-5736-4D81-9092-6A31AE4B86AB}"/>
    <cellStyle name="40% - Accent1 3 3 3" xfId="785" xr:uid="{00000000-0005-0000-0000-0000D0010000}"/>
    <cellStyle name="40% - Accent1 3 3 3 2" xfId="4074" xr:uid="{BB97A3BB-91EA-4926-ACCD-8DC9236C335B}"/>
    <cellStyle name="40% - Accent1 3 3 3 2 2" xfId="4075" xr:uid="{4A3ED610-711A-49CA-BB74-2BF7FB3396CB}"/>
    <cellStyle name="40% - Accent1 3 3 3 2 3" xfId="4076" xr:uid="{62A72D3A-24B9-42C7-81D8-B8E1F75ED58D}"/>
    <cellStyle name="40% - Accent1 3 3 3 3" xfId="4077" xr:uid="{D704AB15-C1F8-4FCE-AF3C-E491B6EBA6F2}"/>
    <cellStyle name="40% - Accent1 3 3 3 3 2" xfId="4078" xr:uid="{B266F6D4-3706-461A-9D18-9787CD580376}"/>
    <cellStyle name="40% - Accent1 3 3 3 4" xfId="4079" xr:uid="{6217C8C6-5C4B-40EF-ABC1-7C64FC2601E8}"/>
    <cellStyle name="40% - Accent1 3 3 3 4 2" xfId="4080" xr:uid="{2E6B019F-6D1F-49DD-874A-672CE992E886}"/>
    <cellStyle name="40% - Accent1 3 3 3 5" xfId="4081" xr:uid="{E29FF14D-A9A7-4FAB-AAF5-5C4D0C6A5A12}"/>
    <cellStyle name="40% - Accent1 3 3 4" xfId="4082" xr:uid="{D0816173-DE78-45C2-8C90-06C6A9D8D70C}"/>
    <cellStyle name="40% - Accent1 3 3 4 2" xfId="4083" xr:uid="{928771A9-6478-4AB5-80B1-855EB308A492}"/>
    <cellStyle name="40% - Accent1 3 3 4 3" xfId="4084" xr:uid="{76C8E61E-F096-41EF-9BDE-927F71C07720}"/>
    <cellStyle name="40% - Accent1 3 3 5" xfId="4085" xr:uid="{A5764A89-12F9-46E1-B6F3-E6212E83E701}"/>
    <cellStyle name="40% - Accent1 3 3 5 2" xfId="4086" xr:uid="{4DF3A867-684C-458B-8EEB-6C48C918AD0E}"/>
    <cellStyle name="40% - Accent1 3 3 5 3" xfId="4087" xr:uid="{81EDA950-1AF8-46D2-B9A6-072D7D06FD06}"/>
    <cellStyle name="40% - Accent1 3 3 6" xfId="4088" xr:uid="{F9B3E862-687F-414E-8630-BA777A3A18D6}"/>
    <cellStyle name="40% - Accent1 3 3 6 2" xfId="4089" xr:uid="{C860CA28-3485-456F-9A6C-225FA7DEED71}"/>
    <cellStyle name="40% - Accent1 3 3 7" xfId="4090" xr:uid="{5BC5A3FE-78DD-4631-B4F4-18DFE0FB2725}"/>
    <cellStyle name="40% - Accent1 3 3 7 2" xfId="4091" xr:uid="{ABFF5108-72E9-447B-8445-44705126CA00}"/>
    <cellStyle name="40% - Accent1 3 3 8" xfId="4092" xr:uid="{93F50A1C-E50D-4414-8C06-BE567193BFE9}"/>
    <cellStyle name="40% - Accent1 3 3_Dev global price ach" xfId="4093" xr:uid="{7EB3022D-BDD1-42AC-90B9-E8F4B3C3F5C1}"/>
    <cellStyle name="40% - Accent1 3 4" xfId="786" xr:uid="{00000000-0005-0000-0000-0000D2010000}"/>
    <cellStyle name="40% - Accent1 3 4 2" xfId="787" xr:uid="{00000000-0005-0000-0000-0000D3010000}"/>
    <cellStyle name="40% - Accent1 3 4 2 2" xfId="4094" xr:uid="{BF96AE47-1EB4-428F-B659-ADDF72F2B2D5}"/>
    <cellStyle name="40% - Accent1 3 4 2 2 2" xfId="4095" xr:uid="{6DF0F273-1AE9-4C83-9D88-C0A0C6F19197}"/>
    <cellStyle name="40% - Accent1 3 4 2 2 3" xfId="4096" xr:uid="{7F04ADC3-5C32-4626-8ACC-4A47C50A8254}"/>
    <cellStyle name="40% - Accent1 3 4 2 3" xfId="4097" xr:uid="{37A8B86B-C47E-4C9F-81FA-EC052626CE5B}"/>
    <cellStyle name="40% - Accent1 3 4 2 3 2" xfId="4098" xr:uid="{9BB77FB6-552B-4D70-B4C3-59339B23100B}"/>
    <cellStyle name="40% - Accent1 3 4 2 4" xfId="4099" xr:uid="{4DC4331B-7287-43A6-8A48-853B1AAD3C63}"/>
    <cellStyle name="40% - Accent1 3 4 2 4 2" xfId="4100" xr:uid="{7950E935-8E81-4E03-8940-310BFFBA8433}"/>
    <cellStyle name="40% - Accent1 3 4 2 5" xfId="4101" xr:uid="{D43904E2-8644-4210-A823-A34E6F448BD5}"/>
    <cellStyle name="40% - Accent1 3 4 3" xfId="4102" xr:uid="{D62312E7-851F-4B3B-8378-3B818B08EE0A}"/>
    <cellStyle name="40% - Accent1 3 4 3 2" xfId="4103" xr:uid="{3A9F53CA-3E33-412D-AB87-0634C6556A8B}"/>
    <cellStyle name="40% - Accent1 3 4 3 3" xfId="4104" xr:uid="{29799993-46F8-4C37-9871-849E49390C7C}"/>
    <cellStyle name="40% - Accent1 3 4 4" xfId="4105" xr:uid="{08BD07AA-EA0A-4A77-BE39-8D73D811FB8B}"/>
    <cellStyle name="40% - Accent1 3 4 4 2" xfId="4106" xr:uid="{3CA84175-769E-4C32-8EBB-D779097A21CD}"/>
    <cellStyle name="40% - Accent1 3 4 4 3" xfId="4107" xr:uid="{98439360-3921-4E88-90EA-F25E8E91D9D1}"/>
    <cellStyle name="40% - Accent1 3 4 5" xfId="4108" xr:uid="{5A1AA3F1-C66C-468D-9538-272951109FA9}"/>
    <cellStyle name="40% - Accent1 3 4 5 2" xfId="4109" xr:uid="{C39D9AFD-C5C7-487F-A19B-169494AB44D6}"/>
    <cellStyle name="40% - Accent1 3 4 6" xfId="4110" xr:uid="{D5218046-86D3-42F5-A5AC-083C7287A7E0}"/>
    <cellStyle name="40% - Accent1 3 4 6 2" xfId="4111" xr:uid="{B19D5868-BB25-4B50-893E-1740ABE649EB}"/>
    <cellStyle name="40% - Accent1 3 4 7" xfId="4112" xr:uid="{2DC528DF-8E62-49B3-8A8C-D469F2D206DC}"/>
    <cellStyle name="40% - Accent1 3 4_Dev global price ach" xfId="4113" xr:uid="{264E0CD2-8E99-48C5-B808-08C3E7BF9D27}"/>
    <cellStyle name="40% - Accent1 3 5" xfId="788" xr:uid="{00000000-0005-0000-0000-0000D5010000}"/>
    <cellStyle name="40% - Accent1 3 5 2" xfId="789" xr:uid="{00000000-0005-0000-0000-0000D6010000}"/>
    <cellStyle name="40% - Accent1 3 5 2 2" xfId="4114" xr:uid="{39B8016E-0A5A-40FA-8E4C-06B35F6B9E3C}"/>
    <cellStyle name="40% - Accent1 3 5 2 2 2" xfId="4115" xr:uid="{DE0F437A-2232-4FF6-9492-B2CB1D16F36D}"/>
    <cellStyle name="40% - Accent1 3 5 2 2 3" xfId="4116" xr:uid="{7FBBA12F-F064-44B0-9DA5-ABCB103C52E2}"/>
    <cellStyle name="40% - Accent1 3 5 2 3" xfId="4117" xr:uid="{39258A0A-B513-4777-9FA0-6AA5B24756FE}"/>
    <cellStyle name="40% - Accent1 3 5 2 3 2" xfId="4118" xr:uid="{8C8D3FDD-94B3-4ABF-8010-FB7D1684111E}"/>
    <cellStyle name="40% - Accent1 3 5 2 4" xfId="4119" xr:uid="{F6B4A39E-05B5-411C-9AAE-1FE4EFDB64D1}"/>
    <cellStyle name="40% - Accent1 3 5 2 4 2" xfId="4120" xr:uid="{8F55E7EC-BC5A-4A4F-852A-202D4A80D419}"/>
    <cellStyle name="40% - Accent1 3 5 2 5" xfId="4121" xr:uid="{00AAF78D-6F44-4524-9D8C-533A35420CFF}"/>
    <cellStyle name="40% - Accent1 3 5 3" xfId="4122" xr:uid="{564C0FBA-99CB-4443-8452-9D53D7CFF252}"/>
    <cellStyle name="40% - Accent1 3 5 3 2" xfId="4123" xr:uid="{2CB7AE35-53DA-4EFE-B3DB-47C032D58A75}"/>
    <cellStyle name="40% - Accent1 3 5 3 3" xfId="4124" xr:uid="{D0B0CDB5-5FCF-4BD6-91C9-B19CA38A1492}"/>
    <cellStyle name="40% - Accent1 3 5 4" xfId="4125" xr:uid="{89F3266E-6595-4770-8B83-ABFF553663CC}"/>
    <cellStyle name="40% - Accent1 3 5 4 2" xfId="4126" xr:uid="{A9FBB483-62CB-44FC-8301-3E7E5DFA9AEF}"/>
    <cellStyle name="40% - Accent1 3 5 4 3" xfId="4127" xr:uid="{12FA139C-EDD0-45F8-932E-3CFCDB66662A}"/>
    <cellStyle name="40% - Accent1 3 5 5" xfId="4128" xr:uid="{AB6B62E0-9E1F-4AAA-A34F-B0B6C7403799}"/>
    <cellStyle name="40% - Accent1 3 5 5 2" xfId="4129" xr:uid="{0CF4924D-219B-4B6A-8142-9995CE6E14C8}"/>
    <cellStyle name="40% - Accent1 3 5 6" xfId="4130" xr:uid="{D17B2C6A-0025-4687-82C0-C2973B5BD3CB}"/>
    <cellStyle name="40% - Accent1 3 5 6 2" xfId="4131" xr:uid="{8790B0C6-A239-4F0C-B95D-605E8CDCF2F7}"/>
    <cellStyle name="40% - Accent1 3 5 7" xfId="4132" xr:uid="{05075DE5-65BB-4A25-B182-42F4BEB68D66}"/>
    <cellStyle name="40% - Accent1 3 5_Dev global price ach" xfId="4133" xr:uid="{43F0379E-7B88-4EF7-98A0-15444CC249D6}"/>
    <cellStyle name="40% - Accent1 3 6" xfId="790" xr:uid="{00000000-0005-0000-0000-0000D8010000}"/>
    <cellStyle name="40% - Accent1 3 6 2" xfId="4134" xr:uid="{C04B3CF1-0098-4885-92F3-B6BCC428EA77}"/>
    <cellStyle name="40% - Accent1 3 6 2 2" xfId="4135" xr:uid="{CEDA78A3-AA8A-4411-B953-815C4888738A}"/>
    <cellStyle name="40% - Accent1 3 6 2 2 2" xfId="4136" xr:uid="{0D9E328B-CA44-4980-87B4-E9379FA5C2CB}"/>
    <cellStyle name="40% - Accent1 3 6 2 3" xfId="4137" xr:uid="{8C6AE95A-8DDA-4118-9319-9C0BA87635F4}"/>
    <cellStyle name="40% - Accent1 3 6 2 3 2" xfId="4138" xr:uid="{7E2D0A43-23FC-4A9E-8CB0-8361FC15BE73}"/>
    <cellStyle name="40% - Accent1 3 6 2 4" xfId="4139" xr:uid="{0542FDD6-8C29-47B2-9976-D2CD4E5501DB}"/>
    <cellStyle name="40% - Accent1 3 6 3" xfId="4140" xr:uid="{26CB0640-BB91-4BF2-B610-71906899EC58}"/>
    <cellStyle name="40% - Accent1 3 6 3 2" xfId="4141" xr:uid="{99D93579-FC17-461D-98B1-EF030A74C967}"/>
    <cellStyle name="40% - Accent1 3 6 3 3" xfId="4142" xr:uid="{AF9B6D43-DE32-43EB-9014-DDF48A0304D9}"/>
    <cellStyle name="40% - Accent1 3 6 4" xfId="4143" xr:uid="{FDBB7165-B471-491F-9CE4-FE2C0F9320F1}"/>
    <cellStyle name="40% - Accent1 3 6 4 2" xfId="4144" xr:uid="{BFD41C92-ABFF-4057-B99F-ABA25BBF2770}"/>
    <cellStyle name="40% - Accent1 3 6 5" xfId="4145" xr:uid="{1F3B6E8A-3D14-44B8-BC99-D8448CF66DFC}"/>
    <cellStyle name="40% - Accent1 3 6 5 2" xfId="4146" xr:uid="{927ABE58-98E9-410A-8BBF-4C496FC4148F}"/>
    <cellStyle name="40% - Accent1 3 6 6" xfId="4147" xr:uid="{BBD71EE5-AA92-4C59-9C22-9C9246EC4637}"/>
    <cellStyle name="40% - Accent1 3 6_Dev global price ach" xfId="4148" xr:uid="{F2EEB247-DB26-4352-82CE-89385DF955A0}"/>
    <cellStyle name="40% - Accent1 3 7" xfId="791" xr:uid="{00000000-0005-0000-0000-0000D9010000}"/>
    <cellStyle name="40% - Accent1 3 7 2" xfId="4149" xr:uid="{5046F187-FED2-4DD3-8221-366AE15726FD}"/>
    <cellStyle name="40% - Accent1 3 7 2 2" xfId="4150" xr:uid="{24EBDB4F-8D86-433F-86FC-4184938DF4CC}"/>
    <cellStyle name="40% - Accent1 3 7 2 2 2" xfId="4151" xr:uid="{96E9A891-CDE1-4362-B232-DF69DDE86964}"/>
    <cellStyle name="40% - Accent1 3 7 2 3" xfId="4152" xr:uid="{557C6EF8-28EB-4EE0-997C-5048AAA152D5}"/>
    <cellStyle name="40% - Accent1 3 7 2 3 2" xfId="4153" xr:uid="{61CB8ABC-2CD2-4287-862F-0B06431A26D2}"/>
    <cellStyle name="40% - Accent1 3 7 2 4" xfId="4154" xr:uid="{32D6A9F4-A622-495B-8225-ADA8E7A3FDDA}"/>
    <cellStyle name="40% - Accent1 3 7 3" xfId="4155" xr:uid="{80C30C1E-AE36-428A-95AD-82FDCD1009C3}"/>
    <cellStyle name="40% - Accent1 3 7 3 2" xfId="4156" xr:uid="{647FF29C-EA90-4A6E-BC0D-CAFF21FBAC08}"/>
    <cellStyle name="40% - Accent1 3 7 3 3" xfId="4157" xr:uid="{CDCB28AC-3F3D-448F-8BA9-64ED12057E88}"/>
    <cellStyle name="40% - Accent1 3 7 4" xfId="4158" xr:uid="{8E3E49B0-75CB-4130-8EC3-D975D31F20F2}"/>
    <cellStyle name="40% - Accent1 3 7 4 2" xfId="4159" xr:uid="{2028BB5B-4D99-4E0C-9035-F22579428460}"/>
    <cellStyle name="40% - Accent1 3 7 5" xfId="4160" xr:uid="{756880BD-9FE9-4875-B544-19D9DEB7C4C6}"/>
    <cellStyle name="40% - Accent1 3 7 5 2" xfId="4161" xr:uid="{031C48B2-E38A-4171-92C8-AE6BF2C5855F}"/>
    <cellStyle name="40% - Accent1 3 7 6" xfId="4162" xr:uid="{03E6F6A0-592F-4EFA-B36F-847C94B140B2}"/>
    <cellStyle name="40% - Accent1 3 7_Dev global price ach" xfId="4163" xr:uid="{23268D42-199E-4294-BB7C-3505244ABE06}"/>
    <cellStyle name="40% - Accent1 3 8" xfId="4164" xr:uid="{3C25160D-5C54-4259-9DF3-DDCA483A823C}"/>
    <cellStyle name="40% - Accent1 3 8 2" xfId="4165" xr:uid="{F092B246-3448-48DC-B9E2-E3020FAF8F11}"/>
    <cellStyle name="40% - Accent1 3 8 3" xfId="4166" xr:uid="{55B54FF2-2840-41D1-87DE-EE5C336855FD}"/>
    <cellStyle name="40% - Accent1 3 8 3 2" xfId="4167" xr:uid="{1FAE170F-3E7C-4A4C-82D7-AA9F107EAA54}"/>
    <cellStyle name="40% - Accent1 3 9" xfId="4168" xr:uid="{53577191-4D10-49AE-A98F-C00B7A633AB0}"/>
    <cellStyle name="40% - Accent1 3 9 2" xfId="4169" xr:uid="{91E53D92-224C-460B-996B-813E71E8F12F}"/>
    <cellStyle name="40% - Accent1 3 9 2 2" xfId="4170" xr:uid="{3C758928-B6FA-4BEF-A093-5E699E68C747}"/>
    <cellStyle name="40% - Accent1 3 9 3" xfId="4171" xr:uid="{9BE6A764-5534-4B94-BA95-982C7C3DE431}"/>
    <cellStyle name="40% - Accent1 3 9 3 2" xfId="4172" xr:uid="{172981DE-1F03-4C24-93A3-2AC82BFDB4D8}"/>
    <cellStyle name="40% - Accent1 3 9 4" xfId="4173" xr:uid="{6F0C7327-3940-4286-A876-C24543C2D209}"/>
    <cellStyle name="40% - Accent1 3_2015 BFOREC HFM PLBS" xfId="792" xr:uid="{00000000-0005-0000-0000-0000DA010000}"/>
    <cellStyle name="40% - Accent1 4" xfId="793" xr:uid="{00000000-0005-0000-0000-0000DB010000}"/>
    <cellStyle name="40% - Accent2 2" xfId="426" xr:uid="{00000000-0005-0000-0000-0000DC010000}"/>
    <cellStyle name="40% - Accent2 2 2" xfId="4174" xr:uid="{F9E98134-5C21-4A61-8568-EF5A2DE71D5C}"/>
    <cellStyle name="40% - Accent2 2 3" xfId="4175" xr:uid="{6A79DBB4-7E98-4CBB-938A-E835D8C0485C}"/>
    <cellStyle name="40% - Accent2 3" xfId="794" xr:uid="{00000000-0005-0000-0000-0000DD010000}"/>
    <cellStyle name="40% - Accent2 3 10" xfId="4176" xr:uid="{FA95D3E8-48B1-4D01-8CC3-E18B2893BF18}"/>
    <cellStyle name="40% - Accent2 3 10 2" xfId="4177" xr:uid="{EF448B72-5DE4-40D0-96DA-0F39B1A97CE8}"/>
    <cellStyle name="40% - Accent2 3 11" xfId="4178" xr:uid="{18C58E06-9489-4E6E-95DE-DB0BDA3EC138}"/>
    <cellStyle name="40% - Accent2 3 11 2" xfId="4179" xr:uid="{96DBB081-5901-4D59-AF36-9A5FFB75D311}"/>
    <cellStyle name="40% - Accent2 3 12" xfId="4180" xr:uid="{EE655EF4-BDAE-491C-8DCE-978F4636C53B}"/>
    <cellStyle name="40% - Accent2 3 13" xfId="33975" xr:uid="{51C73170-4882-4ED5-8173-4CCB99145555}"/>
    <cellStyle name="40% - Accent2 3 14" xfId="19578" xr:uid="{ED4794AE-7695-410A-A433-7B7928DC0D35}"/>
    <cellStyle name="40% - Accent2 3 2" xfId="795" xr:uid="{00000000-0005-0000-0000-0000DE010000}"/>
    <cellStyle name="40% - Accent2 3 2 2" xfId="796" xr:uid="{00000000-0005-0000-0000-0000DF010000}"/>
    <cellStyle name="40% - Accent2 3 2 2 2" xfId="797" xr:uid="{00000000-0005-0000-0000-0000E0010000}"/>
    <cellStyle name="40% - Accent2 3 2 2 2 2" xfId="4181" xr:uid="{384E142A-3DBB-468B-A388-5565FD142D27}"/>
    <cellStyle name="40% - Accent2 3 2 2 2 2 2" xfId="4182" xr:uid="{E2FED2E0-68E5-4EC0-ADD0-4AA8D2A4C84F}"/>
    <cellStyle name="40% - Accent2 3 2 2 2 2 3" xfId="4183" xr:uid="{8E0DC1AC-39F4-461C-B23D-8B0FB6A63BE6}"/>
    <cellStyle name="40% - Accent2 3 2 2 2 3" xfId="4184" xr:uid="{186C6FB3-FCDD-49AA-A8D8-43D9C3CD2929}"/>
    <cellStyle name="40% - Accent2 3 2 2 2 3 2" xfId="4185" xr:uid="{0BBE2EFE-1982-4E50-A275-8CBE47A864D5}"/>
    <cellStyle name="40% - Accent2 3 2 2 2 4" xfId="4186" xr:uid="{136FC41F-0D23-4167-8313-3908CFD28726}"/>
    <cellStyle name="40% - Accent2 3 2 2 2 4 2" xfId="4187" xr:uid="{C8C3F21C-7016-44E0-AE50-EB1315212217}"/>
    <cellStyle name="40% - Accent2 3 2 2 2 5" xfId="4188" xr:uid="{52AAB75F-2EC0-4C53-81F2-3FFC135842A8}"/>
    <cellStyle name="40% - Accent2 3 2 2 3" xfId="4189" xr:uid="{1996CCDD-8894-4B61-9168-BA10AB57D5B4}"/>
    <cellStyle name="40% - Accent2 3 2 2 3 2" xfId="4190" xr:uid="{A79C9F5C-EC31-4B07-938D-CFAFD22FFC3A}"/>
    <cellStyle name="40% - Accent2 3 2 2 3 3" xfId="4191" xr:uid="{7BA41618-1470-4C9D-80C0-F7CD1E10E904}"/>
    <cellStyle name="40% - Accent2 3 2 2 4" xfId="4192" xr:uid="{E4C54713-2E60-4300-8213-44AE9FC6DE6F}"/>
    <cellStyle name="40% - Accent2 3 2 2 4 2" xfId="4193" xr:uid="{CD384CAB-EA29-4C95-8042-FC3B8DADD884}"/>
    <cellStyle name="40% - Accent2 3 2 2 4 3" xfId="4194" xr:uid="{B552C6FD-1C61-4250-9E92-ED5C6C345603}"/>
    <cellStyle name="40% - Accent2 3 2 2 5" xfId="4195" xr:uid="{B4B568FF-E2D3-441B-B81C-8EDA42102D42}"/>
    <cellStyle name="40% - Accent2 3 2 2 5 2" xfId="4196" xr:uid="{372B48FF-15A0-4A26-9F70-78FE31483AD6}"/>
    <cellStyle name="40% - Accent2 3 2 2 6" xfId="4197" xr:uid="{F0447524-16C4-4976-AB2C-00A519BE0068}"/>
    <cellStyle name="40% - Accent2 3 2 2 6 2" xfId="4198" xr:uid="{E70844CD-4D71-4E99-B0FA-CDF3CCAC4F80}"/>
    <cellStyle name="40% - Accent2 3 2 2 7" xfId="4199" xr:uid="{F4B1FCA8-BCF0-4EFD-BA55-82C1DB1F92CF}"/>
    <cellStyle name="40% - Accent2 3 2 2_Dev global price ach" xfId="4200" xr:uid="{71AC9A8F-0BFC-49F1-A9C8-0E2B31A0ABC2}"/>
    <cellStyle name="40% - Accent2 3 2 3" xfId="798" xr:uid="{00000000-0005-0000-0000-0000E2010000}"/>
    <cellStyle name="40% - Accent2 3 2 3 2" xfId="4201" xr:uid="{1A479337-BA89-47E5-8D08-8C784315BB5B}"/>
    <cellStyle name="40% - Accent2 3 2 3 2 2" xfId="4202" xr:uid="{E42FB470-4C65-4BF7-A208-D3CD85A01348}"/>
    <cellStyle name="40% - Accent2 3 2 3 2 3" xfId="4203" xr:uid="{EFCF3BCA-7CAF-41E6-A8B1-23D4324077D1}"/>
    <cellStyle name="40% - Accent2 3 2 3 3" xfId="4204" xr:uid="{E593CF61-1FAF-4DF4-B463-7723E54F5FBA}"/>
    <cellStyle name="40% - Accent2 3 2 3 3 2" xfId="4205" xr:uid="{D30B2270-99CD-45E2-8735-6E3F6C007E20}"/>
    <cellStyle name="40% - Accent2 3 2 3 4" xfId="4206" xr:uid="{4F8DC695-D232-4717-9103-87A988FC5086}"/>
    <cellStyle name="40% - Accent2 3 2 3 4 2" xfId="4207" xr:uid="{F364DB56-145F-40A4-8788-528048C197F5}"/>
    <cellStyle name="40% - Accent2 3 2 3 5" xfId="4208" xr:uid="{60489088-9FF0-4317-B2EC-1077B8EFF773}"/>
    <cellStyle name="40% - Accent2 3 2 4" xfId="4209" xr:uid="{00EA917D-0AA2-47D9-93A8-966F6E40E2CB}"/>
    <cellStyle name="40% - Accent2 3 2 4 2" xfId="4210" xr:uid="{E1AFB9B5-A3A7-4A75-9485-DB6F3202374B}"/>
    <cellStyle name="40% - Accent2 3 2 4 3" xfId="4211" xr:uid="{4B556982-717D-4BAC-8B33-F2968DFDF15A}"/>
    <cellStyle name="40% - Accent2 3 2 5" xfId="4212" xr:uid="{AA6F923D-0320-41F6-9D72-BD27E2068319}"/>
    <cellStyle name="40% - Accent2 3 2 5 2" xfId="4213" xr:uid="{DC45E3D0-D3FD-4785-9681-8BB8430384B9}"/>
    <cellStyle name="40% - Accent2 3 2 5 3" xfId="4214" xr:uid="{32FC02F7-209F-48C5-818F-D9A300922857}"/>
    <cellStyle name="40% - Accent2 3 2 6" xfId="4215" xr:uid="{E82AB72F-1A40-441E-9962-1F5806526456}"/>
    <cellStyle name="40% - Accent2 3 2 6 2" xfId="4216" xr:uid="{714F5205-CD26-490C-9770-F8FCF3329EA0}"/>
    <cellStyle name="40% - Accent2 3 2 7" xfId="4217" xr:uid="{C216999F-09C4-4753-8123-2288215C645C}"/>
    <cellStyle name="40% - Accent2 3 2 7 2" xfId="4218" xr:uid="{B97F5512-DCE3-4A61-A155-3A1C6DE18D42}"/>
    <cellStyle name="40% - Accent2 3 2 8" xfId="4219" xr:uid="{7AC9148A-EE02-4346-9AE8-0B846A96AEEB}"/>
    <cellStyle name="40% - Accent2 3 2_Dev global price ach" xfId="4220" xr:uid="{5C628F06-E3C3-4D01-8F72-848DA930E839}"/>
    <cellStyle name="40% - Accent2 3 3" xfId="799" xr:uid="{00000000-0005-0000-0000-0000E4010000}"/>
    <cellStyle name="40% - Accent2 3 3 2" xfId="800" xr:uid="{00000000-0005-0000-0000-0000E5010000}"/>
    <cellStyle name="40% - Accent2 3 3 2 2" xfId="801" xr:uid="{00000000-0005-0000-0000-0000E6010000}"/>
    <cellStyle name="40% - Accent2 3 3 2 2 2" xfId="4221" xr:uid="{BBA9792F-04FC-4270-947C-B0A312C6F22E}"/>
    <cellStyle name="40% - Accent2 3 3 2 2 2 2" xfId="4222" xr:uid="{4DFF24BA-A3AA-4815-90C5-6167AF2A5311}"/>
    <cellStyle name="40% - Accent2 3 3 2 2 2 3" xfId="4223" xr:uid="{C4061D75-BD9D-4060-A50E-EBABD0041B9C}"/>
    <cellStyle name="40% - Accent2 3 3 2 2 3" xfId="4224" xr:uid="{6F713B7A-0AFD-47EA-97A2-CC2A998DF2C9}"/>
    <cellStyle name="40% - Accent2 3 3 2 2 3 2" xfId="4225" xr:uid="{74E946FF-E0D4-4485-8A97-43C642AE0268}"/>
    <cellStyle name="40% - Accent2 3 3 2 2 4" xfId="4226" xr:uid="{521A91B6-808B-4535-9AC6-FF72BEA54328}"/>
    <cellStyle name="40% - Accent2 3 3 2 2 4 2" xfId="4227" xr:uid="{F756E032-E55D-46DF-9654-570E2B0C6FC0}"/>
    <cellStyle name="40% - Accent2 3 3 2 2 5" xfId="4228" xr:uid="{E024D813-A3BF-4EBD-BC04-53316045854E}"/>
    <cellStyle name="40% - Accent2 3 3 2 3" xfId="4229" xr:uid="{13FED28B-C8EA-4F0A-ADCD-65982C98F16F}"/>
    <cellStyle name="40% - Accent2 3 3 2 3 2" xfId="4230" xr:uid="{8CC90D38-FBC1-41F4-B24A-D0C239FE2FE9}"/>
    <cellStyle name="40% - Accent2 3 3 2 3 3" xfId="4231" xr:uid="{21C0227E-F62E-40A8-BE4E-62A9B4B165F7}"/>
    <cellStyle name="40% - Accent2 3 3 2 4" xfId="4232" xr:uid="{2851789C-D196-42C8-B7AB-8AB70DD00B63}"/>
    <cellStyle name="40% - Accent2 3 3 2 4 2" xfId="4233" xr:uid="{DA269A21-3167-4577-8001-32B9793A34F3}"/>
    <cellStyle name="40% - Accent2 3 3 2 4 3" xfId="4234" xr:uid="{397EF00C-BEF3-4E54-903A-4AC95ABB4F22}"/>
    <cellStyle name="40% - Accent2 3 3 2 5" xfId="4235" xr:uid="{7DEF528F-E948-4927-AA0D-0CA562F332F1}"/>
    <cellStyle name="40% - Accent2 3 3 2 5 2" xfId="4236" xr:uid="{EC1B6BCF-2992-416C-891F-10A4FA6C770D}"/>
    <cellStyle name="40% - Accent2 3 3 2 6" xfId="4237" xr:uid="{84A61787-E4C8-44E1-9838-48A79D47A3EA}"/>
    <cellStyle name="40% - Accent2 3 3 2 6 2" xfId="4238" xr:uid="{127C1790-50C9-4D94-9497-300AFDEC095C}"/>
    <cellStyle name="40% - Accent2 3 3 2 7" xfId="4239" xr:uid="{10968510-6651-452D-897F-B718E7D1C93E}"/>
    <cellStyle name="40% - Accent2 3 3 2_Dev global price ach" xfId="4240" xr:uid="{6B107CCD-171B-4927-82FB-5956B70A4A8E}"/>
    <cellStyle name="40% - Accent2 3 3 3" xfId="802" xr:uid="{00000000-0005-0000-0000-0000E8010000}"/>
    <cellStyle name="40% - Accent2 3 3 3 2" xfId="4241" xr:uid="{E44DD9A7-6CCF-4262-B8BE-A4BFFE3E351C}"/>
    <cellStyle name="40% - Accent2 3 3 3 2 2" xfId="4242" xr:uid="{10BDECFF-F6E6-4792-BE08-73C0E99CFC13}"/>
    <cellStyle name="40% - Accent2 3 3 3 2 3" xfId="4243" xr:uid="{0F437F44-5D95-422F-9541-AC8FE6E30B75}"/>
    <cellStyle name="40% - Accent2 3 3 3 3" xfId="4244" xr:uid="{8794D631-8DCF-4AD2-BF57-8345C4F3B9AD}"/>
    <cellStyle name="40% - Accent2 3 3 3 3 2" xfId="4245" xr:uid="{CEB14AFF-2C10-486B-B3A8-327D6ED58BE8}"/>
    <cellStyle name="40% - Accent2 3 3 3 4" xfId="4246" xr:uid="{A8C1BEF4-7F63-41EE-8CB1-472D29A25F55}"/>
    <cellStyle name="40% - Accent2 3 3 3 4 2" xfId="4247" xr:uid="{E5D3C9F8-1058-46EF-84D3-377C9ED8915F}"/>
    <cellStyle name="40% - Accent2 3 3 3 5" xfId="4248" xr:uid="{2B21A8C7-EBF6-4A9C-9A43-59AD01A8B5BB}"/>
    <cellStyle name="40% - Accent2 3 3 4" xfId="4249" xr:uid="{5C594E41-0B73-4A39-83F0-E5239DF1724B}"/>
    <cellStyle name="40% - Accent2 3 3 4 2" xfId="4250" xr:uid="{432977F6-37BE-4A5A-AFE4-A8EEFB662FA6}"/>
    <cellStyle name="40% - Accent2 3 3 4 3" xfId="4251" xr:uid="{E6BB64C9-CA77-42F3-9A86-E4A693A0A74F}"/>
    <cellStyle name="40% - Accent2 3 3 5" xfId="4252" xr:uid="{75634167-4272-4C4D-AC43-8334FE72033E}"/>
    <cellStyle name="40% - Accent2 3 3 5 2" xfId="4253" xr:uid="{42A1CD66-E777-4E93-BEB2-AD86431DE32C}"/>
    <cellStyle name="40% - Accent2 3 3 5 3" xfId="4254" xr:uid="{86BF6996-EA8E-447B-B114-3E228620AB6D}"/>
    <cellStyle name="40% - Accent2 3 3 6" xfId="4255" xr:uid="{EB845AD8-37A3-465E-A6C4-D22D2E231D2B}"/>
    <cellStyle name="40% - Accent2 3 3 6 2" xfId="4256" xr:uid="{5CE366C4-A7B9-4F6C-9D7F-B60BEE492412}"/>
    <cellStyle name="40% - Accent2 3 3 7" xfId="4257" xr:uid="{A51BB7D7-934D-4907-88F8-5B69497351AD}"/>
    <cellStyle name="40% - Accent2 3 3 7 2" xfId="4258" xr:uid="{1A07ED9B-3FF5-4BFC-B000-62B727F29110}"/>
    <cellStyle name="40% - Accent2 3 3 8" xfId="4259" xr:uid="{C6CFD477-94CB-4D3C-989E-7AC0751FF363}"/>
    <cellStyle name="40% - Accent2 3 3_Dev global price ach" xfId="4260" xr:uid="{A193841D-437A-408E-85B8-B48D42518C14}"/>
    <cellStyle name="40% - Accent2 3 4" xfId="803" xr:uid="{00000000-0005-0000-0000-0000EA010000}"/>
    <cellStyle name="40% - Accent2 3 4 2" xfId="804" xr:uid="{00000000-0005-0000-0000-0000EB010000}"/>
    <cellStyle name="40% - Accent2 3 4 2 2" xfId="4261" xr:uid="{4109C4AE-4178-4A16-AF99-A262EC052696}"/>
    <cellStyle name="40% - Accent2 3 4 2 2 2" xfId="4262" xr:uid="{73A341D9-4882-42EC-B8A8-44CE9F73C2E9}"/>
    <cellStyle name="40% - Accent2 3 4 2 2 3" xfId="4263" xr:uid="{0006C278-8C58-408B-8C37-715F1F2D6C1E}"/>
    <cellStyle name="40% - Accent2 3 4 2 3" xfId="4264" xr:uid="{B196D4F5-1199-45E9-978E-807FA275D370}"/>
    <cellStyle name="40% - Accent2 3 4 2 3 2" xfId="4265" xr:uid="{483FBF64-37C7-4D14-A43F-7BBDD98F0494}"/>
    <cellStyle name="40% - Accent2 3 4 2 4" xfId="4266" xr:uid="{2E2384C1-5878-48E3-847F-079A1171656B}"/>
    <cellStyle name="40% - Accent2 3 4 2 4 2" xfId="4267" xr:uid="{9F297098-A3FD-46C0-B1AF-2B6EE3A6738B}"/>
    <cellStyle name="40% - Accent2 3 4 2 5" xfId="4268" xr:uid="{9A0C5D21-8F89-4A44-9118-020D6322CD9F}"/>
    <cellStyle name="40% - Accent2 3 4 3" xfId="4269" xr:uid="{FD21E475-A585-4C1C-BF6C-277F3C269AE9}"/>
    <cellStyle name="40% - Accent2 3 4 3 2" xfId="4270" xr:uid="{7B6D8BDA-28AF-4B5D-8D50-E059F0ACD8F4}"/>
    <cellStyle name="40% - Accent2 3 4 3 3" xfId="4271" xr:uid="{5E2EE770-D086-4AC7-B87F-B517F6ED42E2}"/>
    <cellStyle name="40% - Accent2 3 4 4" xfId="4272" xr:uid="{C6F98F6B-1D93-4B88-A618-4FB65455F16C}"/>
    <cellStyle name="40% - Accent2 3 4 4 2" xfId="4273" xr:uid="{C7D809D0-7675-4CDF-A26B-D311D7E9D240}"/>
    <cellStyle name="40% - Accent2 3 4 4 3" xfId="4274" xr:uid="{3E84035C-8AC6-41D8-B02B-C242880D5EAB}"/>
    <cellStyle name="40% - Accent2 3 4 5" xfId="4275" xr:uid="{D47CEA4D-B5C3-42E9-92C3-65D0E939231C}"/>
    <cellStyle name="40% - Accent2 3 4 5 2" xfId="4276" xr:uid="{5B10966C-4396-4B28-A1EC-3CC6414DCB84}"/>
    <cellStyle name="40% - Accent2 3 4 6" xfId="4277" xr:uid="{8994AA1E-BD70-4443-A88B-A6AE645B2D4E}"/>
    <cellStyle name="40% - Accent2 3 4 6 2" xfId="4278" xr:uid="{6797B88C-B409-4F4A-AC68-73F090DEAF7A}"/>
    <cellStyle name="40% - Accent2 3 4 7" xfId="4279" xr:uid="{4EA8E3F1-B5AB-44DA-B17D-6C037A77A5F4}"/>
    <cellStyle name="40% - Accent2 3 4_Dev global price ach" xfId="4280" xr:uid="{E72A87C8-52DA-4C32-9334-2E27FD462D6E}"/>
    <cellStyle name="40% - Accent2 3 5" xfId="805" xr:uid="{00000000-0005-0000-0000-0000ED010000}"/>
    <cellStyle name="40% - Accent2 3 5 2" xfId="806" xr:uid="{00000000-0005-0000-0000-0000EE010000}"/>
    <cellStyle name="40% - Accent2 3 5 2 2" xfId="4281" xr:uid="{7E6D62D3-47BD-49EA-A186-3A76F453E6A2}"/>
    <cellStyle name="40% - Accent2 3 5 2 2 2" xfId="4282" xr:uid="{93CDADEB-FB4B-4B5E-9735-102A06E7879A}"/>
    <cellStyle name="40% - Accent2 3 5 2 2 3" xfId="4283" xr:uid="{7EABF49C-AB25-42AF-83ED-E72DDBDB9C71}"/>
    <cellStyle name="40% - Accent2 3 5 2 3" xfId="4284" xr:uid="{C7ED3248-D2E0-4FC3-AA2D-6D07116C0F2C}"/>
    <cellStyle name="40% - Accent2 3 5 2 3 2" xfId="4285" xr:uid="{E53CD55A-EEA0-488E-8B6D-8650C4B13DCF}"/>
    <cellStyle name="40% - Accent2 3 5 2 4" xfId="4286" xr:uid="{440542FE-C08C-4888-B87E-944ABC17AC8F}"/>
    <cellStyle name="40% - Accent2 3 5 2 4 2" xfId="4287" xr:uid="{B2D2B5CD-8CDF-428F-8B0A-34B84BDA82D1}"/>
    <cellStyle name="40% - Accent2 3 5 2 5" xfId="4288" xr:uid="{AF9F958C-3135-416C-BB18-476EF2F1DA8D}"/>
    <cellStyle name="40% - Accent2 3 5 3" xfId="4289" xr:uid="{AFA32F19-26DC-48A4-A108-04BE6C74408E}"/>
    <cellStyle name="40% - Accent2 3 5 3 2" xfId="4290" xr:uid="{F388F89B-5CF5-43DE-A516-1A5B08AC0388}"/>
    <cellStyle name="40% - Accent2 3 5 3 3" xfId="4291" xr:uid="{C966F95C-177E-40B0-B0AD-95FDB8330296}"/>
    <cellStyle name="40% - Accent2 3 5 4" xfId="4292" xr:uid="{132EBD23-6C71-4E41-A0A9-036E7EBFE127}"/>
    <cellStyle name="40% - Accent2 3 5 4 2" xfId="4293" xr:uid="{160DCCB8-E274-4596-9799-7722F055DFE2}"/>
    <cellStyle name="40% - Accent2 3 5 4 3" xfId="4294" xr:uid="{E05AEBE8-53F1-4570-BC77-40E759C8E312}"/>
    <cellStyle name="40% - Accent2 3 5 5" xfId="4295" xr:uid="{DF98BE7B-7700-442A-81EC-054C935B0A2D}"/>
    <cellStyle name="40% - Accent2 3 5 5 2" xfId="4296" xr:uid="{5F383016-E1D3-4E22-82C6-B51CBC7D15F5}"/>
    <cellStyle name="40% - Accent2 3 5 6" xfId="4297" xr:uid="{5D81C9B2-CC69-4670-8FE6-FBFB4150D603}"/>
    <cellStyle name="40% - Accent2 3 5 6 2" xfId="4298" xr:uid="{991425D3-A798-4AAA-B3C2-0101A8F935D4}"/>
    <cellStyle name="40% - Accent2 3 5 7" xfId="4299" xr:uid="{D5B61C7C-B996-4495-BD19-0CEFDCFB857C}"/>
    <cellStyle name="40% - Accent2 3 5_Dev global price ach" xfId="4300" xr:uid="{0543EC52-E7C5-46CE-A4F8-BD889AD970A1}"/>
    <cellStyle name="40% - Accent2 3 6" xfId="807" xr:uid="{00000000-0005-0000-0000-0000F0010000}"/>
    <cellStyle name="40% - Accent2 3 6 2" xfId="4301" xr:uid="{F91D0493-5D2D-42E4-B29C-48E83B1BC9E3}"/>
    <cellStyle name="40% - Accent2 3 6 2 2" xfId="4302" xr:uid="{04F71985-83E3-4AC4-9987-25576ECDF65C}"/>
    <cellStyle name="40% - Accent2 3 6 2 2 2" xfId="4303" xr:uid="{A8BF39BA-5523-48FF-ABFE-CC853B213A0E}"/>
    <cellStyle name="40% - Accent2 3 6 2 3" xfId="4304" xr:uid="{B522DAA7-BB7C-4F95-9B04-B39DD944A00D}"/>
    <cellStyle name="40% - Accent2 3 6 2 3 2" xfId="4305" xr:uid="{23A9F99F-C272-4718-84DD-14768BFD99B8}"/>
    <cellStyle name="40% - Accent2 3 6 2 4" xfId="4306" xr:uid="{58CB72C6-5D18-4B61-8916-AD884AA71303}"/>
    <cellStyle name="40% - Accent2 3 6 3" xfId="4307" xr:uid="{554B6A8F-83E7-4369-BC29-BFD44181ACDD}"/>
    <cellStyle name="40% - Accent2 3 6 3 2" xfId="4308" xr:uid="{7AA4AF76-80F5-4B68-A5D9-8EBEDCEFD04E}"/>
    <cellStyle name="40% - Accent2 3 6 3 3" xfId="4309" xr:uid="{F1DBA68E-DC95-4ED9-8965-F2A7C7977E7F}"/>
    <cellStyle name="40% - Accent2 3 6 4" xfId="4310" xr:uid="{72E8F19B-56FD-4304-99ED-8E6AAD1737BA}"/>
    <cellStyle name="40% - Accent2 3 6 4 2" xfId="4311" xr:uid="{B8D7A921-ADA8-4C4A-82A6-4733EEBED1B3}"/>
    <cellStyle name="40% - Accent2 3 6 5" xfId="4312" xr:uid="{7BC5A543-33A2-492F-89B5-4896138A27A5}"/>
    <cellStyle name="40% - Accent2 3 6 5 2" xfId="4313" xr:uid="{F21D323D-2C8E-48A0-9A57-D4FDC12D2FB2}"/>
    <cellStyle name="40% - Accent2 3 6 6" xfId="4314" xr:uid="{9CF6AE11-E4CC-4628-BAAE-F203FCC1E4B8}"/>
    <cellStyle name="40% - Accent2 3 6_Dev global price ach" xfId="4315" xr:uid="{F1BFB1D3-E6E4-44EA-86D0-9569D7A8491E}"/>
    <cellStyle name="40% - Accent2 3 7" xfId="808" xr:uid="{00000000-0005-0000-0000-0000F1010000}"/>
    <cellStyle name="40% - Accent2 3 7 2" xfId="4316" xr:uid="{93C42CE4-3D0F-4F38-8A46-676229DF6707}"/>
    <cellStyle name="40% - Accent2 3 7 2 2" xfId="4317" xr:uid="{751E1E3F-6DEA-4194-AA87-DC7DC700DE73}"/>
    <cellStyle name="40% - Accent2 3 7 2 2 2" xfId="4318" xr:uid="{A2EA1983-516D-477B-B3C4-3829DBAE4402}"/>
    <cellStyle name="40% - Accent2 3 7 2 3" xfId="4319" xr:uid="{6954CA75-688B-488C-AF5A-70254CB408F8}"/>
    <cellStyle name="40% - Accent2 3 7 2 3 2" xfId="4320" xr:uid="{ECEC679A-C2BE-4901-A884-F83004ADE66F}"/>
    <cellStyle name="40% - Accent2 3 7 2 4" xfId="4321" xr:uid="{C322AB60-D977-49EC-8B3F-59B920F43221}"/>
    <cellStyle name="40% - Accent2 3 7 3" xfId="4322" xr:uid="{55DE55D6-D8E2-4F19-A756-2ECB809B0CC6}"/>
    <cellStyle name="40% - Accent2 3 7 3 2" xfId="4323" xr:uid="{2F702F51-9915-4FA8-9400-63A211932AE5}"/>
    <cellStyle name="40% - Accent2 3 7 3 3" xfId="4324" xr:uid="{726C69F7-62B8-43F4-8BE4-A0A82483E285}"/>
    <cellStyle name="40% - Accent2 3 7 4" xfId="4325" xr:uid="{1038E27F-5472-459E-9CED-F88089419DAE}"/>
    <cellStyle name="40% - Accent2 3 7 4 2" xfId="4326" xr:uid="{B200E3BE-6E75-4520-B01E-210F21B95D87}"/>
    <cellStyle name="40% - Accent2 3 7 5" xfId="4327" xr:uid="{5DC5F74F-EEB3-4C5A-891F-02E2E4E29BCB}"/>
    <cellStyle name="40% - Accent2 3 7 5 2" xfId="4328" xr:uid="{83EDE157-83DB-41D0-A46D-FB0A845BA2F5}"/>
    <cellStyle name="40% - Accent2 3 7 6" xfId="4329" xr:uid="{830A3D49-1E2A-4D64-9403-52CD99AFCF56}"/>
    <cellStyle name="40% - Accent2 3 7_Dev global price ach" xfId="4330" xr:uid="{D3DCFECD-1EAB-4388-8FB3-EE4778FB2A26}"/>
    <cellStyle name="40% - Accent2 3 8" xfId="4331" xr:uid="{DD71F0BE-A6C3-44EA-B904-4E83583BB988}"/>
    <cellStyle name="40% - Accent2 3 8 2" xfId="4332" xr:uid="{EDEC8F53-DD09-49BF-AB2A-A03AEFCC982C}"/>
    <cellStyle name="40% - Accent2 3 8 3" xfId="4333" xr:uid="{EE08DFCF-D57E-4A41-9B8D-172A17CE438D}"/>
    <cellStyle name="40% - Accent2 3 8 3 2" xfId="4334" xr:uid="{0A609658-4D0E-4386-BE98-52C33375D25E}"/>
    <cellStyle name="40% - Accent2 3 9" xfId="4335" xr:uid="{89F44331-D17A-4E4E-BC53-FFE57A3404B3}"/>
    <cellStyle name="40% - Accent2 3 9 2" xfId="4336" xr:uid="{729C1438-F1A7-466F-B219-8D46B5D0623F}"/>
    <cellStyle name="40% - Accent2 3 9 2 2" xfId="4337" xr:uid="{4288CA75-1BBD-470B-84E3-A9CA47AE7E23}"/>
    <cellStyle name="40% - Accent2 3 9 3" xfId="4338" xr:uid="{76FBAC24-0669-472D-9038-ACA177840CE9}"/>
    <cellStyle name="40% - Accent2 3 9 3 2" xfId="4339" xr:uid="{85BE746E-E9B6-4026-BD16-B914959020E0}"/>
    <cellStyle name="40% - Accent2 3 9 4" xfId="4340" xr:uid="{7607AF98-2A23-47F7-B641-46D39DB0EAD1}"/>
    <cellStyle name="40% - Accent2 3_2015 BFOREC HFM PLBS" xfId="809" xr:uid="{00000000-0005-0000-0000-0000F2010000}"/>
    <cellStyle name="40% - Accent2 4" xfId="810" xr:uid="{00000000-0005-0000-0000-0000F3010000}"/>
    <cellStyle name="40% - Accent3 2" xfId="427" xr:uid="{00000000-0005-0000-0000-0000F4010000}"/>
    <cellStyle name="40% - Accent3 2 2" xfId="4341" xr:uid="{1DB971B6-58FC-41D4-9C50-9163092A6BBE}"/>
    <cellStyle name="40% - Accent3 2 3" xfId="4342" xr:uid="{36988489-B77A-4D19-B8AD-270312363C59}"/>
    <cellStyle name="40% - Accent3 3" xfId="811" xr:uid="{00000000-0005-0000-0000-0000F5010000}"/>
    <cellStyle name="40% - Accent3 3 10" xfId="4343" xr:uid="{E928D26A-B5AB-415E-A2F4-039FF770019D}"/>
    <cellStyle name="40% - Accent3 3 10 2" xfId="4344" xr:uid="{B4B8B301-4EB1-4CC7-A471-4B101A9F9741}"/>
    <cellStyle name="40% - Accent3 3 11" xfId="4345" xr:uid="{948B525E-2807-4B0D-9A78-78D41CFDCE2E}"/>
    <cellStyle name="40% - Accent3 3 11 2" xfId="4346" xr:uid="{F910AC91-2EC2-41FF-A669-8029EE1F0FC5}"/>
    <cellStyle name="40% - Accent3 3 12" xfId="4347" xr:uid="{E5402463-5B42-4E4B-A54C-2DDCC4C9B330}"/>
    <cellStyle name="40% - Accent3 3 13" xfId="33976" xr:uid="{EB115037-38CF-4E23-9255-ABEAA857C26E}"/>
    <cellStyle name="40% - Accent3 3 14" xfId="18046" xr:uid="{D219E19B-47B7-497C-AF09-3EB0511CCC98}"/>
    <cellStyle name="40% - Accent3 3 2" xfId="812" xr:uid="{00000000-0005-0000-0000-0000F6010000}"/>
    <cellStyle name="40% - Accent3 3 2 2" xfId="813" xr:uid="{00000000-0005-0000-0000-0000F7010000}"/>
    <cellStyle name="40% - Accent3 3 2 2 2" xfId="814" xr:uid="{00000000-0005-0000-0000-0000F8010000}"/>
    <cellStyle name="40% - Accent3 3 2 2 2 2" xfId="4348" xr:uid="{4D2961C5-6384-473C-9517-2D0D430601CA}"/>
    <cellStyle name="40% - Accent3 3 2 2 2 2 2" xfId="4349" xr:uid="{11A7C2D1-EE55-4E22-94BA-BDD52C985531}"/>
    <cellStyle name="40% - Accent3 3 2 2 2 2 3" xfId="4350" xr:uid="{E09829DB-626F-4E73-9CF4-FF4356369D0C}"/>
    <cellStyle name="40% - Accent3 3 2 2 2 3" xfId="4351" xr:uid="{6D3BB428-1714-426B-944B-FC44933B6EDC}"/>
    <cellStyle name="40% - Accent3 3 2 2 2 3 2" xfId="4352" xr:uid="{A5B7D18A-140C-43C9-A9A3-B96C3AE47BC0}"/>
    <cellStyle name="40% - Accent3 3 2 2 2 4" xfId="4353" xr:uid="{C2D8F9DA-D75A-4016-93E1-D01559B20A9C}"/>
    <cellStyle name="40% - Accent3 3 2 2 2 4 2" xfId="4354" xr:uid="{222473E0-B2D2-4734-9421-76A77DD02FD2}"/>
    <cellStyle name="40% - Accent3 3 2 2 2 5" xfId="4355" xr:uid="{7D78973B-43E0-4577-9B06-76B28871B47D}"/>
    <cellStyle name="40% - Accent3 3 2 2 3" xfId="4356" xr:uid="{258CCA1D-6C5E-4D58-B52D-3010A23B8E5E}"/>
    <cellStyle name="40% - Accent3 3 2 2 3 2" xfId="4357" xr:uid="{1679C339-AC0F-43EE-8354-AA53D71818F1}"/>
    <cellStyle name="40% - Accent3 3 2 2 3 3" xfId="4358" xr:uid="{79148E51-E79F-4C97-86A0-AA42E3A0E069}"/>
    <cellStyle name="40% - Accent3 3 2 2 4" xfId="4359" xr:uid="{55387971-C7AD-429D-A50A-97AD9533219E}"/>
    <cellStyle name="40% - Accent3 3 2 2 4 2" xfId="4360" xr:uid="{6588AE31-2A6E-4D0F-AF80-F12CCA202DA3}"/>
    <cellStyle name="40% - Accent3 3 2 2 4 3" xfId="4361" xr:uid="{4F6ABD4D-BAC5-4D8E-88F8-5369B07C93F5}"/>
    <cellStyle name="40% - Accent3 3 2 2 5" xfId="4362" xr:uid="{FE90E3B9-0240-43CF-95BE-9AD5E9904F8E}"/>
    <cellStyle name="40% - Accent3 3 2 2 5 2" xfId="4363" xr:uid="{64DA8777-C9D6-4872-BB0E-510BB4B799E3}"/>
    <cellStyle name="40% - Accent3 3 2 2 6" xfId="4364" xr:uid="{F00FF4AF-A8E9-49E6-864D-18DE299207AC}"/>
    <cellStyle name="40% - Accent3 3 2 2 6 2" xfId="4365" xr:uid="{369976E5-2141-42F2-949B-6448B5FDC9B4}"/>
    <cellStyle name="40% - Accent3 3 2 2 7" xfId="4366" xr:uid="{4B4748FD-55BB-4960-97D2-E0377B0BDAF7}"/>
    <cellStyle name="40% - Accent3 3 2 2_Dev global price ach" xfId="4367" xr:uid="{4622AE12-48BB-4FBD-BB39-15ACF4550AB1}"/>
    <cellStyle name="40% - Accent3 3 2 3" xfId="815" xr:uid="{00000000-0005-0000-0000-0000FA010000}"/>
    <cellStyle name="40% - Accent3 3 2 3 2" xfId="4368" xr:uid="{35D08E56-6975-4D26-98DF-EFDAEA776751}"/>
    <cellStyle name="40% - Accent3 3 2 3 2 2" xfId="4369" xr:uid="{E6E8A147-A834-4C23-8D57-0A9EAE2F95D5}"/>
    <cellStyle name="40% - Accent3 3 2 3 2 3" xfId="4370" xr:uid="{9E1F38AD-0130-46DF-BC7D-4569930AE923}"/>
    <cellStyle name="40% - Accent3 3 2 3 3" xfId="4371" xr:uid="{B30FDD20-E26A-44E1-AB1E-945AD8AE1981}"/>
    <cellStyle name="40% - Accent3 3 2 3 3 2" xfId="4372" xr:uid="{8A3978C0-F7BD-4279-B7CC-571446E7BD89}"/>
    <cellStyle name="40% - Accent3 3 2 3 4" xfId="4373" xr:uid="{07D989CE-F4E0-47B7-85C9-D8E586C477D0}"/>
    <cellStyle name="40% - Accent3 3 2 3 4 2" xfId="4374" xr:uid="{983FAC65-03E1-4FA9-A55A-14C2A9E49C0B}"/>
    <cellStyle name="40% - Accent3 3 2 3 5" xfId="4375" xr:uid="{B5DE98DC-4028-4FDE-9193-DA299CA84E49}"/>
    <cellStyle name="40% - Accent3 3 2 4" xfId="4376" xr:uid="{8AF8FFA8-01AB-46ED-850B-86D7FEDF1AA1}"/>
    <cellStyle name="40% - Accent3 3 2 4 2" xfId="4377" xr:uid="{9C3C3066-DFF3-4F3D-9D80-3C2E15E3A6CB}"/>
    <cellStyle name="40% - Accent3 3 2 4 3" xfId="4378" xr:uid="{CDF95C22-F0A2-4942-8322-893D58035DE6}"/>
    <cellStyle name="40% - Accent3 3 2 5" xfId="4379" xr:uid="{FCEDEDC0-0277-45EB-8644-4FD9BC276886}"/>
    <cellStyle name="40% - Accent3 3 2 5 2" xfId="4380" xr:uid="{DCF3F236-8C6C-46C8-A221-25A9B1F84EC6}"/>
    <cellStyle name="40% - Accent3 3 2 5 3" xfId="4381" xr:uid="{54C5F470-5437-41B9-AC10-872C65E0106D}"/>
    <cellStyle name="40% - Accent3 3 2 6" xfId="4382" xr:uid="{FB561246-5B31-4D3A-B840-88DCB01F7966}"/>
    <cellStyle name="40% - Accent3 3 2 6 2" xfId="4383" xr:uid="{CCCA0A80-4264-41C5-AD64-A51AE1F2A65D}"/>
    <cellStyle name="40% - Accent3 3 2 7" xfId="4384" xr:uid="{18316CA4-D3B3-4D3D-8746-8E3481EB0393}"/>
    <cellStyle name="40% - Accent3 3 2 7 2" xfId="4385" xr:uid="{26FDC484-D320-4CA3-B1B1-5DA082C55DEE}"/>
    <cellStyle name="40% - Accent3 3 2 8" xfId="4386" xr:uid="{6D4F3523-83BF-4D9A-B77B-C45E39D90075}"/>
    <cellStyle name="40% - Accent3 3 2_Dev global price ach" xfId="4387" xr:uid="{1AE6FB06-027A-485A-8A28-322008D7678A}"/>
    <cellStyle name="40% - Accent3 3 3" xfId="816" xr:uid="{00000000-0005-0000-0000-0000FC010000}"/>
    <cellStyle name="40% - Accent3 3 3 2" xfId="817" xr:uid="{00000000-0005-0000-0000-0000FD010000}"/>
    <cellStyle name="40% - Accent3 3 3 2 2" xfId="818" xr:uid="{00000000-0005-0000-0000-0000FE010000}"/>
    <cellStyle name="40% - Accent3 3 3 2 2 2" xfId="4388" xr:uid="{A177984D-BD42-4C95-AF2F-F73234092272}"/>
    <cellStyle name="40% - Accent3 3 3 2 2 2 2" xfId="4389" xr:uid="{B813DFDF-792B-44CF-B696-84589CBDB27E}"/>
    <cellStyle name="40% - Accent3 3 3 2 2 2 3" xfId="4390" xr:uid="{CBEC93D5-818B-4D1C-863B-73CC0558D176}"/>
    <cellStyle name="40% - Accent3 3 3 2 2 3" xfId="4391" xr:uid="{B2D0B451-DD96-4A72-ACF7-1B600BB16F19}"/>
    <cellStyle name="40% - Accent3 3 3 2 2 3 2" xfId="4392" xr:uid="{E28C8864-B716-4910-8FFD-2B101EBB1ACB}"/>
    <cellStyle name="40% - Accent3 3 3 2 2 4" xfId="4393" xr:uid="{F145315C-BF0B-48DF-A5FE-2CCA5090E626}"/>
    <cellStyle name="40% - Accent3 3 3 2 2 4 2" xfId="4394" xr:uid="{81D83CAB-894A-4C29-894D-D1FB2509A4B8}"/>
    <cellStyle name="40% - Accent3 3 3 2 2 5" xfId="4395" xr:uid="{C1C9424F-FC03-4DDC-9D48-3D2F8F598142}"/>
    <cellStyle name="40% - Accent3 3 3 2 3" xfId="4396" xr:uid="{D8DB45F0-161F-4379-BF5B-22136AEB65CF}"/>
    <cellStyle name="40% - Accent3 3 3 2 3 2" xfId="4397" xr:uid="{77BC43D5-B663-4033-A7E5-BAE2EEE9DB60}"/>
    <cellStyle name="40% - Accent3 3 3 2 3 3" xfId="4398" xr:uid="{2F2097F3-FDBB-4215-84DB-EF40DEE89E9B}"/>
    <cellStyle name="40% - Accent3 3 3 2 4" xfId="4399" xr:uid="{3E3C433D-2AC1-4A6D-BE3E-0B26A694E4FC}"/>
    <cellStyle name="40% - Accent3 3 3 2 4 2" xfId="4400" xr:uid="{627B30D3-CD75-4EF7-8C30-B390C54F459C}"/>
    <cellStyle name="40% - Accent3 3 3 2 4 3" xfId="4401" xr:uid="{F74CE87C-E6D7-4E6E-97D2-648D60042B8E}"/>
    <cellStyle name="40% - Accent3 3 3 2 5" xfId="4402" xr:uid="{83E72A4E-F342-400A-A7E1-69B1839DF696}"/>
    <cellStyle name="40% - Accent3 3 3 2 5 2" xfId="4403" xr:uid="{D04696B4-E05A-4E11-898D-AF27211284F5}"/>
    <cellStyle name="40% - Accent3 3 3 2 6" xfId="4404" xr:uid="{0AC850CF-1E6A-48A2-BA76-D9C3DE06AF38}"/>
    <cellStyle name="40% - Accent3 3 3 2 6 2" xfId="4405" xr:uid="{F372FEBA-3FA6-4707-AC15-DCB2B8D0B212}"/>
    <cellStyle name="40% - Accent3 3 3 2 7" xfId="4406" xr:uid="{2BBC46B5-E4D8-488A-AD82-1AE00C1B1D3D}"/>
    <cellStyle name="40% - Accent3 3 3 2_Dev global price ach" xfId="4407" xr:uid="{E19E6DF4-313E-4699-A90F-5B30C4E1DEA3}"/>
    <cellStyle name="40% - Accent3 3 3 3" xfId="819" xr:uid="{00000000-0005-0000-0000-000000020000}"/>
    <cellStyle name="40% - Accent3 3 3 3 2" xfId="4408" xr:uid="{CF1FFFBA-5A9B-4E7F-BF32-D496E17A700C}"/>
    <cellStyle name="40% - Accent3 3 3 3 2 2" xfId="4409" xr:uid="{C3AB75BE-DD18-4585-93F2-2CEDA75B755B}"/>
    <cellStyle name="40% - Accent3 3 3 3 2 3" xfId="4410" xr:uid="{76BB01B7-776A-42D3-86F1-10769E7DB634}"/>
    <cellStyle name="40% - Accent3 3 3 3 3" xfId="4411" xr:uid="{DC8F1856-1A28-45DF-9B5F-04DD3341581E}"/>
    <cellStyle name="40% - Accent3 3 3 3 3 2" xfId="4412" xr:uid="{D68276BC-C2DE-4969-82E4-9512F05CA54D}"/>
    <cellStyle name="40% - Accent3 3 3 3 4" xfId="4413" xr:uid="{BC18663A-E56D-46C0-9EB7-BB056119D205}"/>
    <cellStyle name="40% - Accent3 3 3 3 4 2" xfId="4414" xr:uid="{ECB1CEF7-8030-4FF7-86B1-A8A309A2B335}"/>
    <cellStyle name="40% - Accent3 3 3 3 5" xfId="4415" xr:uid="{F2BAF25D-8BD5-4F97-9C91-B2799C9CB871}"/>
    <cellStyle name="40% - Accent3 3 3 4" xfId="4416" xr:uid="{13F8801B-30E7-4ECA-9425-B5EE95B22CBF}"/>
    <cellStyle name="40% - Accent3 3 3 4 2" xfId="4417" xr:uid="{AF26DF77-607D-49C0-82C0-4DEF465C45E8}"/>
    <cellStyle name="40% - Accent3 3 3 4 3" xfId="4418" xr:uid="{2B045992-2542-4331-B4AC-08CFCFAE2B04}"/>
    <cellStyle name="40% - Accent3 3 3 5" xfId="4419" xr:uid="{415CA8BB-B8F1-4E03-B0F9-857C27A83D4B}"/>
    <cellStyle name="40% - Accent3 3 3 5 2" xfId="4420" xr:uid="{7D8B112D-2D13-407B-9ACC-1B5B540AC41D}"/>
    <cellStyle name="40% - Accent3 3 3 5 3" xfId="4421" xr:uid="{C48D9CFC-F261-422B-9DA9-78F04FA875A8}"/>
    <cellStyle name="40% - Accent3 3 3 6" xfId="4422" xr:uid="{0E2DA6CA-EDB4-470B-90CC-3C8E09A89861}"/>
    <cellStyle name="40% - Accent3 3 3 6 2" xfId="4423" xr:uid="{A5ECF9DE-E6F3-4DAE-9D39-CEA6033A82AD}"/>
    <cellStyle name="40% - Accent3 3 3 7" xfId="4424" xr:uid="{E47771FF-3351-4170-902E-4A8284027C4D}"/>
    <cellStyle name="40% - Accent3 3 3 7 2" xfId="4425" xr:uid="{3910D35B-F534-4951-8B57-1594B2A95F9E}"/>
    <cellStyle name="40% - Accent3 3 3 8" xfId="4426" xr:uid="{2E672EF4-C3E6-423A-8A2A-8C768B7AE66F}"/>
    <cellStyle name="40% - Accent3 3 3_Dev global price ach" xfId="4427" xr:uid="{1A14D8D1-4B0B-4784-9775-390E67954E97}"/>
    <cellStyle name="40% - Accent3 3 4" xfId="820" xr:uid="{00000000-0005-0000-0000-000002020000}"/>
    <cellStyle name="40% - Accent3 3 4 2" xfId="821" xr:uid="{00000000-0005-0000-0000-000003020000}"/>
    <cellStyle name="40% - Accent3 3 4 2 2" xfId="4428" xr:uid="{ACAE4A12-DE5E-41FF-8B9A-16E0DF415F40}"/>
    <cellStyle name="40% - Accent3 3 4 2 2 2" xfId="4429" xr:uid="{4B9CD036-78F4-4B18-938D-D18B67D1DBF1}"/>
    <cellStyle name="40% - Accent3 3 4 2 2 3" xfId="4430" xr:uid="{4ECE74FD-629F-4E71-9458-C1CEF301D739}"/>
    <cellStyle name="40% - Accent3 3 4 2 3" xfId="4431" xr:uid="{6F8E5405-5FF0-4004-82B0-DD9F23AA106D}"/>
    <cellStyle name="40% - Accent3 3 4 2 3 2" xfId="4432" xr:uid="{2EF4EE13-F953-43CB-9458-6EE62CCCA1F3}"/>
    <cellStyle name="40% - Accent3 3 4 2 4" xfId="4433" xr:uid="{9D54CB06-6201-4950-BE2A-FC12E871ECA3}"/>
    <cellStyle name="40% - Accent3 3 4 2 4 2" xfId="4434" xr:uid="{C9495655-3F70-49E3-9C7D-3354C278FFC9}"/>
    <cellStyle name="40% - Accent3 3 4 2 5" xfId="4435" xr:uid="{668D2883-6430-47A3-8FAF-B124CDF01673}"/>
    <cellStyle name="40% - Accent3 3 4 3" xfId="4436" xr:uid="{3CE69D2D-D377-49A7-BE8E-AF3FE8C5A665}"/>
    <cellStyle name="40% - Accent3 3 4 3 2" xfId="4437" xr:uid="{DFDB91F3-1C2B-483F-BBD8-F6A8C1E90936}"/>
    <cellStyle name="40% - Accent3 3 4 3 3" xfId="4438" xr:uid="{9F291A36-509C-4C62-B2E5-CDF4026069F9}"/>
    <cellStyle name="40% - Accent3 3 4 4" xfId="4439" xr:uid="{1FCA8E16-4CF9-4BEC-BB0D-092578BD5C69}"/>
    <cellStyle name="40% - Accent3 3 4 4 2" xfId="4440" xr:uid="{410576B0-43D1-4648-BBCE-C96BE7BD02A0}"/>
    <cellStyle name="40% - Accent3 3 4 4 3" xfId="4441" xr:uid="{18A5958B-5342-4E13-89A6-1685B5D42C11}"/>
    <cellStyle name="40% - Accent3 3 4 5" xfId="4442" xr:uid="{4B8AD0F9-ED24-49C2-BAD4-B3197E1C2B24}"/>
    <cellStyle name="40% - Accent3 3 4 5 2" xfId="4443" xr:uid="{89D5C6E0-B11B-4544-8A95-8A911132BC31}"/>
    <cellStyle name="40% - Accent3 3 4 6" xfId="4444" xr:uid="{FB445A3D-C6F8-45AB-AFA9-0273E099032F}"/>
    <cellStyle name="40% - Accent3 3 4 6 2" xfId="4445" xr:uid="{3293FC9A-C12E-4CAD-9063-96F66717D18F}"/>
    <cellStyle name="40% - Accent3 3 4 7" xfId="4446" xr:uid="{A48D3D9B-B8E5-4347-9570-A38228A00050}"/>
    <cellStyle name="40% - Accent3 3 4_Dev global price ach" xfId="4447" xr:uid="{AA883364-3ACC-49DA-8572-212D7203D5E9}"/>
    <cellStyle name="40% - Accent3 3 5" xfId="822" xr:uid="{00000000-0005-0000-0000-000005020000}"/>
    <cellStyle name="40% - Accent3 3 5 2" xfId="823" xr:uid="{00000000-0005-0000-0000-000006020000}"/>
    <cellStyle name="40% - Accent3 3 5 2 2" xfId="4448" xr:uid="{7D920AB7-F506-4F8C-B348-97252D3DAC85}"/>
    <cellStyle name="40% - Accent3 3 5 2 2 2" xfId="4449" xr:uid="{FD68E31C-DEDE-430D-A605-7502A980FFE1}"/>
    <cellStyle name="40% - Accent3 3 5 2 2 3" xfId="4450" xr:uid="{F4C7DFD9-F4CC-45DF-A64A-60CFFD227161}"/>
    <cellStyle name="40% - Accent3 3 5 2 3" xfId="4451" xr:uid="{34AACF8A-4127-4D55-BFF3-B45E5ABB9146}"/>
    <cellStyle name="40% - Accent3 3 5 2 3 2" xfId="4452" xr:uid="{AB9F64AA-95D8-4E01-B072-211E7C015C61}"/>
    <cellStyle name="40% - Accent3 3 5 2 4" xfId="4453" xr:uid="{2F9D0ED6-49DC-4CE6-AF20-07CAE247070E}"/>
    <cellStyle name="40% - Accent3 3 5 2 4 2" xfId="4454" xr:uid="{D613BEDA-F120-479C-88E1-85F11D858324}"/>
    <cellStyle name="40% - Accent3 3 5 2 5" xfId="4455" xr:uid="{94A0A193-E4D3-4D02-AACD-5C260EBA7682}"/>
    <cellStyle name="40% - Accent3 3 5 3" xfId="4456" xr:uid="{7A0C6D08-F5BD-4E4D-8D33-68D972028E9E}"/>
    <cellStyle name="40% - Accent3 3 5 3 2" xfId="4457" xr:uid="{4A1592CF-82B9-422B-81ED-72718D733646}"/>
    <cellStyle name="40% - Accent3 3 5 3 3" xfId="4458" xr:uid="{AC14FD7F-1F23-4F11-80F6-A4EE6CD0DBAC}"/>
    <cellStyle name="40% - Accent3 3 5 4" xfId="4459" xr:uid="{E7398089-6519-4E18-91BC-8BDCCC443C01}"/>
    <cellStyle name="40% - Accent3 3 5 4 2" xfId="4460" xr:uid="{21539B15-A57D-4E82-9775-50577EFDBFCC}"/>
    <cellStyle name="40% - Accent3 3 5 4 3" xfId="4461" xr:uid="{5520CD04-D032-4DE0-B7AF-DBF6B630FF01}"/>
    <cellStyle name="40% - Accent3 3 5 5" xfId="4462" xr:uid="{2BAF01B4-1328-4161-9207-0347C1C86156}"/>
    <cellStyle name="40% - Accent3 3 5 5 2" xfId="4463" xr:uid="{A309FD5A-29E1-4705-9D66-932E4EE33482}"/>
    <cellStyle name="40% - Accent3 3 5 6" xfId="4464" xr:uid="{8A1C1A2A-0A63-40F0-8ACE-371A54162CE5}"/>
    <cellStyle name="40% - Accent3 3 5 6 2" xfId="4465" xr:uid="{A7E98D38-F70F-4366-8E54-65D5B0DBB1C5}"/>
    <cellStyle name="40% - Accent3 3 5 7" xfId="4466" xr:uid="{641D10BD-12B1-4689-A0D6-A545B27023ED}"/>
    <cellStyle name="40% - Accent3 3 5_Dev global price ach" xfId="4467" xr:uid="{FFC83824-67EF-42DC-99C6-0BD05171E28D}"/>
    <cellStyle name="40% - Accent3 3 6" xfId="824" xr:uid="{00000000-0005-0000-0000-000008020000}"/>
    <cellStyle name="40% - Accent3 3 6 2" xfId="4468" xr:uid="{2C33747E-3B74-4339-BC76-09DB48644CB0}"/>
    <cellStyle name="40% - Accent3 3 6 2 2" xfId="4469" xr:uid="{6C418934-9B92-4723-8B6A-A9E5F2AAEB82}"/>
    <cellStyle name="40% - Accent3 3 6 2 2 2" xfId="4470" xr:uid="{16582AFF-EF65-4308-8256-60F791A68BB4}"/>
    <cellStyle name="40% - Accent3 3 6 2 3" xfId="4471" xr:uid="{41AD56C5-8A23-4AD5-A168-DF2BE414E5EA}"/>
    <cellStyle name="40% - Accent3 3 6 2 3 2" xfId="4472" xr:uid="{AFAB0183-E31D-4B07-A4AE-CF84E05F4102}"/>
    <cellStyle name="40% - Accent3 3 6 2 4" xfId="4473" xr:uid="{DDBDD5E8-6DDF-4827-B415-5F87639D1532}"/>
    <cellStyle name="40% - Accent3 3 6 3" xfId="4474" xr:uid="{C5908A8B-BC3A-492E-9872-E8ECFD2045BE}"/>
    <cellStyle name="40% - Accent3 3 6 3 2" xfId="4475" xr:uid="{6EF94129-8872-47FB-A76B-11AF91363508}"/>
    <cellStyle name="40% - Accent3 3 6 3 3" xfId="4476" xr:uid="{BAAF476D-CD3F-4E65-B94D-6598B9F6A8B7}"/>
    <cellStyle name="40% - Accent3 3 6 4" xfId="4477" xr:uid="{45C4B8A6-7360-4953-A3ED-70433D784CE4}"/>
    <cellStyle name="40% - Accent3 3 6 4 2" xfId="4478" xr:uid="{41F695FA-F29E-46E1-AF26-DA88211DB8A8}"/>
    <cellStyle name="40% - Accent3 3 6 5" xfId="4479" xr:uid="{3ED85A0E-51A3-4AF0-A63E-904EF36E9316}"/>
    <cellStyle name="40% - Accent3 3 6 5 2" xfId="4480" xr:uid="{68406A30-98C9-4278-BAA7-828A37B5C22D}"/>
    <cellStyle name="40% - Accent3 3 6 6" xfId="4481" xr:uid="{E877DC18-DFA4-4C7F-9327-961902120AC4}"/>
    <cellStyle name="40% - Accent3 3 6_Dev global price ach" xfId="4482" xr:uid="{A246ECD1-D704-4648-901C-F7122FD64BCF}"/>
    <cellStyle name="40% - Accent3 3 7" xfId="825" xr:uid="{00000000-0005-0000-0000-000009020000}"/>
    <cellStyle name="40% - Accent3 3 7 2" xfId="4483" xr:uid="{28BCB166-CDA4-4B53-A129-20A4EBBF974C}"/>
    <cellStyle name="40% - Accent3 3 7 2 2" xfId="4484" xr:uid="{2D5DAD0B-5CA8-4F54-A5B0-63CD3E78B9B4}"/>
    <cellStyle name="40% - Accent3 3 7 2 2 2" xfId="4485" xr:uid="{FB1C4BE7-701D-4A45-93EF-E8E6CA9C54FE}"/>
    <cellStyle name="40% - Accent3 3 7 2 3" xfId="4486" xr:uid="{11E99ECB-7190-409D-8A49-41637F349479}"/>
    <cellStyle name="40% - Accent3 3 7 2 3 2" xfId="4487" xr:uid="{063AFB30-D43E-4910-89EB-F46EBF19B623}"/>
    <cellStyle name="40% - Accent3 3 7 2 4" xfId="4488" xr:uid="{5F4A6966-ACD6-451E-B218-7DBFC702584B}"/>
    <cellStyle name="40% - Accent3 3 7 3" xfId="4489" xr:uid="{8C356997-F207-4B06-A3FC-1EE6D8242D44}"/>
    <cellStyle name="40% - Accent3 3 7 3 2" xfId="4490" xr:uid="{DCD6C735-B44B-49A5-83D7-7BC6EBF3FF01}"/>
    <cellStyle name="40% - Accent3 3 7 3 3" xfId="4491" xr:uid="{1947F864-002C-40A4-9AD1-5CD405B4D6CF}"/>
    <cellStyle name="40% - Accent3 3 7 4" xfId="4492" xr:uid="{6F967935-A949-40BB-90AE-05136D9E5A4A}"/>
    <cellStyle name="40% - Accent3 3 7 4 2" xfId="4493" xr:uid="{B716E535-D161-4948-A3A9-DC3E37774079}"/>
    <cellStyle name="40% - Accent3 3 7 5" xfId="4494" xr:uid="{8DC4B2F6-0662-403A-940A-BBB02392EF02}"/>
    <cellStyle name="40% - Accent3 3 7 5 2" xfId="4495" xr:uid="{22573EE2-6968-4B09-B729-5B6E5789A08B}"/>
    <cellStyle name="40% - Accent3 3 7 6" xfId="4496" xr:uid="{7E869C43-4B6D-495D-9948-6B6B599DA524}"/>
    <cellStyle name="40% - Accent3 3 7_Dev global price ach" xfId="4497" xr:uid="{1C3E4549-495C-4123-B6D8-A70F050C5AAC}"/>
    <cellStyle name="40% - Accent3 3 8" xfId="4498" xr:uid="{267A2BA4-77EC-4C10-A9D4-88313B14D558}"/>
    <cellStyle name="40% - Accent3 3 8 2" xfId="4499" xr:uid="{632A4DED-B357-4A50-920C-3ED0038E23C1}"/>
    <cellStyle name="40% - Accent3 3 8 3" xfId="4500" xr:uid="{31442771-294E-4D3D-978A-26D0C9A9C1CD}"/>
    <cellStyle name="40% - Accent3 3 8 3 2" xfId="4501" xr:uid="{A36AB109-3C34-4DF0-997E-345BA054D8F0}"/>
    <cellStyle name="40% - Accent3 3 9" xfId="4502" xr:uid="{F4C57036-DB8F-4B3E-A1D8-958118AD4683}"/>
    <cellStyle name="40% - Accent3 3 9 2" xfId="4503" xr:uid="{70631F64-A421-4547-9379-E7E597C0DFC3}"/>
    <cellStyle name="40% - Accent3 3 9 2 2" xfId="4504" xr:uid="{56706052-FEC4-4451-817F-B730D156A17A}"/>
    <cellStyle name="40% - Accent3 3 9 3" xfId="4505" xr:uid="{840E7F5A-9BAA-4E5A-B594-A1D62A06CA9D}"/>
    <cellStyle name="40% - Accent3 3 9 3 2" xfId="4506" xr:uid="{0CF97025-F3B8-47F3-A027-B48CA82F269A}"/>
    <cellStyle name="40% - Accent3 3 9 4" xfId="4507" xr:uid="{DD916A4D-3C19-4671-9FB9-4EEE13099430}"/>
    <cellStyle name="40% - Accent3 3_2015 BFOREC HFM PLBS" xfId="826" xr:uid="{00000000-0005-0000-0000-00000A020000}"/>
    <cellStyle name="40% - Accent3 4" xfId="827" xr:uid="{00000000-0005-0000-0000-00000B020000}"/>
    <cellStyle name="40% - Accent4 2" xfId="428" xr:uid="{00000000-0005-0000-0000-00000C020000}"/>
    <cellStyle name="40% - Accent4 2 2" xfId="4508" xr:uid="{906A2F46-A7D8-428B-BBC5-C7E87424E7D4}"/>
    <cellStyle name="40% - Accent4 2 3" xfId="4509" xr:uid="{A4C6F8D1-2A72-4B98-80B7-DCC95F3A2744}"/>
    <cellStyle name="40% - Accent4 3" xfId="828" xr:uid="{00000000-0005-0000-0000-00000D020000}"/>
    <cellStyle name="40% - Accent4 3 10" xfId="4510" xr:uid="{C037F69D-FEB9-4E46-899D-3EB370B031FB}"/>
    <cellStyle name="40% - Accent4 3 10 2" xfId="4511" xr:uid="{CD8813FB-AEC2-4D73-8995-B97DEF7B2B20}"/>
    <cellStyle name="40% - Accent4 3 11" xfId="4512" xr:uid="{C6E374B9-B8BB-479B-9181-17D7557640EE}"/>
    <cellStyle name="40% - Accent4 3 11 2" xfId="4513" xr:uid="{32C963E1-F302-4A8B-9F1C-6ACD61D436AA}"/>
    <cellStyle name="40% - Accent4 3 12" xfId="4514" xr:uid="{EC8D8AAD-0B7B-4ED3-AB2C-0ED52F365F79}"/>
    <cellStyle name="40% - Accent4 3 13" xfId="33977" xr:uid="{73D5946B-6314-4286-B0AA-311336CF15FA}"/>
    <cellStyle name="40% - Accent4 3 14" xfId="18247" xr:uid="{E39D025A-CD8C-42A1-89AB-2569605968FA}"/>
    <cellStyle name="40% - Accent4 3 2" xfId="829" xr:uid="{00000000-0005-0000-0000-00000E020000}"/>
    <cellStyle name="40% - Accent4 3 2 2" xfId="830" xr:uid="{00000000-0005-0000-0000-00000F020000}"/>
    <cellStyle name="40% - Accent4 3 2 2 2" xfId="831" xr:uid="{00000000-0005-0000-0000-000010020000}"/>
    <cellStyle name="40% - Accent4 3 2 2 2 2" xfId="4515" xr:uid="{6369DE03-49AB-432C-9DC2-4C4561524B35}"/>
    <cellStyle name="40% - Accent4 3 2 2 2 2 2" xfId="4516" xr:uid="{6A10931B-2AB4-4966-BA19-22943D14B937}"/>
    <cellStyle name="40% - Accent4 3 2 2 2 2 3" xfId="4517" xr:uid="{F9470675-B50A-40BC-B808-BE88E3CB67C4}"/>
    <cellStyle name="40% - Accent4 3 2 2 2 3" xfId="4518" xr:uid="{53B6B324-4DD5-4DDC-97A6-E1A0AB12EDE7}"/>
    <cellStyle name="40% - Accent4 3 2 2 2 3 2" xfId="4519" xr:uid="{3A50E804-0A84-4395-8C17-9624F8A47532}"/>
    <cellStyle name="40% - Accent4 3 2 2 2 4" xfId="4520" xr:uid="{8292936A-4A0A-4872-8696-58D27E41DE79}"/>
    <cellStyle name="40% - Accent4 3 2 2 2 4 2" xfId="4521" xr:uid="{43BC89A4-59D2-4347-935D-8DF6AB70F23E}"/>
    <cellStyle name="40% - Accent4 3 2 2 2 5" xfId="4522" xr:uid="{6FA534E7-53DC-4971-B7FE-9EE223F1FA45}"/>
    <cellStyle name="40% - Accent4 3 2 2 3" xfId="4523" xr:uid="{613F1175-5317-4F30-9557-4D1E3F8437C1}"/>
    <cellStyle name="40% - Accent4 3 2 2 3 2" xfId="4524" xr:uid="{923F9414-7130-4736-A7C5-7BCE0AA9D112}"/>
    <cellStyle name="40% - Accent4 3 2 2 3 3" xfId="4525" xr:uid="{B6C73758-4B40-44AC-AF1E-431E1A69ACFC}"/>
    <cellStyle name="40% - Accent4 3 2 2 4" xfId="4526" xr:uid="{8B2F6A02-340C-489A-B813-AE7D899F65AD}"/>
    <cellStyle name="40% - Accent4 3 2 2 4 2" xfId="4527" xr:uid="{31591A67-BC1A-4E21-9588-A30376C27E6E}"/>
    <cellStyle name="40% - Accent4 3 2 2 4 3" xfId="4528" xr:uid="{6ECD6BAC-B357-4AB0-9D1F-207874738213}"/>
    <cellStyle name="40% - Accent4 3 2 2 5" xfId="4529" xr:uid="{FC559CCC-3723-4065-9BA7-9432CB84A126}"/>
    <cellStyle name="40% - Accent4 3 2 2 5 2" xfId="4530" xr:uid="{BBF535ED-8305-4E30-A445-2FFC5A2E4011}"/>
    <cellStyle name="40% - Accent4 3 2 2 6" xfId="4531" xr:uid="{BD05D24B-F658-4E60-8CD2-EB67D5633B70}"/>
    <cellStyle name="40% - Accent4 3 2 2 6 2" xfId="4532" xr:uid="{31D1F375-A5BC-4C46-8FCD-888CEDFF34C1}"/>
    <cellStyle name="40% - Accent4 3 2 2 7" xfId="4533" xr:uid="{6106137F-E6E4-4238-82F0-2131542CF332}"/>
    <cellStyle name="40% - Accent4 3 2 2_Dev global price ach" xfId="4534" xr:uid="{7638E857-FDAA-47BF-A542-190121439FDF}"/>
    <cellStyle name="40% - Accent4 3 2 3" xfId="832" xr:uid="{00000000-0005-0000-0000-000012020000}"/>
    <cellStyle name="40% - Accent4 3 2 3 2" xfId="4535" xr:uid="{ED5EE158-E856-46D2-B1D6-310149A728EA}"/>
    <cellStyle name="40% - Accent4 3 2 3 2 2" xfId="4536" xr:uid="{27F54607-C1F3-40F1-99E0-A810ECF85CF4}"/>
    <cellStyle name="40% - Accent4 3 2 3 2 3" xfId="4537" xr:uid="{AC886C3B-0BFC-444D-85C2-8AFFA62950C6}"/>
    <cellStyle name="40% - Accent4 3 2 3 3" xfId="4538" xr:uid="{0A0B1226-A684-4046-A51E-FC169D0F6A41}"/>
    <cellStyle name="40% - Accent4 3 2 3 3 2" xfId="4539" xr:uid="{90BEA090-B0B2-4F22-83C3-2519F84F032D}"/>
    <cellStyle name="40% - Accent4 3 2 3 4" xfId="4540" xr:uid="{F087ADEE-7361-49EB-B2CE-B1E911033A4A}"/>
    <cellStyle name="40% - Accent4 3 2 3 4 2" xfId="4541" xr:uid="{B75A16F4-5422-4CBC-AD3F-CA1F35B5F342}"/>
    <cellStyle name="40% - Accent4 3 2 3 5" xfId="4542" xr:uid="{58048434-501B-4AF3-886D-A41A517E5A29}"/>
    <cellStyle name="40% - Accent4 3 2 4" xfId="4543" xr:uid="{36E25763-FE98-45B4-84D5-A6172FF5AFEF}"/>
    <cellStyle name="40% - Accent4 3 2 4 2" xfId="4544" xr:uid="{AB9380CF-865A-4209-A821-E576B53A4D89}"/>
    <cellStyle name="40% - Accent4 3 2 4 3" xfId="4545" xr:uid="{B7D16BB5-5844-42AE-98CE-D677679CFC32}"/>
    <cellStyle name="40% - Accent4 3 2 5" xfId="4546" xr:uid="{D528DFC5-C8F5-40AC-957E-35A53698AE24}"/>
    <cellStyle name="40% - Accent4 3 2 5 2" xfId="4547" xr:uid="{799C8521-9B25-4045-A38F-565FDB368DA2}"/>
    <cellStyle name="40% - Accent4 3 2 5 3" xfId="4548" xr:uid="{AB8623F0-FDF9-4C29-8F11-4956FEB1B584}"/>
    <cellStyle name="40% - Accent4 3 2 6" xfId="4549" xr:uid="{1FD1053E-21AD-4C49-B660-C4577AD1192B}"/>
    <cellStyle name="40% - Accent4 3 2 6 2" xfId="4550" xr:uid="{F0FDEE10-9276-4BFA-864B-D0691536865C}"/>
    <cellStyle name="40% - Accent4 3 2 7" xfId="4551" xr:uid="{A594F085-34C9-48D2-AA18-4AC6643A38F7}"/>
    <cellStyle name="40% - Accent4 3 2 7 2" xfId="4552" xr:uid="{2B55B143-CB9B-46C3-BE5F-D080881727AE}"/>
    <cellStyle name="40% - Accent4 3 2 8" xfId="4553" xr:uid="{6D133085-99DB-46C6-9750-FB903276B533}"/>
    <cellStyle name="40% - Accent4 3 2_Dev global price ach" xfId="4554" xr:uid="{E2F71AC6-A2EE-4F8B-9D3A-3384F7A93F59}"/>
    <cellStyle name="40% - Accent4 3 3" xfId="833" xr:uid="{00000000-0005-0000-0000-000014020000}"/>
    <cellStyle name="40% - Accent4 3 3 2" xfId="834" xr:uid="{00000000-0005-0000-0000-000015020000}"/>
    <cellStyle name="40% - Accent4 3 3 2 2" xfId="835" xr:uid="{00000000-0005-0000-0000-000016020000}"/>
    <cellStyle name="40% - Accent4 3 3 2 2 2" xfId="4555" xr:uid="{D70A5CCF-0F67-4253-B837-5E9586C41F68}"/>
    <cellStyle name="40% - Accent4 3 3 2 2 2 2" xfId="4556" xr:uid="{3AC41054-8CEF-403A-87DF-D36FBDFD4731}"/>
    <cellStyle name="40% - Accent4 3 3 2 2 2 3" xfId="4557" xr:uid="{B7F84D77-0A64-494A-8818-6B7F3A126BE1}"/>
    <cellStyle name="40% - Accent4 3 3 2 2 3" xfId="4558" xr:uid="{D58F3D2A-99BD-41E5-9C30-682DC3F7B459}"/>
    <cellStyle name="40% - Accent4 3 3 2 2 3 2" xfId="4559" xr:uid="{CD7537DF-5607-4EB0-9E0E-7A7DD186060B}"/>
    <cellStyle name="40% - Accent4 3 3 2 2 4" xfId="4560" xr:uid="{22783D1A-71F6-4DF6-B8D9-7B8911BBCCCD}"/>
    <cellStyle name="40% - Accent4 3 3 2 2 4 2" xfId="4561" xr:uid="{07C928EC-0DA4-4E7F-992B-C7F11D74FFAF}"/>
    <cellStyle name="40% - Accent4 3 3 2 2 5" xfId="4562" xr:uid="{A74FD357-F831-45D3-8004-7F992B526BB3}"/>
    <cellStyle name="40% - Accent4 3 3 2 3" xfId="4563" xr:uid="{ABEB4815-F11C-4EFD-BBC4-056D6D7CE338}"/>
    <cellStyle name="40% - Accent4 3 3 2 3 2" xfId="4564" xr:uid="{ED9454BE-0F7F-48A7-8AFE-46FEA3884A4B}"/>
    <cellStyle name="40% - Accent4 3 3 2 3 3" xfId="4565" xr:uid="{FD8BA450-A748-4136-884B-057D1A1D268A}"/>
    <cellStyle name="40% - Accent4 3 3 2 4" xfId="4566" xr:uid="{419DE192-6F11-45F1-8B3B-FAD59DC8DA3B}"/>
    <cellStyle name="40% - Accent4 3 3 2 4 2" xfId="4567" xr:uid="{59E0D640-5BF4-4819-BDAD-00956CE5C951}"/>
    <cellStyle name="40% - Accent4 3 3 2 4 3" xfId="4568" xr:uid="{03F225EE-6176-4070-B22F-EEACD7C0C980}"/>
    <cellStyle name="40% - Accent4 3 3 2 5" xfId="4569" xr:uid="{A86DB9B6-8FB2-4813-8852-153C097326D9}"/>
    <cellStyle name="40% - Accent4 3 3 2 5 2" xfId="4570" xr:uid="{7FBC53D2-3D5D-4D79-B2EA-0D433253CCEF}"/>
    <cellStyle name="40% - Accent4 3 3 2 6" xfId="4571" xr:uid="{37BC6780-ADFF-4DE5-8DDD-B3B15C1BBAE0}"/>
    <cellStyle name="40% - Accent4 3 3 2 6 2" xfId="4572" xr:uid="{EF8D3F04-138E-4D77-94CE-8EDAAF9F3440}"/>
    <cellStyle name="40% - Accent4 3 3 2 7" xfId="4573" xr:uid="{5564A456-4702-4DCE-875D-831B387E78E1}"/>
    <cellStyle name="40% - Accent4 3 3 2_Dev global price ach" xfId="4574" xr:uid="{7F80ED43-1A3C-4BFD-A38B-4D5D5AC6009B}"/>
    <cellStyle name="40% - Accent4 3 3 3" xfId="836" xr:uid="{00000000-0005-0000-0000-000018020000}"/>
    <cellStyle name="40% - Accent4 3 3 3 2" xfId="4575" xr:uid="{9B312EA1-F8A9-491C-940E-0F3C84C1918C}"/>
    <cellStyle name="40% - Accent4 3 3 3 2 2" xfId="4576" xr:uid="{0D90924C-A066-4306-86D2-64A2C7DEE8AC}"/>
    <cellStyle name="40% - Accent4 3 3 3 2 3" xfId="4577" xr:uid="{3609D81A-9FEA-4DE7-A00E-8F8BD78CC35E}"/>
    <cellStyle name="40% - Accent4 3 3 3 3" xfId="4578" xr:uid="{7F5BB485-09E6-40D0-B5BC-D6B4FC8AC2D2}"/>
    <cellStyle name="40% - Accent4 3 3 3 3 2" xfId="4579" xr:uid="{6992AE11-892C-440C-9B5F-B0C80F331DC1}"/>
    <cellStyle name="40% - Accent4 3 3 3 4" xfId="4580" xr:uid="{667FC3FB-7160-4749-9728-B7C07DF61401}"/>
    <cellStyle name="40% - Accent4 3 3 3 4 2" xfId="4581" xr:uid="{3B5E99E2-26A5-4D2D-92A7-2CF9841D04D7}"/>
    <cellStyle name="40% - Accent4 3 3 3 5" xfId="4582" xr:uid="{F260F589-0D0F-4672-AFD9-F32291117B4C}"/>
    <cellStyle name="40% - Accent4 3 3 4" xfId="4583" xr:uid="{6624F03E-1B84-4CF7-B99F-C6EFE8725197}"/>
    <cellStyle name="40% - Accent4 3 3 4 2" xfId="4584" xr:uid="{851C5489-0396-4314-962A-907CE05C64E3}"/>
    <cellStyle name="40% - Accent4 3 3 4 3" xfId="4585" xr:uid="{5427357C-7A54-44CB-A8FD-4BE1AF5B0F29}"/>
    <cellStyle name="40% - Accent4 3 3 5" xfId="4586" xr:uid="{08D41B42-50D0-457A-A982-F1CC66F20564}"/>
    <cellStyle name="40% - Accent4 3 3 5 2" xfId="4587" xr:uid="{DAD9CC8A-3302-410F-8D9F-43086CE18658}"/>
    <cellStyle name="40% - Accent4 3 3 5 3" xfId="4588" xr:uid="{7D721D2E-5EBC-4557-9E87-89942F1B62F1}"/>
    <cellStyle name="40% - Accent4 3 3 6" xfId="4589" xr:uid="{DBB5CFCC-7643-4015-A9C3-08D29F14F20E}"/>
    <cellStyle name="40% - Accent4 3 3 6 2" xfId="4590" xr:uid="{B066D3F3-9195-42C3-922B-CFC1ACFB1EA6}"/>
    <cellStyle name="40% - Accent4 3 3 7" xfId="4591" xr:uid="{AC9C8EF1-643B-46B6-AD22-3C81EBEE2156}"/>
    <cellStyle name="40% - Accent4 3 3 7 2" xfId="4592" xr:uid="{1A4D23E9-EF90-4F5A-8BA6-9CCD251656F2}"/>
    <cellStyle name="40% - Accent4 3 3 8" xfId="4593" xr:uid="{561A5062-9F2C-4687-8A1C-03702650328C}"/>
    <cellStyle name="40% - Accent4 3 3_Dev global price ach" xfId="4594" xr:uid="{CDF4DCEA-9918-4DE9-B82A-FD087079982D}"/>
    <cellStyle name="40% - Accent4 3 4" xfId="837" xr:uid="{00000000-0005-0000-0000-00001A020000}"/>
    <cellStyle name="40% - Accent4 3 4 2" xfId="838" xr:uid="{00000000-0005-0000-0000-00001B020000}"/>
    <cellStyle name="40% - Accent4 3 4 2 2" xfId="4595" xr:uid="{C140380A-5B64-4922-8365-5C6A1F356F04}"/>
    <cellStyle name="40% - Accent4 3 4 2 2 2" xfId="4596" xr:uid="{FFAC3925-6007-4224-B432-882501BD050D}"/>
    <cellStyle name="40% - Accent4 3 4 2 2 3" xfId="4597" xr:uid="{83C93448-9CA7-4653-94E8-003737B2DED1}"/>
    <cellStyle name="40% - Accent4 3 4 2 3" xfId="4598" xr:uid="{6C8519E3-5932-4B8F-A463-302FD1442194}"/>
    <cellStyle name="40% - Accent4 3 4 2 3 2" xfId="4599" xr:uid="{331BAB0C-8CF7-476E-9B8E-0E41982C8D7C}"/>
    <cellStyle name="40% - Accent4 3 4 2 4" xfId="4600" xr:uid="{89B8E785-EA20-475E-AFD9-067C274D8303}"/>
    <cellStyle name="40% - Accent4 3 4 2 4 2" xfId="4601" xr:uid="{F75E61BC-A98C-4A7C-98F8-CECDBF7A4099}"/>
    <cellStyle name="40% - Accent4 3 4 2 5" xfId="4602" xr:uid="{F0CD2EFB-97BE-475D-A245-473C7DB9614F}"/>
    <cellStyle name="40% - Accent4 3 4 3" xfId="4603" xr:uid="{AD62A8B1-F964-4FEF-ABEE-D98FBDE99DA5}"/>
    <cellStyle name="40% - Accent4 3 4 3 2" xfId="4604" xr:uid="{CB2459D6-7C03-4F9F-8FE5-6B1286A6CE78}"/>
    <cellStyle name="40% - Accent4 3 4 3 3" xfId="4605" xr:uid="{300E8E35-50F6-4749-BB32-4DC68770CB28}"/>
    <cellStyle name="40% - Accent4 3 4 4" xfId="4606" xr:uid="{06AF6B63-10A9-4472-8FF6-880FEEF66FE5}"/>
    <cellStyle name="40% - Accent4 3 4 4 2" xfId="4607" xr:uid="{10658D34-4647-4D05-87CA-913F8643910E}"/>
    <cellStyle name="40% - Accent4 3 4 4 3" xfId="4608" xr:uid="{94BE862A-4141-4BD5-9174-7A6E3E01D0F1}"/>
    <cellStyle name="40% - Accent4 3 4 5" xfId="4609" xr:uid="{8017D145-EDCE-40E0-A936-7E46C2676D21}"/>
    <cellStyle name="40% - Accent4 3 4 5 2" xfId="4610" xr:uid="{6859F668-889E-4049-A3C8-B3FDB471E417}"/>
    <cellStyle name="40% - Accent4 3 4 6" xfId="4611" xr:uid="{63B34BD4-47B6-48BC-973A-3FB4514ADD61}"/>
    <cellStyle name="40% - Accent4 3 4 6 2" xfId="4612" xr:uid="{B8A212E1-4480-4F81-A195-F8475E6858D0}"/>
    <cellStyle name="40% - Accent4 3 4 7" xfId="4613" xr:uid="{CDC71CC0-BCF3-48E6-8559-F5046B0F5895}"/>
    <cellStyle name="40% - Accent4 3 4_Dev global price ach" xfId="4614" xr:uid="{5BF9FB9A-3C7A-4F69-B133-D186115BA2B4}"/>
    <cellStyle name="40% - Accent4 3 5" xfId="839" xr:uid="{00000000-0005-0000-0000-00001D020000}"/>
    <cellStyle name="40% - Accent4 3 5 2" xfId="840" xr:uid="{00000000-0005-0000-0000-00001E020000}"/>
    <cellStyle name="40% - Accent4 3 5 2 2" xfId="4615" xr:uid="{A10EAFD6-3544-4BCE-9F2F-B763131F7452}"/>
    <cellStyle name="40% - Accent4 3 5 2 2 2" xfId="4616" xr:uid="{A40C6347-F4C5-45B5-A691-46BF7F285960}"/>
    <cellStyle name="40% - Accent4 3 5 2 2 3" xfId="4617" xr:uid="{E281B429-2DBB-4804-9198-BC33A4130ECD}"/>
    <cellStyle name="40% - Accent4 3 5 2 3" xfId="4618" xr:uid="{4A2BE3CD-8176-401D-93B7-1A344F026B1E}"/>
    <cellStyle name="40% - Accent4 3 5 2 3 2" xfId="4619" xr:uid="{2676D6FD-3854-44A5-9389-0A3F438409F1}"/>
    <cellStyle name="40% - Accent4 3 5 2 4" xfId="4620" xr:uid="{D4C92A1B-B1C6-4976-AA6A-801B9A29857B}"/>
    <cellStyle name="40% - Accent4 3 5 2 4 2" xfId="4621" xr:uid="{068F084F-AD5A-4C7C-9599-C8162B0D8621}"/>
    <cellStyle name="40% - Accent4 3 5 2 5" xfId="4622" xr:uid="{8DEE8C17-275B-4D1E-BB50-4B8F9D4F9F80}"/>
    <cellStyle name="40% - Accent4 3 5 3" xfId="4623" xr:uid="{636511B5-F1FD-40FF-A03D-319DA62BF50C}"/>
    <cellStyle name="40% - Accent4 3 5 3 2" xfId="4624" xr:uid="{FD330670-DEBD-488D-A4D2-705CC74279DC}"/>
    <cellStyle name="40% - Accent4 3 5 3 3" xfId="4625" xr:uid="{6E318583-6866-4D34-ADCD-8109CF0739A8}"/>
    <cellStyle name="40% - Accent4 3 5 4" xfId="4626" xr:uid="{1F54562F-7F5E-4B0E-983F-9849762AC075}"/>
    <cellStyle name="40% - Accent4 3 5 4 2" xfId="4627" xr:uid="{0F0B5423-0513-4AD4-896C-F7556A1CB598}"/>
    <cellStyle name="40% - Accent4 3 5 4 3" xfId="4628" xr:uid="{9315C039-5AE8-43BF-9E4C-478B77D5B9AE}"/>
    <cellStyle name="40% - Accent4 3 5 5" xfId="4629" xr:uid="{CE9EEE09-427E-43CF-B481-D78278DC96D4}"/>
    <cellStyle name="40% - Accent4 3 5 5 2" xfId="4630" xr:uid="{5D5054D7-0730-4A91-96F8-45F6F1795CEF}"/>
    <cellStyle name="40% - Accent4 3 5 6" xfId="4631" xr:uid="{200FA1A1-1FCA-4856-B09A-602B3FB9B70C}"/>
    <cellStyle name="40% - Accent4 3 5 6 2" xfId="4632" xr:uid="{E03E4740-2ED6-4327-9B62-2B4C770B4816}"/>
    <cellStyle name="40% - Accent4 3 5 7" xfId="4633" xr:uid="{B61FE8CB-7EDA-4C9D-8560-3C23D3635AF3}"/>
    <cellStyle name="40% - Accent4 3 5_Dev global price ach" xfId="4634" xr:uid="{7AD19DCB-2E9B-4E37-9ED3-2C3F0A1C36F0}"/>
    <cellStyle name="40% - Accent4 3 6" xfId="841" xr:uid="{00000000-0005-0000-0000-000020020000}"/>
    <cellStyle name="40% - Accent4 3 6 2" xfId="4635" xr:uid="{23394912-22B3-4490-B8DA-B17037B49B6C}"/>
    <cellStyle name="40% - Accent4 3 6 2 2" xfId="4636" xr:uid="{E404B855-DF82-4E18-BAF6-34ED0ABF56A5}"/>
    <cellStyle name="40% - Accent4 3 6 2 2 2" xfId="4637" xr:uid="{77CBDCA3-35D8-41FB-8BD5-E69C3405AF08}"/>
    <cellStyle name="40% - Accent4 3 6 2 3" xfId="4638" xr:uid="{E26DCD75-6A39-4DF9-B149-E21E26E68B72}"/>
    <cellStyle name="40% - Accent4 3 6 2 3 2" xfId="4639" xr:uid="{AFE61423-A95C-4B4F-8C80-FA18EE18D677}"/>
    <cellStyle name="40% - Accent4 3 6 2 4" xfId="4640" xr:uid="{A6A71476-0E1A-4A62-B5CB-AB91E55FEC20}"/>
    <cellStyle name="40% - Accent4 3 6 3" xfId="4641" xr:uid="{B29A8B03-E6C0-4E37-84EE-FFB48AB92F64}"/>
    <cellStyle name="40% - Accent4 3 6 3 2" xfId="4642" xr:uid="{09891E52-BBA5-43E3-A396-A4F6C2EF8095}"/>
    <cellStyle name="40% - Accent4 3 6 3 3" xfId="4643" xr:uid="{CF6DB871-E867-42EA-A551-6257D8DB9A49}"/>
    <cellStyle name="40% - Accent4 3 6 4" xfId="4644" xr:uid="{45CCC28A-5DEE-4E00-A938-2B5831148FA6}"/>
    <cellStyle name="40% - Accent4 3 6 4 2" xfId="4645" xr:uid="{0EB0ACF9-8131-409F-A56B-3BD4F18A555F}"/>
    <cellStyle name="40% - Accent4 3 6 5" xfId="4646" xr:uid="{825166BE-47E0-4523-BD50-33B5A40729AD}"/>
    <cellStyle name="40% - Accent4 3 6 5 2" xfId="4647" xr:uid="{2D992CF4-CDBB-4D79-9E25-50F9B3280FE0}"/>
    <cellStyle name="40% - Accent4 3 6 6" xfId="4648" xr:uid="{059C0BA2-77BA-44FD-B965-D1453E1BCCC2}"/>
    <cellStyle name="40% - Accent4 3 6_Dev global price ach" xfId="4649" xr:uid="{8A6905F4-F6BF-456B-9C3E-FAC4F24402D4}"/>
    <cellStyle name="40% - Accent4 3 7" xfId="842" xr:uid="{00000000-0005-0000-0000-000021020000}"/>
    <cellStyle name="40% - Accent4 3 7 2" xfId="4650" xr:uid="{CD35D1FA-9FF8-4667-AC70-E64D001269D9}"/>
    <cellStyle name="40% - Accent4 3 7 2 2" xfId="4651" xr:uid="{36191779-9DD4-4084-95C8-04BD4D74CED9}"/>
    <cellStyle name="40% - Accent4 3 7 2 2 2" xfId="4652" xr:uid="{C1568152-905E-40A9-B6FE-01057651EA7A}"/>
    <cellStyle name="40% - Accent4 3 7 2 3" xfId="4653" xr:uid="{7F8CE9ED-201E-4966-9A54-EE053B63B806}"/>
    <cellStyle name="40% - Accent4 3 7 2 3 2" xfId="4654" xr:uid="{EC77C084-A9E5-49A2-AA61-C15FEEB9C204}"/>
    <cellStyle name="40% - Accent4 3 7 2 4" xfId="4655" xr:uid="{D931BB8B-B0BE-4F71-9186-F076D3F462E8}"/>
    <cellStyle name="40% - Accent4 3 7 3" xfId="4656" xr:uid="{A7C06420-F8F0-4831-8398-9CC5726B9E54}"/>
    <cellStyle name="40% - Accent4 3 7 3 2" xfId="4657" xr:uid="{68C2CA39-6890-42A1-957C-DD1298606F6E}"/>
    <cellStyle name="40% - Accent4 3 7 3 3" xfId="4658" xr:uid="{A3CCA7B3-E14E-4003-BB54-112F5EA9364E}"/>
    <cellStyle name="40% - Accent4 3 7 4" xfId="4659" xr:uid="{A6D51C2C-4FA2-4AE5-B64B-A096EBA406EE}"/>
    <cellStyle name="40% - Accent4 3 7 4 2" xfId="4660" xr:uid="{48AF0E96-CD8B-4106-BAF0-DB8FDA5F3410}"/>
    <cellStyle name="40% - Accent4 3 7 5" xfId="4661" xr:uid="{75B2839F-779E-4F03-805B-44E07DAD0515}"/>
    <cellStyle name="40% - Accent4 3 7 5 2" xfId="4662" xr:uid="{89D0B8C1-0AF8-4CAE-BF6B-339C3C1098C8}"/>
    <cellStyle name="40% - Accent4 3 7 6" xfId="4663" xr:uid="{7EDE38FD-00D2-42CB-87D9-F796C893C6D9}"/>
    <cellStyle name="40% - Accent4 3 7_Dev global price ach" xfId="4664" xr:uid="{E82F6BB7-3AC6-44AD-A431-69947EF5599C}"/>
    <cellStyle name="40% - Accent4 3 8" xfId="4665" xr:uid="{A6273370-77A4-4D7C-AA9C-07320BFA9194}"/>
    <cellStyle name="40% - Accent4 3 8 2" xfId="4666" xr:uid="{45B12A97-6673-48FF-B90B-0343A0E148D6}"/>
    <cellStyle name="40% - Accent4 3 8 3" xfId="4667" xr:uid="{F8D8F44F-3195-4B01-B6DE-7924B8F8C3EB}"/>
    <cellStyle name="40% - Accent4 3 8 3 2" xfId="4668" xr:uid="{69BF2A3D-8621-4442-B7AD-BE7C09B57766}"/>
    <cellStyle name="40% - Accent4 3 9" xfId="4669" xr:uid="{73681FFA-70A3-41E4-A492-C0B16F707C40}"/>
    <cellStyle name="40% - Accent4 3 9 2" xfId="4670" xr:uid="{67E84FD1-69C8-45C2-A07B-0DF833EAD97C}"/>
    <cellStyle name="40% - Accent4 3 9 2 2" xfId="4671" xr:uid="{BD4C22E5-9AFB-48CD-A8E0-AB22231A6872}"/>
    <cellStyle name="40% - Accent4 3 9 3" xfId="4672" xr:uid="{7DE567CB-883A-4F04-ADA8-88CC167B93E7}"/>
    <cellStyle name="40% - Accent4 3 9 3 2" xfId="4673" xr:uid="{57553A95-6870-4D38-9841-B79AF84B27B9}"/>
    <cellStyle name="40% - Accent4 3 9 4" xfId="4674" xr:uid="{1E589B92-00CF-4FDE-96E6-0180A4A0C8AD}"/>
    <cellStyle name="40% - Accent4 3_2015 BFOREC HFM PLBS" xfId="843" xr:uid="{00000000-0005-0000-0000-000022020000}"/>
    <cellStyle name="40% - Accent4 4" xfId="844" xr:uid="{00000000-0005-0000-0000-000023020000}"/>
    <cellStyle name="40% - Accent5 2" xfId="429" xr:uid="{00000000-0005-0000-0000-000024020000}"/>
    <cellStyle name="40% - Accent5 2 2" xfId="4675" xr:uid="{7048CA34-4D14-4AB8-8A11-1F11775E3CDE}"/>
    <cellStyle name="40% - Accent5 2 3" xfId="4676" xr:uid="{C53F263C-A1DE-4778-A443-2EBF4D38335E}"/>
    <cellStyle name="40% - Accent5 3" xfId="845" xr:uid="{00000000-0005-0000-0000-000025020000}"/>
    <cellStyle name="40% - Accent5 3 10" xfId="4677" xr:uid="{E85028DD-F7B1-46FB-B1A5-633A5FB32217}"/>
    <cellStyle name="40% - Accent5 3 10 2" xfId="4678" xr:uid="{C0B13EBB-405B-4737-928A-408A6FB9AEF5}"/>
    <cellStyle name="40% - Accent5 3 11" xfId="4679" xr:uid="{40EAF55D-341C-423E-8C54-361943CA5F14}"/>
    <cellStyle name="40% - Accent5 3 11 2" xfId="4680" xr:uid="{5E2592EC-210A-4B42-9D2C-8B960631EA42}"/>
    <cellStyle name="40% - Accent5 3 12" xfId="4681" xr:uid="{2D5BB1A2-57DB-41BB-86BD-18403761C4F2}"/>
    <cellStyle name="40% - Accent5 3 13" xfId="33978" xr:uid="{77EC41B8-3543-4C6A-B72E-96C85746F915}"/>
    <cellStyle name="40% - Accent5 3 14" xfId="18181" xr:uid="{6CAD8719-5F06-425A-A2C9-47D2070114D0}"/>
    <cellStyle name="40% - Accent5 3 2" xfId="846" xr:uid="{00000000-0005-0000-0000-000026020000}"/>
    <cellStyle name="40% - Accent5 3 2 2" xfId="847" xr:uid="{00000000-0005-0000-0000-000027020000}"/>
    <cellStyle name="40% - Accent5 3 2 2 2" xfId="848" xr:uid="{00000000-0005-0000-0000-000028020000}"/>
    <cellStyle name="40% - Accent5 3 2 2 2 2" xfId="4682" xr:uid="{21413A4E-F317-4692-813B-E67B1558ABF7}"/>
    <cellStyle name="40% - Accent5 3 2 2 2 2 2" xfId="4683" xr:uid="{AD28E6B7-7F5C-422F-88B0-C8FBE5427267}"/>
    <cellStyle name="40% - Accent5 3 2 2 2 2 3" xfId="4684" xr:uid="{D41E6ABF-A57F-43DC-A13A-FB85A6032D8B}"/>
    <cellStyle name="40% - Accent5 3 2 2 2 3" xfId="4685" xr:uid="{85EF8742-3FBA-4FD7-939D-01368AEB5EB9}"/>
    <cellStyle name="40% - Accent5 3 2 2 2 3 2" xfId="4686" xr:uid="{71C2BD3A-39D8-4D17-9F32-6FAB5F599173}"/>
    <cellStyle name="40% - Accent5 3 2 2 2 4" xfId="4687" xr:uid="{F65E1E5C-08A8-401F-BF29-2F78F49DF68D}"/>
    <cellStyle name="40% - Accent5 3 2 2 2 4 2" xfId="4688" xr:uid="{23FBC91F-08CC-4142-BEDC-08DA40D343E6}"/>
    <cellStyle name="40% - Accent5 3 2 2 2 5" xfId="4689" xr:uid="{80A09868-D651-4355-94B2-979F1F56111C}"/>
    <cellStyle name="40% - Accent5 3 2 2 3" xfId="4690" xr:uid="{1E527B44-137D-42E7-BF1C-D254FF70C751}"/>
    <cellStyle name="40% - Accent5 3 2 2 3 2" xfId="4691" xr:uid="{ED91FD99-1039-4CE2-9CC5-E488AC2F1E1B}"/>
    <cellStyle name="40% - Accent5 3 2 2 3 3" xfId="4692" xr:uid="{AEBE17C7-59A9-4ECC-89B5-E14DCFDF8D14}"/>
    <cellStyle name="40% - Accent5 3 2 2 4" xfId="4693" xr:uid="{AB74EDDE-A8D7-4918-8909-CE0EEA20092F}"/>
    <cellStyle name="40% - Accent5 3 2 2 4 2" xfId="4694" xr:uid="{9FC82479-F9F5-451D-9F59-B37749EEF1CC}"/>
    <cellStyle name="40% - Accent5 3 2 2 4 3" xfId="4695" xr:uid="{7BF72FCE-D5D5-4665-B5B2-0A375E007B1E}"/>
    <cellStyle name="40% - Accent5 3 2 2 5" xfId="4696" xr:uid="{83DEA1FD-B39C-4D9C-AE71-D5EDED4A733B}"/>
    <cellStyle name="40% - Accent5 3 2 2 5 2" xfId="4697" xr:uid="{B7B56B04-D158-41EB-AB12-954EDE8E9B00}"/>
    <cellStyle name="40% - Accent5 3 2 2 6" xfId="4698" xr:uid="{B05F38F9-A07B-4393-9B38-939875418135}"/>
    <cellStyle name="40% - Accent5 3 2 2 6 2" xfId="4699" xr:uid="{2A40196F-C352-43D6-9AED-919282B26DB5}"/>
    <cellStyle name="40% - Accent5 3 2 2 7" xfId="4700" xr:uid="{7FF22303-1A0E-4E80-AFD2-7533EA9A1F36}"/>
    <cellStyle name="40% - Accent5 3 2 2_Dev global price ach" xfId="4701" xr:uid="{1089A093-659C-49FC-BDA9-F7D533A2A5E3}"/>
    <cellStyle name="40% - Accent5 3 2 3" xfId="849" xr:uid="{00000000-0005-0000-0000-00002A020000}"/>
    <cellStyle name="40% - Accent5 3 2 3 2" xfId="4702" xr:uid="{4E93EC8D-C656-49E1-A9DC-EB22D832C4B9}"/>
    <cellStyle name="40% - Accent5 3 2 3 2 2" xfId="4703" xr:uid="{8BF84216-4C08-4885-A509-3FF1B9722A8C}"/>
    <cellStyle name="40% - Accent5 3 2 3 2 3" xfId="4704" xr:uid="{043005EE-6EC0-4C9B-A0C1-05DC8E1B9965}"/>
    <cellStyle name="40% - Accent5 3 2 3 3" xfId="4705" xr:uid="{62D1BECF-E97B-4609-A812-BD33B76BCD78}"/>
    <cellStyle name="40% - Accent5 3 2 3 3 2" xfId="4706" xr:uid="{71276679-1C4A-41A7-A894-69938DC27911}"/>
    <cellStyle name="40% - Accent5 3 2 3 4" xfId="4707" xr:uid="{07BA63FF-BDEE-456A-8F21-23C7F2583E3F}"/>
    <cellStyle name="40% - Accent5 3 2 3 4 2" xfId="4708" xr:uid="{776DE9EF-17C5-4F40-BD54-D0C5C17BB574}"/>
    <cellStyle name="40% - Accent5 3 2 3 5" xfId="4709" xr:uid="{85E3BD8D-8724-4F24-BA3E-436006513F89}"/>
    <cellStyle name="40% - Accent5 3 2 4" xfId="4710" xr:uid="{039DA116-188B-4B7E-95CC-13E83BD2BCFC}"/>
    <cellStyle name="40% - Accent5 3 2 4 2" xfId="4711" xr:uid="{85A5FEE4-E8B0-46DA-8DF9-3714354AC38A}"/>
    <cellStyle name="40% - Accent5 3 2 4 3" xfId="4712" xr:uid="{68C2A84C-1316-4DB0-8BD7-D6C917DCE93D}"/>
    <cellStyle name="40% - Accent5 3 2 5" xfId="4713" xr:uid="{F247F27C-EBBD-4563-B526-47A06C06470B}"/>
    <cellStyle name="40% - Accent5 3 2 5 2" xfId="4714" xr:uid="{1F0BBA02-76E7-453A-96D2-02F9D2A8E819}"/>
    <cellStyle name="40% - Accent5 3 2 5 3" xfId="4715" xr:uid="{89651B6D-E59D-49CB-86DF-033F2191F10A}"/>
    <cellStyle name="40% - Accent5 3 2 6" xfId="4716" xr:uid="{B6469CF5-4122-47A1-B805-25E4C1CE4DE8}"/>
    <cellStyle name="40% - Accent5 3 2 6 2" xfId="4717" xr:uid="{F4428119-4ED0-4324-A508-3369A70767EA}"/>
    <cellStyle name="40% - Accent5 3 2 7" xfId="4718" xr:uid="{730DD79B-718F-495C-88CB-481F8E48DF98}"/>
    <cellStyle name="40% - Accent5 3 2 7 2" xfId="4719" xr:uid="{E1242D04-AE95-45DA-B93C-F0536AAD1833}"/>
    <cellStyle name="40% - Accent5 3 2 8" xfId="4720" xr:uid="{ABA7B6B4-D4BD-4CB5-966C-A4F202A398F1}"/>
    <cellStyle name="40% - Accent5 3 2_Dev global price ach" xfId="4721" xr:uid="{69544E58-DE67-4F96-B06A-572209573622}"/>
    <cellStyle name="40% - Accent5 3 3" xfId="850" xr:uid="{00000000-0005-0000-0000-00002C020000}"/>
    <cellStyle name="40% - Accent5 3 3 2" xfId="851" xr:uid="{00000000-0005-0000-0000-00002D020000}"/>
    <cellStyle name="40% - Accent5 3 3 2 2" xfId="852" xr:uid="{00000000-0005-0000-0000-00002E020000}"/>
    <cellStyle name="40% - Accent5 3 3 2 2 2" xfId="4722" xr:uid="{13850965-2A6D-4961-9872-167C9ABA91B8}"/>
    <cellStyle name="40% - Accent5 3 3 2 2 2 2" xfId="4723" xr:uid="{453A2614-3652-4B8F-929A-8CA75F46950C}"/>
    <cellStyle name="40% - Accent5 3 3 2 2 2 3" xfId="4724" xr:uid="{6312660B-99D3-442C-BC0D-9402E6A72152}"/>
    <cellStyle name="40% - Accent5 3 3 2 2 3" xfId="4725" xr:uid="{3172F542-4A52-43C1-A256-964AB8E14DE1}"/>
    <cellStyle name="40% - Accent5 3 3 2 2 3 2" xfId="4726" xr:uid="{259ED899-B725-4DB1-B371-243475CC6121}"/>
    <cellStyle name="40% - Accent5 3 3 2 2 4" xfId="4727" xr:uid="{4D20A70E-1E11-4C3A-9340-1A0172F9128D}"/>
    <cellStyle name="40% - Accent5 3 3 2 2 4 2" xfId="4728" xr:uid="{4A00CC83-8A85-47FD-8C00-D676CA8DBF0F}"/>
    <cellStyle name="40% - Accent5 3 3 2 2 5" xfId="4729" xr:uid="{2C204ED3-4AB1-4F37-A119-BB18B7EF26DE}"/>
    <cellStyle name="40% - Accent5 3 3 2 3" xfId="4730" xr:uid="{88D685D6-0822-4EC4-8BC2-487088A4F573}"/>
    <cellStyle name="40% - Accent5 3 3 2 3 2" xfId="4731" xr:uid="{AA937F41-9A30-4CF2-B286-5CAFFEC0C196}"/>
    <cellStyle name="40% - Accent5 3 3 2 3 3" xfId="4732" xr:uid="{35BD1DE7-DB27-4805-818F-76D2CF5083FF}"/>
    <cellStyle name="40% - Accent5 3 3 2 4" xfId="4733" xr:uid="{E866A406-E1BE-4E3F-A7FD-3EDEEE71C9DD}"/>
    <cellStyle name="40% - Accent5 3 3 2 4 2" xfId="4734" xr:uid="{459BFC5E-9A89-41A5-A8FF-E99D159C2491}"/>
    <cellStyle name="40% - Accent5 3 3 2 4 3" xfId="4735" xr:uid="{079B23FE-1D82-4C7D-B1AE-374EE2898FFD}"/>
    <cellStyle name="40% - Accent5 3 3 2 5" xfId="4736" xr:uid="{C06B05BD-160D-4CC4-A6BE-2348F5D73591}"/>
    <cellStyle name="40% - Accent5 3 3 2 5 2" xfId="4737" xr:uid="{6A917DD4-55DD-4709-A82A-BCDE07EE7C7A}"/>
    <cellStyle name="40% - Accent5 3 3 2 6" xfId="4738" xr:uid="{88D376C7-CD4C-4E6C-8B38-0BE9E4ABD922}"/>
    <cellStyle name="40% - Accent5 3 3 2 6 2" xfId="4739" xr:uid="{F665C3B1-9F4D-4F70-8025-CD958774ADF3}"/>
    <cellStyle name="40% - Accent5 3 3 2 7" xfId="4740" xr:uid="{96A1F66C-D7E5-46F3-88CE-E8D1992B289B}"/>
    <cellStyle name="40% - Accent5 3 3 2_Dev global price ach" xfId="4741" xr:uid="{887B3209-E0BD-4831-91F5-F9BBF1F535B0}"/>
    <cellStyle name="40% - Accent5 3 3 3" xfId="853" xr:uid="{00000000-0005-0000-0000-000030020000}"/>
    <cellStyle name="40% - Accent5 3 3 3 2" xfId="4742" xr:uid="{A4F12C19-F905-4485-9D07-7C5B3C39A9AE}"/>
    <cellStyle name="40% - Accent5 3 3 3 2 2" xfId="4743" xr:uid="{7902D013-65D6-4835-B5D0-DE798C5CB55A}"/>
    <cellStyle name="40% - Accent5 3 3 3 2 3" xfId="4744" xr:uid="{56862EF6-844F-4BF2-9560-1CDD768879A7}"/>
    <cellStyle name="40% - Accent5 3 3 3 3" xfId="4745" xr:uid="{D4693EAF-5264-499F-B760-94377B92ECC4}"/>
    <cellStyle name="40% - Accent5 3 3 3 3 2" xfId="4746" xr:uid="{6E18A80C-935C-4685-9634-2B53701BB5F1}"/>
    <cellStyle name="40% - Accent5 3 3 3 4" xfId="4747" xr:uid="{7C8DBA54-CE8B-48A2-8531-B92D6CAEDD6B}"/>
    <cellStyle name="40% - Accent5 3 3 3 4 2" xfId="4748" xr:uid="{B14D36EF-C745-4204-B1FE-B5D941510926}"/>
    <cellStyle name="40% - Accent5 3 3 3 5" xfId="4749" xr:uid="{BE2E750D-A38C-470F-8576-54A396CD0674}"/>
    <cellStyle name="40% - Accent5 3 3 4" xfId="4750" xr:uid="{385B08E9-5CB3-4A50-B8ED-8E51088E4702}"/>
    <cellStyle name="40% - Accent5 3 3 4 2" xfId="4751" xr:uid="{EC7DA7BA-0A66-4BC7-99D1-6A68B6294B22}"/>
    <cellStyle name="40% - Accent5 3 3 4 3" xfId="4752" xr:uid="{86ADAE76-F449-477B-95EE-689585E0AB4C}"/>
    <cellStyle name="40% - Accent5 3 3 5" xfId="4753" xr:uid="{3F3B154B-E132-4A30-8BB8-A82EC3DB3CBE}"/>
    <cellStyle name="40% - Accent5 3 3 5 2" xfId="4754" xr:uid="{55AC9EBC-15DD-4FFF-9FAB-EF82CBD593FB}"/>
    <cellStyle name="40% - Accent5 3 3 5 3" xfId="4755" xr:uid="{48BD46D5-7BD0-4E53-8229-5E34882A2E2E}"/>
    <cellStyle name="40% - Accent5 3 3 6" xfId="4756" xr:uid="{F9FE5E35-0BB0-4215-8148-43CBEC62ED55}"/>
    <cellStyle name="40% - Accent5 3 3 6 2" xfId="4757" xr:uid="{F9B1A21D-D5F1-4494-A423-97DF3E1E7BF4}"/>
    <cellStyle name="40% - Accent5 3 3 7" xfId="4758" xr:uid="{B44B25CC-04A0-40E8-8D2B-B76D830F2B10}"/>
    <cellStyle name="40% - Accent5 3 3 7 2" xfId="4759" xr:uid="{28FAB352-95D7-4BEE-9930-BBE8D3624E42}"/>
    <cellStyle name="40% - Accent5 3 3 8" xfId="4760" xr:uid="{C8C2738D-3892-4F52-91F2-34E8C3EB1D9E}"/>
    <cellStyle name="40% - Accent5 3 3_Dev global price ach" xfId="4761" xr:uid="{45F0CE8F-69F2-40CC-A621-3D1F24DF70E3}"/>
    <cellStyle name="40% - Accent5 3 4" xfId="854" xr:uid="{00000000-0005-0000-0000-000032020000}"/>
    <cellStyle name="40% - Accent5 3 4 2" xfId="855" xr:uid="{00000000-0005-0000-0000-000033020000}"/>
    <cellStyle name="40% - Accent5 3 4 2 2" xfId="4762" xr:uid="{283C3177-4D44-4242-A8E4-2A5F04A09AF0}"/>
    <cellStyle name="40% - Accent5 3 4 2 2 2" xfId="4763" xr:uid="{F2A3BCD8-F0CD-4F46-A74E-484882BAFE0F}"/>
    <cellStyle name="40% - Accent5 3 4 2 2 3" xfId="4764" xr:uid="{C8C22D52-C3C9-43F7-9734-59E1244D0B6B}"/>
    <cellStyle name="40% - Accent5 3 4 2 3" xfId="4765" xr:uid="{E65AC280-71B2-40FD-85B0-DE00002B1257}"/>
    <cellStyle name="40% - Accent5 3 4 2 3 2" xfId="4766" xr:uid="{3E336A52-AEA2-4ECC-9095-8E73D3B9784A}"/>
    <cellStyle name="40% - Accent5 3 4 2 4" xfId="4767" xr:uid="{EC143E5E-C315-4A59-957B-2ED4247FAF1C}"/>
    <cellStyle name="40% - Accent5 3 4 2 4 2" xfId="4768" xr:uid="{FFFB702D-B50D-4590-BFE2-C29BDF4ACD1F}"/>
    <cellStyle name="40% - Accent5 3 4 2 5" xfId="4769" xr:uid="{D027E830-99AA-4BDC-BBF1-82460BFA2E1A}"/>
    <cellStyle name="40% - Accent5 3 4 3" xfId="4770" xr:uid="{F195BD3C-4934-404F-8F49-BFC2FA4B30B3}"/>
    <cellStyle name="40% - Accent5 3 4 3 2" xfId="4771" xr:uid="{FF51FC7D-28CF-4557-BB32-3DEED563F63F}"/>
    <cellStyle name="40% - Accent5 3 4 3 3" xfId="4772" xr:uid="{8A16C4C5-5123-4339-990E-7B95CEB50E47}"/>
    <cellStyle name="40% - Accent5 3 4 4" xfId="4773" xr:uid="{5001A365-9431-4A60-88C1-5344A9C82F62}"/>
    <cellStyle name="40% - Accent5 3 4 4 2" xfId="4774" xr:uid="{61EE4668-462F-4448-BC20-97467581AA0D}"/>
    <cellStyle name="40% - Accent5 3 4 4 3" xfId="4775" xr:uid="{B6E29739-7B06-4C99-8575-DFA97A4EBC47}"/>
    <cellStyle name="40% - Accent5 3 4 5" xfId="4776" xr:uid="{1B2C5E2F-75E0-4139-983F-24071FF160BD}"/>
    <cellStyle name="40% - Accent5 3 4 5 2" xfId="4777" xr:uid="{2EC85562-A652-4828-A680-1208C46D0491}"/>
    <cellStyle name="40% - Accent5 3 4 6" xfId="4778" xr:uid="{AF6F2FDF-840D-4381-9C2F-413CB7D0B72C}"/>
    <cellStyle name="40% - Accent5 3 4 6 2" xfId="4779" xr:uid="{103812C2-624A-4913-B8F7-9BF8622C2B08}"/>
    <cellStyle name="40% - Accent5 3 4 7" xfId="4780" xr:uid="{4C035029-58A0-4343-BB4F-AD91F52F2259}"/>
    <cellStyle name="40% - Accent5 3 4_Dev global price ach" xfId="4781" xr:uid="{100CC045-C95E-41F5-AB36-EC08FBFF22D9}"/>
    <cellStyle name="40% - Accent5 3 5" xfId="856" xr:uid="{00000000-0005-0000-0000-000035020000}"/>
    <cellStyle name="40% - Accent5 3 5 2" xfId="857" xr:uid="{00000000-0005-0000-0000-000036020000}"/>
    <cellStyle name="40% - Accent5 3 5 2 2" xfId="4782" xr:uid="{B562E1D3-4E67-4CA7-977F-283C8A2E05DA}"/>
    <cellStyle name="40% - Accent5 3 5 2 2 2" xfId="4783" xr:uid="{E0B2ED5C-A97B-4880-AA08-D0234F560D43}"/>
    <cellStyle name="40% - Accent5 3 5 2 2 3" xfId="4784" xr:uid="{F285528C-D705-4F6A-9850-605C38BE1EAC}"/>
    <cellStyle name="40% - Accent5 3 5 2 3" xfId="4785" xr:uid="{31B5C9AD-211C-4ACE-893D-2D2D74124055}"/>
    <cellStyle name="40% - Accent5 3 5 2 3 2" xfId="4786" xr:uid="{01F5DE76-52AF-4BD3-8F5A-DA072D713755}"/>
    <cellStyle name="40% - Accent5 3 5 2 4" xfId="4787" xr:uid="{7BBBADF7-3FBE-4788-B016-C8C5C84A13E6}"/>
    <cellStyle name="40% - Accent5 3 5 2 4 2" xfId="4788" xr:uid="{2270B7F2-E392-48F6-AA8B-B5C3AAA4D234}"/>
    <cellStyle name="40% - Accent5 3 5 2 5" xfId="4789" xr:uid="{164E3986-5BA0-45C8-AAE5-4A18CACEE5A8}"/>
    <cellStyle name="40% - Accent5 3 5 3" xfId="4790" xr:uid="{03CE950C-C494-4268-B9B2-97A299EC07C8}"/>
    <cellStyle name="40% - Accent5 3 5 3 2" xfId="4791" xr:uid="{165B414D-72BE-4159-9E70-DB801C2FB1B9}"/>
    <cellStyle name="40% - Accent5 3 5 3 3" xfId="4792" xr:uid="{91EDAC2E-48F2-4A97-AD74-B5F283E1D864}"/>
    <cellStyle name="40% - Accent5 3 5 4" xfId="4793" xr:uid="{09992752-2878-4B36-8972-AA1B43B44905}"/>
    <cellStyle name="40% - Accent5 3 5 4 2" xfId="4794" xr:uid="{88F3319A-B19C-496C-9F17-0E61FCBD5A7D}"/>
    <cellStyle name="40% - Accent5 3 5 4 3" xfId="4795" xr:uid="{2E2930A8-AB45-4543-8E0B-C2B4B9CB5483}"/>
    <cellStyle name="40% - Accent5 3 5 5" xfId="4796" xr:uid="{98E08DFF-068C-4FDB-8949-8DA94EB4EC5B}"/>
    <cellStyle name="40% - Accent5 3 5 5 2" xfId="4797" xr:uid="{A41CE9E5-8D86-43C7-B62E-DF413E203685}"/>
    <cellStyle name="40% - Accent5 3 5 6" xfId="4798" xr:uid="{37499E88-D220-48C5-8F39-46F66BD0C38B}"/>
    <cellStyle name="40% - Accent5 3 5 6 2" xfId="4799" xr:uid="{2BBBA4EF-3BE4-434C-9D74-E145811B5CB9}"/>
    <cellStyle name="40% - Accent5 3 5 7" xfId="4800" xr:uid="{9D463F28-B51F-4229-895E-B565617286F3}"/>
    <cellStyle name="40% - Accent5 3 5_Dev global price ach" xfId="4801" xr:uid="{D11199C0-D626-41DD-BC35-486B1A14E8E5}"/>
    <cellStyle name="40% - Accent5 3 6" xfId="858" xr:uid="{00000000-0005-0000-0000-000038020000}"/>
    <cellStyle name="40% - Accent5 3 6 2" xfId="4802" xr:uid="{57A3EDEF-5C7F-4F02-9CF6-C479DE41981F}"/>
    <cellStyle name="40% - Accent5 3 6 2 2" xfId="4803" xr:uid="{D5F5E02E-4E46-480B-8D16-B2B3818606AC}"/>
    <cellStyle name="40% - Accent5 3 6 2 2 2" xfId="4804" xr:uid="{0076367B-1D58-423B-B7D4-B44929E621E3}"/>
    <cellStyle name="40% - Accent5 3 6 2 3" xfId="4805" xr:uid="{E247ADC4-7115-41F1-AF98-B794D3A3BE48}"/>
    <cellStyle name="40% - Accent5 3 6 2 3 2" xfId="4806" xr:uid="{D20CEAED-0022-4111-8DA3-E810CB9513F8}"/>
    <cellStyle name="40% - Accent5 3 6 2 4" xfId="4807" xr:uid="{CF1C483D-D59F-4854-BDFD-F35FAE53A862}"/>
    <cellStyle name="40% - Accent5 3 6 3" xfId="4808" xr:uid="{BF12D8A6-9FC3-4E40-BDD9-2B1DA279EF50}"/>
    <cellStyle name="40% - Accent5 3 6 3 2" xfId="4809" xr:uid="{499BFA8E-0B21-4470-A8AC-5CA28ACC5FEF}"/>
    <cellStyle name="40% - Accent5 3 6 3 3" xfId="4810" xr:uid="{AB5B14B9-3BAE-46B9-AAE3-D6BD8400F991}"/>
    <cellStyle name="40% - Accent5 3 6 4" xfId="4811" xr:uid="{67C7ABF7-D5AF-492A-A8A2-75E6717DD392}"/>
    <cellStyle name="40% - Accent5 3 6 4 2" xfId="4812" xr:uid="{8EFE94DB-327C-4D9B-A6B1-E130E115F7B7}"/>
    <cellStyle name="40% - Accent5 3 6 5" xfId="4813" xr:uid="{3C267B23-7EE5-40F0-BF3E-95D5D0B07866}"/>
    <cellStyle name="40% - Accent5 3 6 5 2" xfId="4814" xr:uid="{C68622D6-1734-4EB5-B2EE-E68E73115C17}"/>
    <cellStyle name="40% - Accent5 3 6 6" xfId="4815" xr:uid="{5DDDBE46-13E1-499E-9286-0F14897221A7}"/>
    <cellStyle name="40% - Accent5 3 6_Dev global price ach" xfId="4816" xr:uid="{5261D21A-2220-4AA5-88CE-A4A0F4C34CC8}"/>
    <cellStyle name="40% - Accent5 3 7" xfId="859" xr:uid="{00000000-0005-0000-0000-000039020000}"/>
    <cellStyle name="40% - Accent5 3 7 2" xfId="4817" xr:uid="{3FFB3D35-CDEA-4B0F-87E8-B9C3159A47E5}"/>
    <cellStyle name="40% - Accent5 3 7 2 2" xfId="4818" xr:uid="{DC638509-E33D-4506-85C3-ECFB164EA1A0}"/>
    <cellStyle name="40% - Accent5 3 7 2 2 2" xfId="4819" xr:uid="{5309844B-F1A1-4814-95CC-CA3E85E6B521}"/>
    <cellStyle name="40% - Accent5 3 7 2 3" xfId="4820" xr:uid="{68F165D8-4E6F-4608-AFC1-D684C681EA96}"/>
    <cellStyle name="40% - Accent5 3 7 2 3 2" xfId="4821" xr:uid="{7F806B57-5334-403F-B672-12E19CD20C9D}"/>
    <cellStyle name="40% - Accent5 3 7 2 4" xfId="4822" xr:uid="{0D1C53FF-9636-49A7-AF1E-BC3270D151CA}"/>
    <cellStyle name="40% - Accent5 3 7 3" xfId="4823" xr:uid="{A12C331B-5318-4183-A696-B695F31B3590}"/>
    <cellStyle name="40% - Accent5 3 7 3 2" xfId="4824" xr:uid="{EC032EDF-17AB-4E2E-8D4A-6BDEE07F98ED}"/>
    <cellStyle name="40% - Accent5 3 7 3 3" xfId="4825" xr:uid="{41D3AFAD-7656-4B97-AD31-0A508E6E4CA4}"/>
    <cellStyle name="40% - Accent5 3 7 4" xfId="4826" xr:uid="{15650993-3E0D-470F-AD85-AA11DCF53A44}"/>
    <cellStyle name="40% - Accent5 3 7 4 2" xfId="4827" xr:uid="{3AB6E940-828C-475B-9997-5733E68ED566}"/>
    <cellStyle name="40% - Accent5 3 7 5" xfId="4828" xr:uid="{0A16A9C4-9F5E-4BC2-A6BF-71FF8A330BC0}"/>
    <cellStyle name="40% - Accent5 3 7 5 2" xfId="4829" xr:uid="{038B73B0-1310-40C2-86B6-18FEA387087B}"/>
    <cellStyle name="40% - Accent5 3 7 6" xfId="4830" xr:uid="{06642D93-BF9C-4FC6-9CEC-552EF8238F06}"/>
    <cellStyle name="40% - Accent5 3 7_Dev global price ach" xfId="4831" xr:uid="{18BBE8CF-79A7-43EF-87A3-3BFB080F8AF8}"/>
    <cellStyle name="40% - Accent5 3 8" xfId="4832" xr:uid="{5BF612E0-2945-4520-BA7A-720832EE2C7A}"/>
    <cellStyle name="40% - Accent5 3 8 2" xfId="4833" xr:uid="{37E110F1-06D4-44C2-AA27-F03B79B326A4}"/>
    <cellStyle name="40% - Accent5 3 8 3" xfId="4834" xr:uid="{EA5886B4-36E2-47A9-BFD6-B4EC79B44404}"/>
    <cellStyle name="40% - Accent5 3 8 3 2" xfId="4835" xr:uid="{32100EA2-A81C-4B0F-8A28-B3C4D37EE904}"/>
    <cellStyle name="40% - Accent5 3 9" xfId="4836" xr:uid="{84465B46-DB19-44F0-B5FB-DC79A24E6F3F}"/>
    <cellStyle name="40% - Accent5 3 9 2" xfId="4837" xr:uid="{1EA9EA2F-309A-44C1-9E9A-6E394A31A4D2}"/>
    <cellStyle name="40% - Accent5 3 9 2 2" xfId="4838" xr:uid="{CD754A4C-3355-4EFD-AA54-B44481BB1771}"/>
    <cellStyle name="40% - Accent5 3 9 3" xfId="4839" xr:uid="{E9F45886-6BE5-4495-AF0F-B95AA09BB933}"/>
    <cellStyle name="40% - Accent5 3 9 3 2" xfId="4840" xr:uid="{CD90645B-023A-400D-ABAC-3E5D21D9FDFB}"/>
    <cellStyle name="40% - Accent5 3 9 4" xfId="4841" xr:uid="{88970112-BB74-4244-B33D-59E8E65F41F3}"/>
    <cellStyle name="40% - Accent5 3_2015 BFOREC HFM PLBS" xfId="860" xr:uid="{00000000-0005-0000-0000-00003A020000}"/>
    <cellStyle name="40% - Accent5 4" xfId="861" xr:uid="{00000000-0005-0000-0000-00003B020000}"/>
    <cellStyle name="40% - Accent6 2" xfId="430" xr:uid="{00000000-0005-0000-0000-00003C020000}"/>
    <cellStyle name="40% - Accent6 2 2" xfId="4842" xr:uid="{91A74526-5D57-4721-95F5-5B0EC489EBAA}"/>
    <cellStyle name="40% - Accent6 2 3" xfId="4843" xr:uid="{03A8B5AA-8EFA-4F0E-8640-6319E43F0951}"/>
    <cellStyle name="40% - Accent6 3" xfId="862" xr:uid="{00000000-0005-0000-0000-00003D020000}"/>
    <cellStyle name="40% - Accent6 3 10" xfId="4844" xr:uid="{B533D5EC-DCF9-49DC-BFC9-5822A52BD265}"/>
    <cellStyle name="40% - Accent6 3 10 2" xfId="4845" xr:uid="{92B1BD4D-E879-48AA-A456-6A2DE92D373E}"/>
    <cellStyle name="40% - Accent6 3 11" xfId="4846" xr:uid="{5B840517-420A-448B-891B-279D511F65BA}"/>
    <cellStyle name="40% - Accent6 3 11 2" xfId="4847" xr:uid="{D2C4E92F-B0B6-4AD8-B4C1-446C9A559770}"/>
    <cellStyle name="40% - Accent6 3 12" xfId="4848" xr:uid="{3D8C566C-5D60-49E6-A04B-CD3983895454}"/>
    <cellStyle name="40% - Accent6 3 13" xfId="33979" xr:uid="{EF193393-E2FE-40D0-8AE7-FDD4CE52CAB8}"/>
    <cellStyle name="40% - Accent6 3 14" xfId="18177" xr:uid="{4599DB40-10D1-442D-A029-E4EC993C2628}"/>
    <cellStyle name="40% - Accent6 3 2" xfId="863" xr:uid="{00000000-0005-0000-0000-00003E020000}"/>
    <cellStyle name="40% - Accent6 3 2 2" xfId="864" xr:uid="{00000000-0005-0000-0000-00003F020000}"/>
    <cellStyle name="40% - Accent6 3 2 2 2" xfId="865" xr:uid="{00000000-0005-0000-0000-000040020000}"/>
    <cellStyle name="40% - Accent6 3 2 2 2 2" xfId="4849" xr:uid="{C326B0E7-FD2D-4654-9852-5DB5090D6FF6}"/>
    <cellStyle name="40% - Accent6 3 2 2 2 2 2" xfId="4850" xr:uid="{89ED188A-C239-4D72-B38B-A9A5F807F695}"/>
    <cellStyle name="40% - Accent6 3 2 2 2 2 3" xfId="4851" xr:uid="{83C4F9B1-6F65-4660-BA09-E1AB044452EE}"/>
    <cellStyle name="40% - Accent6 3 2 2 2 3" xfId="4852" xr:uid="{3BA670B8-9B07-4DE2-B884-27D5F7A841F0}"/>
    <cellStyle name="40% - Accent6 3 2 2 2 3 2" xfId="4853" xr:uid="{341C98BA-A4CF-4764-93E0-FBFF179B1847}"/>
    <cellStyle name="40% - Accent6 3 2 2 2 4" xfId="4854" xr:uid="{32C6836C-96E8-49CA-903C-E3FF6C7E67C9}"/>
    <cellStyle name="40% - Accent6 3 2 2 2 4 2" xfId="4855" xr:uid="{E1FFAA05-1F49-4ADE-8B83-8B85CBBCBCB6}"/>
    <cellStyle name="40% - Accent6 3 2 2 2 5" xfId="4856" xr:uid="{C8688B29-8FD5-407C-9EC5-8571C70FAAD9}"/>
    <cellStyle name="40% - Accent6 3 2 2 3" xfId="4857" xr:uid="{D00C98B9-83D2-4804-BFDC-825D4719E6E3}"/>
    <cellStyle name="40% - Accent6 3 2 2 3 2" xfId="4858" xr:uid="{3683901D-7EE1-43B0-9C2D-2FA90E00500B}"/>
    <cellStyle name="40% - Accent6 3 2 2 3 3" xfId="4859" xr:uid="{55AC6869-407D-4012-9FF4-0B56F8122CA8}"/>
    <cellStyle name="40% - Accent6 3 2 2 4" xfId="4860" xr:uid="{B8F2D2FA-96F3-4273-A20D-50A2195E7BA6}"/>
    <cellStyle name="40% - Accent6 3 2 2 4 2" xfId="4861" xr:uid="{BFB4AA34-34D1-4F3B-AB45-FB440CC0332C}"/>
    <cellStyle name="40% - Accent6 3 2 2 4 3" xfId="4862" xr:uid="{E417F8C6-A628-4799-8029-6FE0CF87C27B}"/>
    <cellStyle name="40% - Accent6 3 2 2 5" xfId="4863" xr:uid="{6F720D8F-274D-4767-9F6E-348DA7EA419E}"/>
    <cellStyle name="40% - Accent6 3 2 2 5 2" xfId="4864" xr:uid="{08D213F8-48E5-490E-8301-8B04796766AA}"/>
    <cellStyle name="40% - Accent6 3 2 2 6" xfId="4865" xr:uid="{B00479EB-A794-4351-A1B0-CE7EA50C238B}"/>
    <cellStyle name="40% - Accent6 3 2 2 6 2" xfId="4866" xr:uid="{C44B69F3-247F-4F06-A606-5118687F2DBC}"/>
    <cellStyle name="40% - Accent6 3 2 2 7" xfId="4867" xr:uid="{D092B837-2E4D-4E04-8DD7-0729C0B50139}"/>
    <cellStyle name="40% - Accent6 3 2 2_Dev global price ach" xfId="4868" xr:uid="{405C7F09-9CFB-480A-8600-1441293767D8}"/>
    <cellStyle name="40% - Accent6 3 2 3" xfId="866" xr:uid="{00000000-0005-0000-0000-000042020000}"/>
    <cellStyle name="40% - Accent6 3 2 3 2" xfId="4869" xr:uid="{CE725288-7526-4FD5-A89C-46C286103995}"/>
    <cellStyle name="40% - Accent6 3 2 3 2 2" xfId="4870" xr:uid="{D1D54090-EC14-41CE-BC75-59A3621FD95C}"/>
    <cellStyle name="40% - Accent6 3 2 3 2 3" xfId="4871" xr:uid="{55C5F773-8C4F-48F5-B80C-8E7762DE08D1}"/>
    <cellStyle name="40% - Accent6 3 2 3 3" xfId="4872" xr:uid="{5E470A44-C568-4791-BAE4-14FAAFA8A5DF}"/>
    <cellStyle name="40% - Accent6 3 2 3 3 2" xfId="4873" xr:uid="{298768CD-D29D-4ED3-9374-4748CF3581E5}"/>
    <cellStyle name="40% - Accent6 3 2 3 4" xfId="4874" xr:uid="{6A91FFD7-F8F8-44E2-B6C2-05204F8D48ED}"/>
    <cellStyle name="40% - Accent6 3 2 3 4 2" xfId="4875" xr:uid="{549DF77B-A21C-4271-ABAD-AF39ACFC7112}"/>
    <cellStyle name="40% - Accent6 3 2 3 5" xfId="4876" xr:uid="{52F3625C-5CBF-4974-A2E1-88FDBC35E1F8}"/>
    <cellStyle name="40% - Accent6 3 2 4" xfId="4877" xr:uid="{175EC934-3A5E-4348-B1E8-B9E77853A4DF}"/>
    <cellStyle name="40% - Accent6 3 2 4 2" xfId="4878" xr:uid="{A8171811-8B62-4BD2-B0AB-17382FF68CD6}"/>
    <cellStyle name="40% - Accent6 3 2 4 3" xfId="4879" xr:uid="{416D06A8-F2E9-40F8-B0E7-60CE293B617E}"/>
    <cellStyle name="40% - Accent6 3 2 5" xfId="4880" xr:uid="{207E0862-2AFB-4D17-B396-5AB61259B9BE}"/>
    <cellStyle name="40% - Accent6 3 2 5 2" xfId="4881" xr:uid="{4E049F08-C3BA-4BB0-8791-DC6E62DA304F}"/>
    <cellStyle name="40% - Accent6 3 2 5 3" xfId="4882" xr:uid="{5B4692EC-2183-468F-9B5C-575D1505D119}"/>
    <cellStyle name="40% - Accent6 3 2 6" xfId="4883" xr:uid="{AA2922DC-BF0B-4E94-ABB4-A720085E754A}"/>
    <cellStyle name="40% - Accent6 3 2 6 2" xfId="4884" xr:uid="{FEEC90E2-C17B-438A-A87D-5D1AA9F0A29B}"/>
    <cellStyle name="40% - Accent6 3 2 7" xfId="4885" xr:uid="{E8AFEB01-1671-42F3-9A2D-C468BA6DAFF3}"/>
    <cellStyle name="40% - Accent6 3 2 7 2" xfId="4886" xr:uid="{6627360E-9CBE-4189-947A-321D33F0FE10}"/>
    <cellStyle name="40% - Accent6 3 2 8" xfId="4887" xr:uid="{63D8B29D-EE02-47A2-9FA7-4CF04CF6BDF9}"/>
    <cellStyle name="40% - Accent6 3 2_Dev global price ach" xfId="4888" xr:uid="{E1098925-E50B-48B0-A0BD-CAC5B00FCA00}"/>
    <cellStyle name="40% - Accent6 3 3" xfId="867" xr:uid="{00000000-0005-0000-0000-000044020000}"/>
    <cellStyle name="40% - Accent6 3 3 2" xfId="868" xr:uid="{00000000-0005-0000-0000-000045020000}"/>
    <cellStyle name="40% - Accent6 3 3 2 2" xfId="869" xr:uid="{00000000-0005-0000-0000-000046020000}"/>
    <cellStyle name="40% - Accent6 3 3 2 2 2" xfId="4889" xr:uid="{F2E572D9-5A7E-414C-B768-979F4D687A1B}"/>
    <cellStyle name="40% - Accent6 3 3 2 2 2 2" xfId="4890" xr:uid="{3CFB70D8-7EA2-418A-8E52-83F0A318772B}"/>
    <cellStyle name="40% - Accent6 3 3 2 2 2 3" xfId="4891" xr:uid="{302E5107-972C-4B3E-BE27-3B5ACBC8C119}"/>
    <cellStyle name="40% - Accent6 3 3 2 2 3" xfId="4892" xr:uid="{AB51DE1A-5309-4955-9F45-2D86E70B9692}"/>
    <cellStyle name="40% - Accent6 3 3 2 2 3 2" xfId="4893" xr:uid="{F251D5E1-6125-4F27-93DC-00FFD1A53458}"/>
    <cellStyle name="40% - Accent6 3 3 2 2 4" xfId="4894" xr:uid="{82E76ED2-C85B-4E55-839D-ECAC564655C4}"/>
    <cellStyle name="40% - Accent6 3 3 2 2 4 2" xfId="4895" xr:uid="{ABD518EA-3302-4F54-B0CB-22C9152DFABC}"/>
    <cellStyle name="40% - Accent6 3 3 2 2 5" xfId="4896" xr:uid="{DF962A32-3AA4-4197-A7FC-57CA28ACB1AF}"/>
    <cellStyle name="40% - Accent6 3 3 2 3" xfId="4897" xr:uid="{8158EEBB-6FCE-4B66-B94E-0B2D66D9C28E}"/>
    <cellStyle name="40% - Accent6 3 3 2 3 2" xfId="4898" xr:uid="{854E1015-EA0C-491C-BC68-B026C5AC0179}"/>
    <cellStyle name="40% - Accent6 3 3 2 3 3" xfId="4899" xr:uid="{0D53F040-E10F-44FC-BFC4-4A3F390E7F8D}"/>
    <cellStyle name="40% - Accent6 3 3 2 4" xfId="4900" xr:uid="{B6F9F078-92C3-45F0-A725-1DA99CBE3BFA}"/>
    <cellStyle name="40% - Accent6 3 3 2 4 2" xfId="4901" xr:uid="{2394604C-0772-42C9-AE4A-D4EE3817839F}"/>
    <cellStyle name="40% - Accent6 3 3 2 4 3" xfId="4902" xr:uid="{B319989F-737B-4127-945E-2A195A322DFA}"/>
    <cellStyle name="40% - Accent6 3 3 2 5" xfId="4903" xr:uid="{A7A8BAD9-A37C-41F3-9AF0-8CACECD64460}"/>
    <cellStyle name="40% - Accent6 3 3 2 5 2" xfId="4904" xr:uid="{6088FF15-8FB8-4A56-BFF4-E25E078A89F5}"/>
    <cellStyle name="40% - Accent6 3 3 2 6" xfId="4905" xr:uid="{D53F1B12-4B8E-482E-8C09-3AE3EEE33120}"/>
    <cellStyle name="40% - Accent6 3 3 2 6 2" xfId="4906" xr:uid="{B0322163-F62A-44BD-BF3B-766E95B8590B}"/>
    <cellStyle name="40% - Accent6 3 3 2 7" xfId="4907" xr:uid="{6996F951-8FD8-4FDF-A6D7-87DC138C697F}"/>
    <cellStyle name="40% - Accent6 3 3 2_Dev global price ach" xfId="4908" xr:uid="{7764713E-B174-4928-9FC6-051C9EF86C8D}"/>
    <cellStyle name="40% - Accent6 3 3 3" xfId="870" xr:uid="{00000000-0005-0000-0000-000048020000}"/>
    <cellStyle name="40% - Accent6 3 3 3 2" xfId="4909" xr:uid="{966CD893-CD29-45EE-B486-2ED09442D905}"/>
    <cellStyle name="40% - Accent6 3 3 3 2 2" xfId="4910" xr:uid="{87436B75-4537-4280-AA9C-C05D97D12913}"/>
    <cellStyle name="40% - Accent6 3 3 3 2 3" xfId="4911" xr:uid="{80268322-727A-493E-A845-81A2C8423718}"/>
    <cellStyle name="40% - Accent6 3 3 3 3" xfId="4912" xr:uid="{0FE9AA14-9C9D-46CB-B0F5-BD3B47A3252B}"/>
    <cellStyle name="40% - Accent6 3 3 3 3 2" xfId="4913" xr:uid="{96C0A4B7-B296-44E2-B508-CF7BA8B2A523}"/>
    <cellStyle name="40% - Accent6 3 3 3 4" xfId="4914" xr:uid="{D682D437-0603-43E0-92EF-3A954648C3B4}"/>
    <cellStyle name="40% - Accent6 3 3 3 4 2" xfId="4915" xr:uid="{AA16629C-94D2-49D2-8AED-337022A14461}"/>
    <cellStyle name="40% - Accent6 3 3 3 5" xfId="4916" xr:uid="{50FFDFF0-8D7E-436C-928B-62D6B2D8D4E5}"/>
    <cellStyle name="40% - Accent6 3 3 4" xfId="4917" xr:uid="{C9CA417D-C7D9-4CE0-8FA4-1840DC619B1E}"/>
    <cellStyle name="40% - Accent6 3 3 4 2" xfId="4918" xr:uid="{7DC453D7-85BF-4DEC-A0C7-2697ED41C607}"/>
    <cellStyle name="40% - Accent6 3 3 4 3" xfId="4919" xr:uid="{B9E5628C-E262-456B-9101-4C2BCEF0645C}"/>
    <cellStyle name="40% - Accent6 3 3 5" xfId="4920" xr:uid="{6A147959-962C-4848-AC6D-2F278BA2E1D6}"/>
    <cellStyle name="40% - Accent6 3 3 5 2" xfId="4921" xr:uid="{6C2A7A33-5335-4704-B5C2-A66451BEB5F2}"/>
    <cellStyle name="40% - Accent6 3 3 5 3" xfId="4922" xr:uid="{E9A24E65-0CD3-4E11-8494-72E2D5ABB4AF}"/>
    <cellStyle name="40% - Accent6 3 3 6" xfId="4923" xr:uid="{0AAD1871-FEF0-4CAC-A341-C88CE200705E}"/>
    <cellStyle name="40% - Accent6 3 3 6 2" xfId="4924" xr:uid="{9C906DEB-4901-43EC-8F09-FFE0713DC01A}"/>
    <cellStyle name="40% - Accent6 3 3 7" xfId="4925" xr:uid="{44C40FC6-1F7A-4819-BAF9-D35BC65B8D07}"/>
    <cellStyle name="40% - Accent6 3 3 7 2" xfId="4926" xr:uid="{AF7F5F3D-CF28-4A95-8B73-BA22186A8A7A}"/>
    <cellStyle name="40% - Accent6 3 3 8" xfId="4927" xr:uid="{35DB6FCF-99D1-4CFB-8D4F-BFB82D468262}"/>
    <cellStyle name="40% - Accent6 3 3_Dev global price ach" xfId="4928" xr:uid="{F078728B-7F13-47C5-B955-DE2E13E42CBE}"/>
    <cellStyle name="40% - Accent6 3 4" xfId="871" xr:uid="{00000000-0005-0000-0000-00004A020000}"/>
    <cellStyle name="40% - Accent6 3 4 2" xfId="872" xr:uid="{00000000-0005-0000-0000-00004B020000}"/>
    <cellStyle name="40% - Accent6 3 4 2 2" xfId="4929" xr:uid="{B889819F-66B6-4AAC-8847-FAAB4400EA02}"/>
    <cellStyle name="40% - Accent6 3 4 2 2 2" xfId="4930" xr:uid="{218A95B3-BE94-48AA-92A4-127094C72F6E}"/>
    <cellStyle name="40% - Accent6 3 4 2 2 3" xfId="4931" xr:uid="{8360257B-A48F-4D52-8D1E-423EEF396E25}"/>
    <cellStyle name="40% - Accent6 3 4 2 3" xfId="4932" xr:uid="{6FC32AC0-8DD1-4114-9E38-C4AD221F6C9A}"/>
    <cellStyle name="40% - Accent6 3 4 2 3 2" xfId="4933" xr:uid="{40F8FDCC-EF2D-4B34-8371-6BA75ABE42C2}"/>
    <cellStyle name="40% - Accent6 3 4 2 4" xfId="4934" xr:uid="{D5F7F523-EFB7-40B1-8E90-686361C4441C}"/>
    <cellStyle name="40% - Accent6 3 4 2 4 2" xfId="4935" xr:uid="{E9277520-0BA1-4F6D-9315-BADC356D83F6}"/>
    <cellStyle name="40% - Accent6 3 4 2 5" xfId="4936" xr:uid="{253667F9-BEDF-448C-830A-46475FD81F69}"/>
    <cellStyle name="40% - Accent6 3 4 3" xfId="4937" xr:uid="{2EE34580-2CC2-41CF-85D8-EA8BB2EAE647}"/>
    <cellStyle name="40% - Accent6 3 4 3 2" xfId="4938" xr:uid="{3807B03A-4FBE-401F-8289-E7D2CCB786E0}"/>
    <cellStyle name="40% - Accent6 3 4 3 3" xfId="4939" xr:uid="{885584EA-4FE1-41B0-A016-92D9B6117548}"/>
    <cellStyle name="40% - Accent6 3 4 4" xfId="4940" xr:uid="{3577DE27-1F83-4F10-B46D-DAFCB06FC3F6}"/>
    <cellStyle name="40% - Accent6 3 4 4 2" xfId="4941" xr:uid="{C3AA3D25-B665-4714-B5EA-914B47B0335D}"/>
    <cellStyle name="40% - Accent6 3 4 4 3" xfId="4942" xr:uid="{1AA8550D-808F-41C6-85D2-CC7A0657252C}"/>
    <cellStyle name="40% - Accent6 3 4 5" xfId="4943" xr:uid="{9AA180B1-4C26-4C88-A675-B8C508CB93F8}"/>
    <cellStyle name="40% - Accent6 3 4 5 2" xfId="4944" xr:uid="{2269F31C-B217-4B1C-A5D3-9CCEA8C598EC}"/>
    <cellStyle name="40% - Accent6 3 4 6" xfId="4945" xr:uid="{7BF379E0-6D55-4B78-B984-D430286FE706}"/>
    <cellStyle name="40% - Accent6 3 4 6 2" xfId="4946" xr:uid="{56DBDE77-375E-4177-9A66-FB9EE77E0431}"/>
    <cellStyle name="40% - Accent6 3 4 7" xfId="4947" xr:uid="{1173EB30-9CA9-4D62-9DA6-52A5960A9DD4}"/>
    <cellStyle name="40% - Accent6 3 4_Dev global price ach" xfId="4948" xr:uid="{C52FA8F0-D932-4EF5-91CA-5C851D937712}"/>
    <cellStyle name="40% - Accent6 3 5" xfId="873" xr:uid="{00000000-0005-0000-0000-00004D020000}"/>
    <cellStyle name="40% - Accent6 3 5 2" xfId="874" xr:uid="{00000000-0005-0000-0000-00004E020000}"/>
    <cellStyle name="40% - Accent6 3 5 2 2" xfId="4949" xr:uid="{E22E2690-82AB-4283-8D58-F9EB7EE4E1CA}"/>
    <cellStyle name="40% - Accent6 3 5 2 2 2" xfId="4950" xr:uid="{DF589932-769B-4188-A12B-A518F975B1C6}"/>
    <cellStyle name="40% - Accent6 3 5 2 2 3" xfId="4951" xr:uid="{42227E4E-F666-49CC-B1E4-6A803539579C}"/>
    <cellStyle name="40% - Accent6 3 5 2 3" xfId="4952" xr:uid="{7CA95D00-8528-4AEA-BB35-C4B5CC8B13BD}"/>
    <cellStyle name="40% - Accent6 3 5 2 3 2" xfId="4953" xr:uid="{09605A3B-E70B-4484-9E62-DC98FA80970D}"/>
    <cellStyle name="40% - Accent6 3 5 2 4" xfId="4954" xr:uid="{2ED3C143-E374-4B04-A3E4-2202929D0BDA}"/>
    <cellStyle name="40% - Accent6 3 5 2 4 2" xfId="4955" xr:uid="{EB3D1159-F85C-40BA-A72C-2BA2F780140E}"/>
    <cellStyle name="40% - Accent6 3 5 2 5" xfId="4956" xr:uid="{A66471D1-71F2-4A56-9CCD-029CBAE48F32}"/>
    <cellStyle name="40% - Accent6 3 5 3" xfId="4957" xr:uid="{B588DF85-6FEA-4A02-B96F-A2810DC5ECC7}"/>
    <cellStyle name="40% - Accent6 3 5 3 2" xfId="4958" xr:uid="{398907CC-C33E-4216-8A6C-A3D3DB1A498A}"/>
    <cellStyle name="40% - Accent6 3 5 3 3" xfId="4959" xr:uid="{D4FA1473-6D84-4CFB-B749-7B43117F51CB}"/>
    <cellStyle name="40% - Accent6 3 5 4" xfId="4960" xr:uid="{9144AC0F-1982-4E7C-94AA-48B794908A7B}"/>
    <cellStyle name="40% - Accent6 3 5 4 2" xfId="4961" xr:uid="{B5DAF8BE-36DF-4F65-8F58-772536BF3D5B}"/>
    <cellStyle name="40% - Accent6 3 5 4 3" xfId="4962" xr:uid="{48EE8412-A7F2-47BA-93EF-02F8E5C3982C}"/>
    <cellStyle name="40% - Accent6 3 5 5" xfId="4963" xr:uid="{1C05EFA7-62B0-441A-B30D-EE4CF5617D64}"/>
    <cellStyle name="40% - Accent6 3 5 5 2" xfId="4964" xr:uid="{DD2B7344-32CE-4C06-8862-849EEDBA9799}"/>
    <cellStyle name="40% - Accent6 3 5 6" xfId="4965" xr:uid="{1E270B58-2FCD-4CD1-B9B1-BBA926BA670C}"/>
    <cellStyle name="40% - Accent6 3 5 6 2" xfId="4966" xr:uid="{6435D521-BD66-4D29-BD50-0A43DC80872C}"/>
    <cellStyle name="40% - Accent6 3 5 7" xfId="4967" xr:uid="{97B3CD91-A64D-41EF-9AB8-2ED02A6DA8BE}"/>
    <cellStyle name="40% - Accent6 3 5_Dev global price ach" xfId="4968" xr:uid="{7099BE35-B3BA-4161-853F-7A4E2B5D042D}"/>
    <cellStyle name="40% - Accent6 3 6" xfId="875" xr:uid="{00000000-0005-0000-0000-000050020000}"/>
    <cellStyle name="40% - Accent6 3 6 2" xfId="4969" xr:uid="{3928C8AB-0E13-41AD-B3DB-F38C60EF8203}"/>
    <cellStyle name="40% - Accent6 3 6 2 2" xfId="4970" xr:uid="{D599C778-D3BB-4456-AFA4-0BD4E55554F6}"/>
    <cellStyle name="40% - Accent6 3 6 2 2 2" xfId="4971" xr:uid="{180CCAF2-4385-4B3E-9C1A-6730B05AF714}"/>
    <cellStyle name="40% - Accent6 3 6 2 3" xfId="4972" xr:uid="{3BFCDC99-F82A-4180-94C3-81E74D0ED8C1}"/>
    <cellStyle name="40% - Accent6 3 6 2 3 2" xfId="4973" xr:uid="{006A6013-3962-4FE0-B7A5-989B85722062}"/>
    <cellStyle name="40% - Accent6 3 6 2 4" xfId="4974" xr:uid="{3FE6294E-50CF-4829-BAB9-98BD6C7E26DB}"/>
    <cellStyle name="40% - Accent6 3 6 3" xfId="4975" xr:uid="{8572DED0-3032-443D-AFCC-61CBB0AEF46D}"/>
    <cellStyle name="40% - Accent6 3 6 3 2" xfId="4976" xr:uid="{B87DEE9A-6816-4792-A274-5C86455E9104}"/>
    <cellStyle name="40% - Accent6 3 6 3 3" xfId="4977" xr:uid="{D31477CA-67EB-490B-A527-1E05AB0B0100}"/>
    <cellStyle name="40% - Accent6 3 6 4" xfId="4978" xr:uid="{87E053F9-EFB5-428E-B137-678B565628CB}"/>
    <cellStyle name="40% - Accent6 3 6 4 2" xfId="4979" xr:uid="{9F035138-0392-4888-91D1-E6BDADECACC2}"/>
    <cellStyle name="40% - Accent6 3 6 5" xfId="4980" xr:uid="{C997EDBC-4120-4D34-ABBC-0DE0AA3C9EBA}"/>
    <cellStyle name="40% - Accent6 3 6 5 2" xfId="4981" xr:uid="{C518EF17-B5B0-40AE-A275-556E41E3B130}"/>
    <cellStyle name="40% - Accent6 3 6 6" xfId="4982" xr:uid="{527AF8EA-7A6B-4FCE-9E65-75A3554ECD52}"/>
    <cellStyle name="40% - Accent6 3 6_Dev global price ach" xfId="4983" xr:uid="{5DF93D29-7A4F-4384-BD22-0D321A6B3569}"/>
    <cellStyle name="40% - Accent6 3 7" xfId="876" xr:uid="{00000000-0005-0000-0000-000051020000}"/>
    <cellStyle name="40% - Accent6 3 7 2" xfId="4984" xr:uid="{3C35E353-23A6-4870-9588-2534F064D26D}"/>
    <cellStyle name="40% - Accent6 3 7 2 2" xfId="4985" xr:uid="{4F0DCE12-2C11-4460-983D-BA77A855BF77}"/>
    <cellStyle name="40% - Accent6 3 7 2 2 2" xfId="4986" xr:uid="{E9E22817-FFDB-4F83-8405-13783CACDE4F}"/>
    <cellStyle name="40% - Accent6 3 7 2 3" xfId="4987" xr:uid="{E52A6897-7CE4-4B1B-8AAA-7BF793C19C62}"/>
    <cellStyle name="40% - Accent6 3 7 2 3 2" xfId="4988" xr:uid="{3A07A148-B49C-472B-A9AE-1BC3FE5CA3BF}"/>
    <cellStyle name="40% - Accent6 3 7 2 4" xfId="4989" xr:uid="{E7EE5843-F396-4032-B88B-7374478E8C04}"/>
    <cellStyle name="40% - Accent6 3 7 3" xfId="4990" xr:uid="{EFAEB9C7-DEF4-4A26-807C-F9E9057AAD7F}"/>
    <cellStyle name="40% - Accent6 3 7 3 2" xfId="4991" xr:uid="{66D27AFF-4B18-4538-9754-BDC3503F3D9F}"/>
    <cellStyle name="40% - Accent6 3 7 3 3" xfId="4992" xr:uid="{F181AF4E-444B-4406-83C8-BDE75FFD6C0E}"/>
    <cellStyle name="40% - Accent6 3 7 4" xfId="4993" xr:uid="{4121BFDA-77D6-49A4-87EA-2E7E325E6651}"/>
    <cellStyle name="40% - Accent6 3 7 4 2" xfId="4994" xr:uid="{F569AB66-026C-4CDC-B45F-9ABBA819BAE4}"/>
    <cellStyle name="40% - Accent6 3 7 5" xfId="4995" xr:uid="{29AAD5AB-7BA5-4F8F-B054-C26B009DAD46}"/>
    <cellStyle name="40% - Accent6 3 7 5 2" xfId="4996" xr:uid="{5DF404F7-37CB-4B8C-86F7-98C9EBACDF20}"/>
    <cellStyle name="40% - Accent6 3 7 6" xfId="4997" xr:uid="{1F22E7DA-E463-454D-BE5D-450D0166AC23}"/>
    <cellStyle name="40% - Accent6 3 7_Dev global price ach" xfId="4998" xr:uid="{C9D42D44-692E-4E9E-A5F3-53DC5C93AA5C}"/>
    <cellStyle name="40% - Accent6 3 8" xfId="4999" xr:uid="{4FC59456-0003-4120-83AB-6BE6B77A0D7D}"/>
    <cellStyle name="40% - Accent6 3 8 2" xfId="5000" xr:uid="{6AAF6DEE-419D-40DF-8A6A-FE02A69FBC10}"/>
    <cellStyle name="40% - Accent6 3 8 3" xfId="5001" xr:uid="{72EAA768-8902-4D72-A53E-EFF26DB404B6}"/>
    <cellStyle name="40% - Accent6 3 8 3 2" xfId="5002" xr:uid="{636F7083-F6B7-48F8-B9C5-E8588CB20801}"/>
    <cellStyle name="40% - Accent6 3 9" xfId="5003" xr:uid="{220B8054-4950-4BC7-87FE-86E23A557BDE}"/>
    <cellStyle name="40% - Accent6 3 9 2" xfId="5004" xr:uid="{AB3E60A1-F9B8-4CFD-98C2-7C34863E5B76}"/>
    <cellStyle name="40% - Accent6 3 9 2 2" xfId="5005" xr:uid="{ABB271ED-2B4F-496E-AB1B-68DE1114E58F}"/>
    <cellStyle name="40% - Accent6 3 9 3" xfId="5006" xr:uid="{E9923FD6-3A57-4A7E-8DEE-E0F7DB5B601F}"/>
    <cellStyle name="40% - Accent6 3 9 3 2" xfId="5007" xr:uid="{3E494224-8B4E-40C1-A693-DD77A80FDAA3}"/>
    <cellStyle name="40% - Accent6 3 9 4" xfId="5008" xr:uid="{1E6E025C-5918-43AA-A52F-4EC96DDD658C}"/>
    <cellStyle name="40% - Accent6 3_2015 BFOREC HFM PLBS" xfId="877" xr:uid="{00000000-0005-0000-0000-000052020000}"/>
    <cellStyle name="40% - Accent6 4" xfId="878" xr:uid="{00000000-0005-0000-0000-000053020000}"/>
    <cellStyle name="40% - Énfasis1" xfId="879" xr:uid="{00000000-0005-0000-0000-000054020000}"/>
    <cellStyle name="40% - Énfasis2" xfId="880" xr:uid="{00000000-0005-0000-0000-000055020000}"/>
    <cellStyle name="40% - Énfasis3" xfId="881" xr:uid="{00000000-0005-0000-0000-000056020000}"/>
    <cellStyle name="40% - Énfasis4" xfId="882" xr:uid="{00000000-0005-0000-0000-000057020000}"/>
    <cellStyle name="40% - Énfasis5" xfId="883" xr:uid="{00000000-0005-0000-0000-000058020000}"/>
    <cellStyle name="40% - Énfasis6" xfId="884" xr:uid="{00000000-0005-0000-0000-000059020000}"/>
    <cellStyle name="40% - uthevingsfarge 1" xfId="885" xr:uid="{00000000-0005-0000-0000-00005A020000}"/>
    <cellStyle name="40% - uthevingsfarge 2" xfId="886" xr:uid="{00000000-0005-0000-0000-00005B020000}"/>
    <cellStyle name="40% - uthevingsfarge 3" xfId="887" xr:uid="{00000000-0005-0000-0000-00005C020000}"/>
    <cellStyle name="40% - uthevingsfarge 4" xfId="888" xr:uid="{00000000-0005-0000-0000-00005D020000}"/>
    <cellStyle name="40% - uthevingsfarge 5" xfId="889" xr:uid="{00000000-0005-0000-0000-00005E020000}"/>
    <cellStyle name="40% - uthevingsfarge 6" xfId="890" xr:uid="{00000000-0005-0000-0000-00005F020000}"/>
    <cellStyle name="60 % - Markeringsfarve1" xfId="5009" xr:uid="{488BC058-9BCA-405D-BAAC-45B6C75BFBAD}"/>
    <cellStyle name="60 % - Markeringsfarve2" xfId="5010" xr:uid="{88C9549B-1185-4A92-B3BA-C595B6C6669D}"/>
    <cellStyle name="60 % - Markeringsfarve3" xfId="5011" xr:uid="{4EE128A2-E13C-4EC3-BED9-8DF738085FEE}"/>
    <cellStyle name="60 % - Markeringsfarve4" xfId="5012" xr:uid="{CD02DF33-8AF1-4F82-A11B-74E96481D529}"/>
    <cellStyle name="60 % - Markeringsfarve5" xfId="5013" xr:uid="{3319338C-3C19-44AC-A62E-441E3935764B}"/>
    <cellStyle name="60 % - Markeringsfarve6" xfId="5014" xr:uid="{1953410D-B5DE-4140-954B-1144E11D96A1}"/>
    <cellStyle name="60% - Accent1 2" xfId="431" xr:uid="{00000000-0005-0000-0000-000060020000}"/>
    <cellStyle name="60% - Accent1 2 2" xfId="5015" xr:uid="{4C5471FA-314A-4158-930C-7E098054AA5F}"/>
    <cellStyle name="60% - Accent1 2 3" xfId="5016" xr:uid="{47C48207-3C6A-43AA-94E6-6F07D74133FB}"/>
    <cellStyle name="60% - Accent1 3" xfId="891" xr:uid="{00000000-0005-0000-0000-000061020000}"/>
    <cellStyle name="60% - Accent1 3 2" xfId="5017" xr:uid="{0F600221-86B3-4821-B4FB-EA6E9586A6D0}"/>
    <cellStyle name="60% - Accent1 3 3" xfId="33980" xr:uid="{12DC3EDD-08C9-470A-A1D6-78D94CCEE3A0}"/>
    <cellStyle name="60% - Accent1 3_Dev global price ach" xfId="5018" xr:uid="{0A7CA199-641E-4119-BBEC-598FEDB86410}"/>
    <cellStyle name="60% - Accent1 4" xfId="892" xr:uid="{00000000-0005-0000-0000-000062020000}"/>
    <cellStyle name="60% - Accent2 2" xfId="432" xr:uid="{00000000-0005-0000-0000-000063020000}"/>
    <cellStyle name="60% - Accent2 2 2" xfId="5019" xr:uid="{726704CA-3DCA-423C-AD42-A9B7C6C17702}"/>
    <cellStyle name="60% - Accent2 2 3" xfId="5020" xr:uid="{AC2C7597-BDCF-4B3B-A249-55EB5A5E1EAD}"/>
    <cellStyle name="60% - Accent2 3" xfId="893" xr:uid="{00000000-0005-0000-0000-000064020000}"/>
    <cellStyle name="60% - Accent2 3 2" xfId="5021" xr:uid="{14A5EDDD-81AC-4C0A-B1EC-8EC15B04CFE5}"/>
    <cellStyle name="60% - Accent2 3 3" xfId="33981" xr:uid="{F8F8C03F-2A04-4CDA-9AEA-4B6E1580FCAC}"/>
    <cellStyle name="60% - Accent2 3_Dev global price ach" xfId="5022" xr:uid="{9B90361D-5334-4A46-A094-DC6BED5DA739}"/>
    <cellStyle name="60% - Accent2 4" xfId="894" xr:uid="{00000000-0005-0000-0000-000065020000}"/>
    <cellStyle name="60% - Accent3 2" xfId="433" xr:uid="{00000000-0005-0000-0000-000066020000}"/>
    <cellStyle name="60% - Accent3 2 2" xfId="5023" xr:uid="{4EF2FBE7-3B8D-42F6-BA2B-6D6954F0DC26}"/>
    <cellStyle name="60% - Accent3 2 3" xfId="5024" xr:uid="{62638CA5-9BC4-46F6-A979-3E5F33229160}"/>
    <cellStyle name="60% - Accent3 3" xfId="895" xr:uid="{00000000-0005-0000-0000-000067020000}"/>
    <cellStyle name="60% - Accent3 3 2" xfId="5025" xr:uid="{1A2B3DFD-70F6-43AE-B1BE-9E65AE56305C}"/>
    <cellStyle name="60% - Accent3 3 3" xfId="33982" xr:uid="{5958CF9E-1C1D-4D47-8FE5-93A86BB2A8DE}"/>
    <cellStyle name="60% - Accent3 3_Dev global price ach" xfId="5026" xr:uid="{B65B5C05-DF7B-4482-90F1-CA3E620E9825}"/>
    <cellStyle name="60% - Accent3 4" xfId="896" xr:uid="{00000000-0005-0000-0000-000068020000}"/>
    <cellStyle name="60% - Accent4 2" xfId="434" xr:uid="{00000000-0005-0000-0000-000069020000}"/>
    <cellStyle name="60% - Accent4 2 2" xfId="5027" xr:uid="{E62E1B26-5205-4709-A4BC-3E6732C47084}"/>
    <cellStyle name="60% - Accent4 2 3" xfId="5028" xr:uid="{A4AED9E3-E472-40B4-9456-F51CE2380721}"/>
    <cellStyle name="60% - Accent4 3" xfId="897" xr:uid="{00000000-0005-0000-0000-00006A020000}"/>
    <cellStyle name="60% - Accent4 3 2" xfId="5029" xr:uid="{204536A2-2B60-430D-95BF-B7615AEEED46}"/>
    <cellStyle name="60% - Accent4 3 3" xfId="33983" xr:uid="{C2BD2E58-F050-497E-9501-D06938720EA1}"/>
    <cellStyle name="60% - Accent4 3_Dev global price ach" xfId="5030" xr:uid="{579EF1AD-4033-4A5C-8601-6412B9822C4B}"/>
    <cellStyle name="60% - Accent4 4" xfId="898" xr:uid="{00000000-0005-0000-0000-00006B020000}"/>
    <cellStyle name="60% - Accent5 2" xfId="435" xr:uid="{00000000-0005-0000-0000-00006C020000}"/>
    <cellStyle name="60% - Accent5 2 2" xfId="5031" xr:uid="{F493F472-70B4-47C5-88CF-C580C312B699}"/>
    <cellStyle name="60% - Accent5 2 3" xfId="5032" xr:uid="{A7A13C3D-54CE-4BF2-89CF-E58D3922F1A3}"/>
    <cellStyle name="60% - Accent5 3" xfId="899" xr:uid="{00000000-0005-0000-0000-00006D020000}"/>
    <cellStyle name="60% - Accent5 3 2" xfId="5033" xr:uid="{E4F44BA7-BC57-4E53-9925-3E566E9F4DAA}"/>
    <cellStyle name="60% - Accent5 3 3" xfId="33984" xr:uid="{90C0F924-8119-4F41-A713-02E8959B4557}"/>
    <cellStyle name="60% - Accent5 3_Dev global price ach" xfId="5034" xr:uid="{0BA24646-E45F-43DC-AEEF-30746EA09317}"/>
    <cellStyle name="60% - Accent5 4" xfId="900" xr:uid="{00000000-0005-0000-0000-00006E020000}"/>
    <cellStyle name="60% - Accent6 2" xfId="436" xr:uid="{00000000-0005-0000-0000-00006F020000}"/>
    <cellStyle name="60% - Accent6 2 2" xfId="5035" xr:uid="{2CB3ED3D-CC13-4EA0-A43A-17B42F820217}"/>
    <cellStyle name="60% - Accent6 2 3" xfId="5036" xr:uid="{3A15DCD0-A15F-4656-A73A-7093E62EC568}"/>
    <cellStyle name="60% - Accent6 3" xfId="901" xr:uid="{00000000-0005-0000-0000-000070020000}"/>
    <cellStyle name="60% - Accent6 3 2" xfId="5037" xr:uid="{F28DBC5F-D439-464E-8282-BA791C734457}"/>
    <cellStyle name="60% - Accent6 3 3" xfId="33985" xr:uid="{02476527-BA3C-4BCC-A60A-034E3949861C}"/>
    <cellStyle name="60% - Accent6 3_Dev global price ach" xfId="5038" xr:uid="{0FBEB17D-CFC3-4FC4-8489-A44836526DFD}"/>
    <cellStyle name="60% - Accent6 4" xfId="902" xr:uid="{00000000-0005-0000-0000-000071020000}"/>
    <cellStyle name="60% - Énfasis1" xfId="903" xr:uid="{00000000-0005-0000-0000-000072020000}"/>
    <cellStyle name="60% - Énfasis2" xfId="904" xr:uid="{00000000-0005-0000-0000-000073020000}"/>
    <cellStyle name="60% - Énfasis3" xfId="905" xr:uid="{00000000-0005-0000-0000-000074020000}"/>
    <cellStyle name="60% - Énfasis4" xfId="906" xr:uid="{00000000-0005-0000-0000-000075020000}"/>
    <cellStyle name="60% - Énfasis5" xfId="907" xr:uid="{00000000-0005-0000-0000-000076020000}"/>
    <cellStyle name="60% - Énfasis6" xfId="908" xr:uid="{00000000-0005-0000-0000-000077020000}"/>
    <cellStyle name="60% - uthevingsfarge 1" xfId="909" xr:uid="{00000000-0005-0000-0000-000078020000}"/>
    <cellStyle name="60% - uthevingsfarge 2" xfId="910" xr:uid="{00000000-0005-0000-0000-000079020000}"/>
    <cellStyle name="60% - uthevingsfarge 3" xfId="911" xr:uid="{00000000-0005-0000-0000-00007A020000}"/>
    <cellStyle name="60% - uthevingsfarge 4" xfId="912" xr:uid="{00000000-0005-0000-0000-00007B020000}"/>
    <cellStyle name="60% - uthevingsfarge 5" xfId="913" xr:uid="{00000000-0005-0000-0000-00007C020000}"/>
    <cellStyle name="60% - uthevingsfarge 6" xfId="914" xr:uid="{00000000-0005-0000-0000-00007D020000}"/>
    <cellStyle name="A¨­￠￢￠O [0]_C¡IAo_AoAUAy¡ÆeC¡I " xfId="5039" xr:uid="{15FBF18F-A277-4132-83DB-B1F0A8224C65}"/>
    <cellStyle name="A¨­￠￢￠O_AoAUAy¡ÆeC¡I " xfId="5040" xr:uid="{4500142B-6748-4A93-95C8-09D30FC2321D}"/>
    <cellStyle name="A3 297 x 420 mm" xfId="290" xr:uid="{00000000-0005-0000-0000-00007E020000}"/>
    <cellStyle name="Accent1 2" xfId="437" xr:uid="{00000000-0005-0000-0000-00007F020000}"/>
    <cellStyle name="Accent1 2 2" xfId="915" xr:uid="{00000000-0005-0000-0000-000080020000}"/>
    <cellStyle name="Accent1 2 2 2" xfId="5041" xr:uid="{2E9165FD-E5AB-4EEB-9836-1B1D45DD7C75}"/>
    <cellStyle name="Accent1 2 2 3" xfId="5042" xr:uid="{E06DD84B-6DDB-4545-80C8-D0CFE7BA8B02}"/>
    <cellStyle name="Accent1 2 3" xfId="916" xr:uid="{00000000-0005-0000-0000-000081020000}"/>
    <cellStyle name="Accent1 2 3 2" xfId="5043" xr:uid="{80B7031B-A554-4E82-B7BD-0E2F2286EEBA}"/>
    <cellStyle name="Accent1 2 3 3" xfId="5044" xr:uid="{7CEB6689-72AE-4E72-94CE-0C97180D4A22}"/>
    <cellStyle name="Accent1 2_Financial statement" xfId="917" xr:uid="{00000000-0005-0000-0000-000082020000}"/>
    <cellStyle name="Accent1 3" xfId="918" xr:uid="{00000000-0005-0000-0000-000083020000}"/>
    <cellStyle name="Accent1 3 2" xfId="5045" xr:uid="{5AD43858-0F1E-464C-A1BB-19AEC40D32E8}"/>
    <cellStyle name="Accent1 3 3" xfId="33986" xr:uid="{1B64BA39-0110-446C-99EC-98D267A89DC3}"/>
    <cellStyle name="Accent1 3_Dev global price ach" xfId="5046" xr:uid="{FC43B651-3D09-4EBE-8B02-930FE8D75653}"/>
    <cellStyle name="Accent1 4" xfId="919" xr:uid="{00000000-0005-0000-0000-000084020000}"/>
    <cellStyle name="Accent2 2" xfId="438" xr:uid="{00000000-0005-0000-0000-000085020000}"/>
    <cellStyle name="Accent2 2 2" xfId="5047" xr:uid="{57396BFB-4CB7-4ABA-AFAA-39E2C3189B13}"/>
    <cellStyle name="Accent2 2 3" xfId="5048" xr:uid="{994C7E7C-A236-440A-AAB2-5C8CFABAF8C8}"/>
    <cellStyle name="Accent2 3" xfId="920" xr:uid="{00000000-0005-0000-0000-000086020000}"/>
    <cellStyle name="Accent2 3 2" xfId="5049" xr:uid="{06EC61AE-384C-4FAC-B03C-008A6A1870C4}"/>
    <cellStyle name="Accent2 3 3" xfId="33987" xr:uid="{65F5B6AB-98DD-44C2-925B-6F81D46613AE}"/>
    <cellStyle name="Accent2 3_Dev global price ach" xfId="5050" xr:uid="{977FCDDF-D483-48E1-B659-DA0B70837ACB}"/>
    <cellStyle name="Accent2 4" xfId="921" xr:uid="{00000000-0005-0000-0000-000087020000}"/>
    <cellStyle name="Accent3 2" xfId="439" xr:uid="{00000000-0005-0000-0000-000088020000}"/>
    <cellStyle name="Accent3 2 2" xfId="5051" xr:uid="{FFF7D4E3-C0AF-4C50-BE5B-E1A798360769}"/>
    <cellStyle name="Accent3 2 3" xfId="5052" xr:uid="{6B8BDBA1-DF4F-494D-A47E-DCF2D95F8C7C}"/>
    <cellStyle name="Accent3 3" xfId="922" xr:uid="{00000000-0005-0000-0000-000089020000}"/>
    <cellStyle name="Accent3 3 2" xfId="5053" xr:uid="{120B722E-9BDA-469F-B3CD-D2C7E5E93169}"/>
    <cellStyle name="Accent3 3 3" xfId="33988" xr:uid="{8A910056-B5ED-411B-A27B-07C44A20F9AD}"/>
    <cellStyle name="Accent3 3_Dev global price ach" xfId="5054" xr:uid="{9E12E577-8D4F-4B2A-A82A-551635AD7966}"/>
    <cellStyle name="Accent3 4" xfId="923" xr:uid="{00000000-0005-0000-0000-00008A020000}"/>
    <cellStyle name="Accent4 2" xfId="440" xr:uid="{00000000-0005-0000-0000-00008B020000}"/>
    <cellStyle name="Accent4 2 2" xfId="5055" xr:uid="{8A082C63-C2FF-4401-AB24-0F06B0658E13}"/>
    <cellStyle name="Accent4 2 3" xfId="5056" xr:uid="{2DAEE91C-F4D2-4D5E-9781-15B5F9FF392C}"/>
    <cellStyle name="Accent4 3" xfId="924" xr:uid="{00000000-0005-0000-0000-00008C020000}"/>
    <cellStyle name="Accent4 3 2" xfId="5057" xr:uid="{EBA345FC-1A1B-4AAE-B748-8BC6C9DE7E01}"/>
    <cellStyle name="Accent4 3 3" xfId="33989" xr:uid="{ACCA5475-530F-4A4B-BCF9-023BE1B3C9DB}"/>
    <cellStyle name="Accent4 3_Dev global price ach" xfId="5058" xr:uid="{35F13DBD-285B-4F76-80EA-FF1A508CD5BB}"/>
    <cellStyle name="Accent4 4" xfId="925" xr:uid="{00000000-0005-0000-0000-00008D020000}"/>
    <cellStyle name="Accent5 2" xfId="441" xr:uid="{00000000-0005-0000-0000-00008E020000}"/>
    <cellStyle name="Accent5 2 2" xfId="5059" xr:uid="{C9BC0280-D3DE-48DC-A776-A660C89A83FD}"/>
    <cellStyle name="Accent5 2 3" xfId="5060" xr:uid="{4F15F32E-0017-4D3B-89AC-687A0E48D1B0}"/>
    <cellStyle name="Accent5 3" xfId="926" xr:uid="{00000000-0005-0000-0000-00008F020000}"/>
    <cellStyle name="Accent5 3 2" xfId="5061" xr:uid="{20CF2EBE-FCFD-434D-8B0C-9F619421142A}"/>
    <cellStyle name="Accent5 3 3" xfId="33990" xr:uid="{C47EBD30-F271-47A3-B980-A3DD9C7A2EAA}"/>
    <cellStyle name="Accent5 3_Dev global price ach" xfId="5062" xr:uid="{7818EC4D-11D6-4270-B4DF-B2CD015BE882}"/>
    <cellStyle name="Accent5 4" xfId="927" xr:uid="{00000000-0005-0000-0000-000090020000}"/>
    <cellStyle name="Accent6 2" xfId="442" xr:uid="{00000000-0005-0000-0000-000091020000}"/>
    <cellStyle name="Accent6 2 2" xfId="5063" xr:uid="{97E86DD6-7FD9-44A8-BBBD-A0BA7AF4ED7A}"/>
    <cellStyle name="Accent6 2 3" xfId="5064" xr:uid="{177B7CEA-0892-4038-B773-9836BBE6B178}"/>
    <cellStyle name="Accent6 3" xfId="928" xr:uid="{00000000-0005-0000-0000-000092020000}"/>
    <cellStyle name="Accent6 3 2" xfId="5065" xr:uid="{1C7B56BA-C66E-4020-9B6E-B4D076100EB0}"/>
    <cellStyle name="Accent6 3 3" xfId="33991" xr:uid="{687B3C4F-CDA7-446D-A0FC-04DF8EE960BC}"/>
    <cellStyle name="Accent6 3_Dev global price ach" xfId="5066" xr:uid="{442AAD4C-AC98-4EE1-ADA9-221D26794A48}"/>
    <cellStyle name="Accent6 4" xfId="929" xr:uid="{00000000-0005-0000-0000-000093020000}"/>
    <cellStyle name="Advarselstekst" xfId="5067" xr:uid="{EB856260-17AD-49AB-A96D-1D930AE8CAD0}"/>
    <cellStyle name="args.style" xfId="291" xr:uid="{00000000-0005-0000-0000-000094020000}"/>
    <cellStyle name="Arreg" xfId="930" xr:uid="{00000000-0005-0000-0000-000095020000}"/>
    <cellStyle name="Arreg 2" xfId="5068" xr:uid="{482328A6-9D2D-45AC-9CA9-4655FA9323FD}"/>
    <cellStyle name="Arreg 2 2" xfId="5069" xr:uid="{BC4E4BDF-4A14-4951-9AB0-65520EBEF6FE}"/>
    <cellStyle name="Arreg 2_Dev global price ach" xfId="5070" xr:uid="{242DF43D-2D78-49BB-98EE-CB01101E2B10}"/>
    <cellStyle name="background" xfId="931" xr:uid="{00000000-0005-0000-0000-000096020000}"/>
    <cellStyle name="Bad 2" xfId="443" xr:uid="{00000000-0005-0000-0000-000097020000}"/>
    <cellStyle name="Bad 2 2" xfId="5071" xr:uid="{48F72DA7-9946-4307-BAF3-454FDF9045B0}"/>
    <cellStyle name="Bad 2 3" xfId="5072" xr:uid="{8DDEE3C2-23BA-4DD6-9CEC-96D0D1C2678F}"/>
    <cellStyle name="Bad 3" xfId="932" xr:uid="{00000000-0005-0000-0000-000098020000}"/>
    <cellStyle name="Bad 3 2" xfId="5073" xr:uid="{287603B8-E00A-41B8-8118-347147248B5F}"/>
    <cellStyle name="Bad 3_Dev global price ach" xfId="5074" xr:uid="{8632BD33-A39A-4ACE-9DA9-46E5A20E3394}"/>
    <cellStyle name="Bad 4" xfId="933" xr:uid="{00000000-0005-0000-0000-000099020000}"/>
    <cellStyle name="banner" xfId="934" xr:uid="{00000000-0005-0000-0000-00009A020000}"/>
    <cellStyle name="Bemærk!" xfId="5075" xr:uid="{9001F1C6-DA14-4834-B771-66DFCAC87B04}"/>
    <cellStyle name="Beregning" xfId="935" xr:uid="{00000000-0005-0000-0000-00009B020000}"/>
    <cellStyle name="Beregning 2" xfId="35853" xr:uid="{E49BB651-DF1E-478A-8EC9-31A1E1966662}"/>
    <cellStyle name="Beregning 3" xfId="37312" xr:uid="{2820B70A-14B8-495C-BB48-0B8E49600EB5}"/>
    <cellStyle name="Beregning 4" xfId="37391" xr:uid="{FE615ACB-7C56-45FD-A1F8-E6E6CC7D78F6}"/>
    <cellStyle name="Beregning 5" xfId="34693" xr:uid="{FE6BBAE6-59B0-45D1-8428-BBAF6E49E65A}"/>
    <cellStyle name="Besuchter Hyperlink" xfId="292" xr:uid="{00000000-0005-0000-0000-00009C020000}"/>
    <cellStyle name="Body" xfId="293" xr:uid="{00000000-0005-0000-0000-00009D020000}"/>
    <cellStyle name="BoldItalicNoUnderline" xfId="294" xr:uid="{00000000-0005-0000-0000-00009E020000}"/>
    <cellStyle name="BoldSDoubUnderlineBack" xfId="295" xr:uid="{00000000-0005-0000-0000-00009F020000}"/>
    <cellStyle name="BoldSingUnderline" xfId="296" xr:uid="{00000000-0005-0000-0000-0000A0020000}"/>
    <cellStyle name="BoldSingUnderline 2" xfId="18092" xr:uid="{3C730C5B-91FD-48B1-B8EC-A9EC8FD968BA}"/>
    <cellStyle name="bottomHeavy" xfId="297" xr:uid="{00000000-0005-0000-0000-0000A1020000}"/>
    <cellStyle name="bottomHeavy-w-left" xfId="298" xr:uid="{00000000-0005-0000-0000-0000A2020000}"/>
    <cellStyle name="bottomHeavy-w-left 2" xfId="18093" xr:uid="{A7C6ECA5-9B19-4213-B138-799360C06E68}"/>
    <cellStyle name="Buena" xfId="936" xr:uid="{00000000-0005-0000-0000-0000A3020000}"/>
    <cellStyle name="calc" xfId="937" xr:uid="{00000000-0005-0000-0000-0000A4020000}"/>
    <cellStyle name="Calc Currency (0)" xfId="299" xr:uid="{00000000-0005-0000-0000-0000A5020000}"/>
    <cellStyle name="Calc Currency (0) 2" xfId="5076" xr:uid="{770186DB-F27C-4A78-9D14-F8A660812C4D}"/>
    <cellStyle name="Calc Currency (0) 3" xfId="5077" xr:uid="{5CBF9C36-8988-40ED-AB46-17DCBC597DC9}"/>
    <cellStyle name="Calc Currency (2)" xfId="5078" xr:uid="{222BB1B6-FB54-43E4-BB02-0A6A8687E3AC}"/>
    <cellStyle name="Calc Currency (2) 2" xfId="5079" xr:uid="{B7FF58B9-A5EA-48BB-97E8-E9481B469BF4}"/>
    <cellStyle name="Calc Percent (0)" xfId="5080" xr:uid="{47135696-06AD-4F1A-B742-04A8E16B604B}"/>
    <cellStyle name="Calc Percent (1)" xfId="5081" xr:uid="{68E6301B-E5A7-4DB0-A3B8-71A2CBABC1D6}"/>
    <cellStyle name="Calc Percent (1) 2" xfId="5082" xr:uid="{025DB61E-BBD9-4D0E-BAF7-A7CFDCD3DFB9}"/>
    <cellStyle name="Calc Percent (2)" xfId="5083" xr:uid="{14E7F7C0-6AC0-44BD-A751-D0EB05CDD8C3}"/>
    <cellStyle name="Calc Percent (2) 2" xfId="5084" xr:uid="{0E2386C3-479D-4F15-BB1F-1ABF8733F2AB}"/>
    <cellStyle name="Calc Units (0)" xfId="5085" xr:uid="{B50E320E-F42B-4649-A63B-E84A496226F6}"/>
    <cellStyle name="Calc Units (0) 2" xfId="5086" xr:uid="{40DBA1E7-E671-42AD-A9B1-FAC7CD4B8573}"/>
    <cellStyle name="Calc Units (1)" xfId="5087" xr:uid="{7B18C364-CB49-4DB5-AC03-72B3B360F9AA}"/>
    <cellStyle name="Calc Units (1) 2" xfId="5088" xr:uid="{32EC8C23-5453-4392-ABAA-77D1870423B2}"/>
    <cellStyle name="Calc Units (2)" xfId="5089" xr:uid="{E4601AF9-4268-4E21-B22F-C9BF27641872}"/>
    <cellStyle name="Calc Units (2) 2" xfId="5090" xr:uid="{38381EE4-DF50-4949-8630-56086518287F}"/>
    <cellStyle name="calculated" xfId="938" xr:uid="{00000000-0005-0000-0000-0000A6020000}"/>
    <cellStyle name="Calculation 2" xfId="492" xr:uid="{00000000-0005-0000-0000-0000A7020000}"/>
    <cellStyle name="Calculation 2 2" xfId="5091" xr:uid="{5286A8B0-5118-40ED-93BE-029EE272247F}"/>
    <cellStyle name="Calculation 2 2 2" xfId="35836" xr:uid="{ABFB004F-D3BB-4D6E-9111-B0B0FBD38218}"/>
    <cellStyle name="Calculation 2 3" xfId="5092" xr:uid="{78751F37-8B6E-4FD7-A5C6-4336F93DFBA4}"/>
    <cellStyle name="Calculation 2 3 2" xfId="37296" xr:uid="{B9C98F14-9B7C-413D-9131-497C47C20B3D}"/>
    <cellStyle name="Calculation 2 4" xfId="37374" xr:uid="{3540EF8A-E62F-4E65-A8B2-E5CE4ECA548B}"/>
    <cellStyle name="Calculation 2 5" xfId="34649" xr:uid="{B4CD7D13-C4BE-4454-83A4-4267D1E9230F}"/>
    <cellStyle name="Calculation 3" xfId="444" xr:uid="{00000000-0005-0000-0000-0000A8020000}"/>
    <cellStyle name="Calculation 3 2" xfId="5093" xr:uid="{14D59872-9A7A-4CB1-99FE-2E904E9CA08D}"/>
    <cellStyle name="Calculation 3 2 2" xfId="35854" xr:uid="{4F87F71E-8912-4472-BA9D-A300EE0A7E22}"/>
    <cellStyle name="Calculation 3 3" xfId="37313" xr:uid="{40E82B4A-3853-4460-9098-FBDEA5EDF45E}"/>
    <cellStyle name="Calculation 3 4" xfId="37392" xr:uid="{FA8F52AC-490F-4DAF-983A-AF60908E0563}"/>
    <cellStyle name="Calculation 3 5" xfId="34694" xr:uid="{44E2BB97-6BF7-4946-BE89-1876C199A81A}"/>
    <cellStyle name="Calculation 3_Dev global price ach" xfId="5094" xr:uid="{FE946326-E039-4CDC-BD2C-1CA72C86888E}"/>
    <cellStyle name="Calculation 4" xfId="939" xr:uid="{00000000-0005-0000-0000-0000A9020000}"/>
    <cellStyle name="Calculation 4 2" xfId="35855" xr:uid="{385ACB19-D1F8-4DC4-9FA7-A53755BA9FCF}"/>
    <cellStyle name="Calculation 4 3" xfId="37314" xr:uid="{D5AE13E2-E95B-4FB3-B6AC-24C8C49D13A3}"/>
    <cellStyle name="Calculation 4 4" xfId="37393" xr:uid="{D747F71A-4BE9-4460-8483-63528515D504}"/>
    <cellStyle name="Calculation 4 5" xfId="34695" xr:uid="{1E48BA72-AC5B-4F77-9DED-3A62DC53B85E}"/>
    <cellStyle name="Cálculo" xfId="940" xr:uid="{00000000-0005-0000-0000-0000AA020000}"/>
    <cellStyle name="Cálculo 2" xfId="34824" xr:uid="{3C84BD5D-9FCF-4BFF-A48D-444537C020A5}"/>
    <cellStyle name="Celda de comprobación" xfId="941" xr:uid="{00000000-0005-0000-0000-0000AB020000}"/>
    <cellStyle name="Celda vinculada" xfId="942" xr:uid="{00000000-0005-0000-0000-0000AC020000}"/>
    <cellStyle name="Check Cell 2" xfId="445" xr:uid="{00000000-0005-0000-0000-0000AD020000}"/>
    <cellStyle name="Check Cell 2 2" xfId="5095" xr:uid="{FB98532C-75A3-420E-B8D3-D5441AA479B5}"/>
    <cellStyle name="Check Cell 2 3" xfId="5096" xr:uid="{816E3F37-77E7-4BD3-B1BD-34A81197A51A}"/>
    <cellStyle name="Check Cell 3" xfId="943" xr:uid="{00000000-0005-0000-0000-0000AE020000}"/>
    <cellStyle name="Check Cell 3 2" xfId="5097" xr:uid="{84643B46-A0A0-4DD5-9CBA-94D31A7FACEC}"/>
    <cellStyle name="Check Cell 3_Dev global price ach" xfId="5098" xr:uid="{AB95774A-A9DE-46EF-9CE2-3E51C9EDD367}"/>
    <cellStyle name="Check Cell 4" xfId="944" xr:uid="{00000000-0005-0000-0000-0000AF020000}"/>
    <cellStyle name="Code" xfId="5099" xr:uid="{6C2C5341-75B7-4F97-A8CB-A878B7F7C350}"/>
    <cellStyle name="Comma [0] 2" xfId="33864" xr:uid="{F588F79F-9691-4887-8343-2B12896AF8CC}"/>
    <cellStyle name="Comma [00]" xfId="5100" xr:uid="{F7AE4AA7-DFF5-47B1-B2E0-C42C9511C82F}"/>
    <cellStyle name="Comma [00] 2" xfId="5101" xr:uid="{C367F814-D42C-4DDE-86B0-CE39CF80D1B6}"/>
    <cellStyle name="Comma [1]" xfId="300" xr:uid="{00000000-0005-0000-0000-0000B0020000}"/>
    <cellStyle name="Comma 10" xfId="399" xr:uid="{00000000-0005-0000-0000-0000B1020000}"/>
    <cellStyle name="Comma 10 10" xfId="5102" xr:uid="{1A6DAB59-8F2A-4AED-ADCC-C4511C5B6BA5}"/>
    <cellStyle name="Comma 10 10 2" xfId="5103" xr:uid="{B586E450-3D69-4E5D-A0E3-C9A330111431}"/>
    <cellStyle name="Comma 10 10 3" xfId="37315" xr:uid="{CE76D2C5-408D-49B4-8E13-3D04BA5520C0}"/>
    <cellStyle name="Comma 10 11" xfId="5104" xr:uid="{A7F685E3-89B9-4B5B-80AF-3936DAE9575B}"/>
    <cellStyle name="Comma 10 11 2" xfId="5105" xr:uid="{2C89BB51-3A5F-4E57-B2B6-44DCF7AB7936}"/>
    <cellStyle name="Comma 10 11 3" xfId="37394" xr:uid="{A2130F9A-3413-4C48-A16B-2B15F7A1C7D1}"/>
    <cellStyle name="Comma 10 12" xfId="5106" xr:uid="{5A50E059-D016-47EF-9527-BA0C83F16D3E}"/>
    <cellStyle name="Comma 10 12 2" xfId="37466" xr:uid="{99752F67-AED3-4E1E-9A25-4CCE0051A0E0}"/>
    <cellStyle name="Comma 10 13" xfId="18167" xr:uid="{46B3B9B4-F0A2-4881-AAAF-693D8822D91F}"/>
    <cellStyle name="Comma 10 13 2" xfId="33927" xr:uid="{6C873A2D-C37A-419D-90DE-4E4BDF69FDA2}"/>
    <cellStyle name="Comma 10 13 3" xfId="37492" xr:uid="{9309B953-ABF4-4CA0-A1C8-D57DBC5DD92B}"/>
    <cellStyle name="Comma 10 14" xfId="19599" xr:uid="{033C441D-B09F-4C40-A0D2-A925A055E924}"/>
    <cellStyle name="Comma 10 14 2" xfId="37524" xr:uid="{E4E8B74F-036F-4EB4-9D22-CF9B28CCC968}"/>
    <cellStyle name="Comma 10 15" xfId="37566" xr:uid="{F6A6423F-597D-43A6-8576-958F6E07B77B}"/>
    <cellStyle name="Comma 10 16" xfId="37615" xr:uid="{0615D49B-AEA4-4A93-8C87-F182E143117E}"/>
    <cellStyle name="Comma 10 17" xfId="37653" xr:uid="{D63473BE-2E63-4CC4-86D7-AB030624274E}"/>
    <cellStyle name="Comma 10 18" xfId="37690" xr:uid="{0BB69404-6460-4B34-B6D8-C331CB6BCEB0}"/>
    <cellStyle name="Comma 10 19" xfId="37730" xr:uid="{E106ED58-7852-47B2-902D-5A826BD1009F}"/>
    <cellStyle name="Comma 10 2" xfId="945" xr:uid="{00000000-0005-0000-0000-0000B2020000}"/>
    <cellStyle name="Comma 10 2 10" xfId="18043" xr:uid="{252B255B-2B92-4C26-ABA7-B38B7A6E5CB2}"/>
    <cellStyle name="Comma 10 2 10 2" xfId="37525" xr:uid="{23C5034F-6343-43E8-8003-075A5E8BFA12}"/>
    <cellStyle name="Comma 10 2 11" xfId="37567" xr:uid="{0E52266A-1459-4A24-A5A4-317EED354BCB}"/>
    <cellStyle name="Comma 10 2 12" xfId="37616" xr:uid="{A0870A6F-3CBF-4ABA-9BB2-399305BD7C03}"/>
    <cellStyle name="Comma 10 2 13" xfId="37654" xr:uid="{30CE970C-9FA9-4607-93D8-7AF3F02153DF}"/>
    <cellStyle name="Comma 10 2 14" xfId="37691" xr:uid="{CB17B308-5F0D-4201-B4F8-6536D5C54636}"/>
    <cellStyle name="Comma 10 2 15" xfId="37731" xr:uid="{346CACEE-2D59-44DD-B5F5-DF0DF7C9A67D}"/>
    <cellStyle name="Comma 10 2 16" xfId="37774" xr:uid="{A4CAB764-7F22-4D5F-93B6-A01D57EFB402}"/>
    <cellStyle name="Comma 10 2 17" xfId="37818" xr:uid="{278BE6F6-CB4C-4ED9-BA39-FDAC4D1DFAA8}"/>
    <cellStyle name="Comma 10 2 18" xfId="37953" xr:uid="{AAAC9925-67F6-4B01-9B72-EE7D29F5B095}"/>
    <cellStyle name="Comma 10 2 19" xfId="34697" xr:uid="{362F5F46-E03C-4F68-9B73-51145F891459}"/>
    <cellStyle name="Comma 10 2 2" xfId="946" xr:uid="{00000000-0005-0000-0000-0000B3020000}"/>
    <cellStyle name="Comma 10 2 2 10" xfId="37617" xr:uid="{F6F23DC6-714E-4FB4-A3B9-49B93B9B92DE}"/>
    <cellStyle name="Comma 10 2 2 11" xfId="37655" xr:uid="{8EFD0044-BC3D-48F4-B6B4-57EB7E4C208F}"/>
    <cellStyle name="Comma 10 2 2 12" xfId="37692" xr:uid="{4B9542A3-AC5F-426E-9AF1-C817AAFFA888}"/>
    <cellStyle name="Comma 10 2 2 13" xfId="37732" xr:uid="{F8F57261-63BD-416A-8667-61631D180926}"/>
    <cellStyle name="Comma 10 2 2 14" xfId="37775" xr:uid="{11ABD4AE-4166-400D-8D03-31E51CC86B4B}"/>
    <cellStyle name="Comma 10 2 2 15" xfId="37819" xr:uid="{02DEAA6F-0D01-407B-BE53-F539DA7C4A4B}"/>
    <cellStyle name="Comma 10 2 2 16" xfId="37954" xr:uid="{095F4B24-06E7-4AD2-9B06-9A06DA33CA53}"/>
    <cellStyle name="Comma 10 2 2 17" xfId="34698" xr:uid="{9797A985-F33A-4095-8B11-6C2B24627C45}"/>
    <cellStyle name="Comma 10 2 2 2" xfId="947" xr:uid="{00000000-0005-0000-0000-0000B4020000}"/>
    <cellStyle name="Comma 10 2 2 2 2" xfId="5107" xr:uid="{CB25ABE5-BF43-49A9-BCEE-F51D762C1A0D}"/>
    <cellStyle name="Comma 10 2 2 2 2 2" xfId="5108" xr:uid="{7847D826-E9D3-4535-9A11-8EA568F1A7A8}"/>
    <cellStyle name="Comma 10 2 2 2 2 3" xfId="5109" xr:uid="{BA9D9F63-82D7-435B-BE27-5F434F28AA8D}"/>
    <cellStyle name="Comma 10 2 2 2 3" xfId="5110" xr:uid="{0CD50373-1038-4372-9BFB-35A17091C00B}"/>
    <cellStyle name="Comma 10 2 2 2 3 2" xfId="5111" xr:uid="{3C3407B9-AFF2-488C-8FB0-83D8759411BF}"/>
    <cellStyle name="Comma 10 2 2 2 4" xfId="5112" xr:uid="{2C84C066-C756-4B9D-924C-9180D7B8F736}"/>
    <cellStyle name="Comma 10 2 2 2 4 2" xfId="5113" xr:uid="{28DBC535-51AC-4910-9447-8A0EADDA987C}"/>
    <cellStyle name="Comma 10 2 2 2 5" xfId="5114" xr:uid="{5854B3E0-9FE9-45A5-A649-1770E10B0FA9}"/>
    <cellStyle name="Comma 10 2 2 2 6" xfId="35858" xr:uid="{9A56E545-B2F6-4D0E-A21E-9DAB69FAADA9}"/>
    <cellStyle name="Comma 10 2 2 3" xfId="5115" xr:uid="{2F1CC8F0-BE2C-4EFF-9E0B-E2EBB12996C0}"/>
    <cellStyle name="Comma 10 2 2 3 2" xfId="5116" xr:uid="{CA548249-1AA4-420E-A410-8F6EC796C320}"/>
    <cellStyle name="Comma 10 2 2 3 3" xfId="5117" xr:uid="{26AF063D-4954-46D5-856E-EDF153541B22}"/>
    <cellStyle name="Comma 10 2 2 3 4" xfId="37253" xr:uid="{16B06ED4-4184-434F-A864-C9C26785DC7D}"/>
    <cellStyle name="Comma 10 2 2 4" xfId="5118" xr:uid="{1181498D-50B7-480C-9922-8DED5570AC77}"/>
    <cellStyle name="Comma 10 2 2 4 2" xfId="5119" xr:uid="{C34CDFB6-AF65-4686-B7AF-9B88B364F204}"/>
    <cellStyle name="Comma 10 2 2 4 3" xfId="5120" xr:uid="{A866BAAD-7999-4EFC-8D77-D183025AF9E2}"/>
    <cellStyle name="Comma 10 2 2 4 4" xfId="37317" xr:uid="{A5533003-5947-4787-911B-1468612A64D1}"/>
    <cellStyle name="Comma 10 2 2 5" xfId="5121" xr:uid="{F7B711E0-9956-4310-B6AC-47A7E6B21835}"/>
    <cellStyle name="Comma 10 2 2 5 2" xfId="5122" xr:uid="{8C14CACD-1163-41B6-A85E-C6373ADA984B}"/>
    <cellStyle name="Comma 10 2 2 5 3" xfId="37396" xr:uid="{168B4465-8D6D-4654-A501-F498289D350A}"/>
    <cellStyle name="Comma 10 2 2 6" xfId="5123" xr:uid="{BCFE039C-8D1E-428B-929C-A504D2F7D6A0}"/>
    <cellStyle name="Comma 10 2 2 6 2" xfId="5124" xr:uid="{3223D78B-47B9-44FA-801D-FD0494E94B16}"/>
    <cellStyle name="Comma 10 2 2 6 3" xfId="37468" xr:uid="{FFE914F6-D832-4E85-B4E1-BEFA5FAABAD4}"/>
    <cellStyle name="Comma 10 2 2 7" xfId="5125" xr:uid="{7A2EB8BC-E78D-45AC-929B-BCC799E09923}"/>
    <cellStyle name="Comma 10 2 2 7 2" xfId="37494" xr:uid="{02C58D27-D413-478E-A5F5-048A21313FB7}"/>
    <cellStyle name="Comma 10 2 2 8" xfId="33993" xr:uid="{A117B15A-75AE-490D-A0AA-34E09DDDB5FF}"/>
    <cellStyle name="Comma 10 2 2 8 2" xfId="37526" xr:uid="{8339EA31-ACD7-4330-8654-EA2295203578}"/>
    <cellStyle name="Comma 10 2 2 9" xfId="19577" xr:uid="{DF7A2EBB-7070-4033-916C-73398DD03F09}"/>
    <cellStyle name="Comma 10 2 2 9 2" xfId="37568" xr:uid="{D9BE0299-B14B-4A24-AEEE-AF3E3076F71D}"/>
    <cellStyle name="Comma 10 2 3" xfId="948" xr:uid="{00000000-0005-0000-0000-0000B5020000}"/>
    <cellStyle name="Comma 10 2 3 10" xfId="37618" xr:uid="{3EBC0D83-CC9C-450E-A615-F3F4EE2734FD}"/>
    <cellStyle name="Comma 10 2 3 11" xfId="37656" xr:uid="{91F0A1C2-9070-486D-9700-C43874201E2D}"/>
    <cellStyle name="Comma 10 2 3 12" xfId="37693" xr:uid="{CFD8BEA0-1008-4DAF-BB25-4C87AE96CEC7}"/>
    <cellStyle name="Comma 10 2 3 13" xfId="37733" xr:uid="{99C70D7C-655F-41DD-8A51-0418D7ABD776}"/>
    <cellStyle name="Comma 10 2 3 14" xfId="37776" xr:uid="{944C43C6-F93F-4500-8999-EC852719F91F}"/>
    <cellStyle name="Comma 10 2 3 15" xfId="37820" xr:uid="{55DD3D3E-493D-432F-81B1-B4007AE31817}"/>
    <cellStyle name="Comma 10 2 3 16" xfId="37955" xr:uid="{E9340682-36D3-413E-BBE2-0BE167F7D0F3}"/>
    <cellStyle name="Comma 10 2 3 17" xfId="34699" xr:uid="{FF282C29-56FF-4A19-85BE-ADDBD64BBC57}"/>
    <cellStyle name="Comma 10 2 3 2" xfId="5126" xr:uid="{E7164783-C619-4FEF-9F81-C8E93B13B405}"/>
    <cellStyle name="Comma 10 2 3 2 2" xfId="21487" xr:uid="{32792B34-6655-49B2-842A-C6EBAC823920}"/>
    <cellStyle name="Comma 10 2 3 2 3" xfId="34411" xr:uid="{1FBBB858-11A1-4235-BFBE-479BAC13F400}"/>
    <cellStyle name="Comma 10 2 3 2 4" xfId="35859" xr:uid="{C990B26F-28C9-49A4-8C3C-A245E87EDC84}"/>
    <cellStyle name="Comma 10 2 3 3" xfId="5127" xr:uid="{3140164D-DF18-4E17-8B04-7D2341916734}"/>
    <cellStyle name="Comma 10 2 3 3 2" xfId="5128" xr:uid="{6EDEA55A-24A3-4AB7-A36F-5984C2F428FE}"/>
    <cellStyle name="Comma 10 2 3 3 3" xfId="5129" xr:uid="{C8F25D3C-6C4D-45DF-A116-63E712FA472E}"/>
    <cellStyle name="Comma 10 2 3 3 4" xfId="37254" xr:uid="{7C37DFBE-AA27-4D27-91F9-60BA10576B24}"/>
    <cellStyle name="Comma 10 2 3 4" xfId="5130" xr:uid="{075ABE25-7A81-4FB0-94CF-BE38841C49FC}"/>
    <cellStyle name="Comma 10 2 3 4 2" xfId="5131" xr:uid="{61279CCF-D0DE-432A-AF78-7A0F616D9834}"/>
    <cellStyle name="Comma 10 2 3 4 3" xfId="37318" xr:uid="{60D1F83A-D7AB-4528-9942-85555A33AD60}"/>
    <cellStyle name="Comma 10 2 3 5" xfId="33994" xr:uid="{DED282C7-2C11-4647-B9C0-31500C7A83F5}"/>
    <cellStyle name="Comma 10 2 3 5 2" xfId="37397" xr:uid="{6C55B5EB-7883-4BE1-B5D2-D28C36461A0E}"/>
    <cellStyle name="Comma 10 2 3 6" xfId="19576" xr:uid="{82335FB0-4B00-4FE3-B819-A5AA817CEF4A}"/>
    <cellStyle name="Comma 10 2 3 6 2" xfId="37469" xr:uid="{59D26BD4-480B-4A56-9915-DE35B944DBEA}"/>
    <cellStyle name="Comma 10 2 3 7" xfId="37495" xr:uid="{62F81680-05AE-441E-9493-A7C1138FFBB8}"/>
    <cellStyle name="Comma 10 2 3 8" xfId="37527" xr:uid="{6BE38CAC-7815-46B9-BCE5-4626CFA78407}"/>
    <cellStyle name="Comma 10 2 3 9" xfId="37569" xr:uid="{0E629FF1-ACB1-49F8-A0B9-74C9FFEC061D}"/>
    <cellStyle name="Comma 10 2 4" xfId="5132" xr:uid="{E660362C-E570-438E-BDE9-98C65DD50124}"/>
    <cellStyle name="Comma 10 2 4 2" xfId="5133" xr:uid="{BB6E6DA4-561B-473A-BBF2-E5B817A9016D}"/>
    <cellStyle name="Comma 10 2 4 2 2" xfId="5134" xr:uid="{811D66F7-6D88-4948-BC5C-508BA62CB36C}"/>
    <cellStyle name="Comma 10 2 4 3" xfId="5135" xr:uid="{26843BE6-876A-4EEB-8451-E90828A70A38}"/>
    <cellStyle name="Comma 10 2 4 3 2" xfId="5136" xr:uid="{63F6E112-38A8-46FC-826B-8C277B30C4A7}"/>
    <cellStyle name="Comma 10 2 4 4" xfId="5137" xr:uid="{E7AC8F3F-F019-4A6E-BFA9-47A6504ABC2B}"/>
    <cellStyle name="Comma 10 2 4 5" xfId="35857" xr:uid="{AC5F08F9-936B-4499-AE55-ECB92582B7D6}"/>
    <cellStyle name="Comma 10 2 5" xfId="5138" xr:uid="{C2F7E8ED-01C5-491E-A33B-9CDDD0714133}"/>
    <cellStyle name="Comma 10 2 5 2" xfId="5139" xr:uid="{4C627DCE-390F-4E27-A09B-684B1CA06334}"/>
    <cellStyle name="Comma 10 2 5 3" xfId="5140" xr:uid="{5DCBFE3F-BAA6-45C1-A62F-943113DEAED4}"/>
    <cellStyle name="Comma 10 2 5 4" xfId="37252" xr:uid="{2617B17C-60AC-4F47-A923-2FB17D17EADD}"/>
    <cellStyle name="Comma 10 2 6" xfId="5141" xr:uid="{70A2058B-6F13-462D-B4E0-6AD72D593011}"/>
    <cellStyle name="Comma 10 2 6 2" xfId="5142" xr:uid="{1E82D996-B079-4941-930D-EE0CF2DC9B41}"/>
    <cellStyle name="Comma 10 2 6 3" xfId="37316" xr:uid="{7DA5B635-98BD-4D92-858D-55C3CE244E20}"/>
    <cellStyle name="Comma 10 2 7" xfId="5143" xr:uid="{C78C21BC-0E76-41A6-A9F6-171A0BB90E12}"/>
    <cellStyle name="Comma 10 2 7 2" xfId="5144" xr:uid="{D84C7036-BB3B-4484-9C69-3F851D5722B2}"/>
    <cellStyle name="Comma 10 2 7 3" xfId="37395" xr:uid="{A12B3B4F-AF32-48C5-9D53-8654D1E3DBF4}"/>
    <cellStyle name="Comma 10 2 8" xfId="5145" xr:uid="{65723F72-5C56-4ECA-8D50-EAB4483DC548}"/>
    <cellStyle name="Comma 10 2 8 2" xfId="37467" xr:uid="{3BA75673-154F-467F-8857-ECAFAFF2A028}"/>
    <cellStyle name="Comma 10 2 9" xfId="33992" xr:uid="{011128FF-1683-4B23-889F-6D606CCF453E}"/>
    <cellStyle name="Comma 10 2 9 2" xfId="37493" xr:uid="{50060823-0731-4F05-A5C3-D746303F7318}"/>
    <cellStyle name="Comma 10 20" xfId="37773" xr:uid="{08C97E10-A638-44FC-B56B-365608083626}"/>
    <cellStyle name="Comma 10 21" xfId="37817" xr:uid="{8493310E-52CB-4A21-9677-406C1ECD5581}"/>
    <cellStyle name="Comma 10 22" xfId="37952" xr:uid="{9B0CA478-18BE-4635-96C0-D00EA273A894}"/>
    <cellStyle name="Comma 10 23" xfId="34696" xr:uid="{074E150B-189F-4E4C-AB50-48ACD3296ABC}"/>
    <cellStyle name="Comma 10 24" xfId="2263" xr:uid="{B5D925A4-1EBE-45A8-9680-0EF5EE0D0EB5}"/>
    <cellStyle name="Comma 10 3" xfId="949" xr:uid="{00000000-0005-0000-0000-0000B6020000}"/>
    <cellStyle name="Comma 10 3 10" xfId="33995" xr:uid="{5806CEA7-FEFA-48F1-BE77-17B50D843203}"/>
    <cellStyle name="Comma 10 3 10 2" xfId="37528" xr:uid="{390DE6B0-E3C7-4E17-9086-0579CDA49B49}"/>
    <cellStyle name="Comma 10 3 11" xfId="19575" xr:uid="{84D8BA8E-20DA-4557-A273-C6AC2738895C}"/>
    <cellStyle name="Comma 10 3 11 2" xfId="37570" xr:uid="{D68D6809-E9E9-45CC-82D3-7D2A80FDC0F2}"/>
    <cellStyle name="Comma 10 3 12" xfId="37619" xr:uid="{DFAF530F-2717-464F-8D19-2EC3512F2E6F}"/>
    <cellStyle name="Comma 10 3 13" xfId="37657" xr:uid="{2BD139C2-3959-4BCC-8D85-E99814C24E6D}"/>
    <cellStyle name="Comma 10 3 14" xfId="37694" xr:uid="{B3856DAA-06F4-42CD-B899-2BFAC0095EF7}"/>
    <cellStyle name="Comma 10 3 15" xfId="37734" xr:uid="{0D04DC9D-30D7-4462-907C-8DE72368A40B}"/>
    <cellStyle name="Comma 10 3 16" xfId="37777" xr:uid="{6839F6D9-7384-4C04-B968-2C4707B60F68}"/>
    <cellStyle name="Comma 10 3 17" xfId="37821" xr:uid="{D10CA660-AD84-4A9B-95B0-0F5D3644ABB9}"/>
    <cellStyle name="Comma 10 3 18" xfId="37956" xr:uid="{66CBC633-8559-4684-9A91-59290C9BEAE6}"/>
    <cellStyle name="Comma 10 3 19" xfId="34700" xr:uid="{09A55111-5971-48D1-AD1F-7A99F4C94265}"/>
    <cellStyle name="Comma 10 3 2" xfId="950" xr:uid="{00000000-0005-0000-0000-0000B7020000}"/>
    <cellStyle name="Comma 10 3 2 10" xfId="37620" xr:uid="{992040CC-33B4-49F2-A17F-7224CD457C9D}"/>
    <cellStyle name="Comma 10 3 2 11" xfId="37658" xr:uid="{EF28890C-8A12-49D7-8E19-D6F58D17C8AD}"/>
    <cellStyle name="Comma 10 3 2 12" xfId="37695" xr:uid="{DECAF1C9-6C77-4B7C-B6DF-532B5AE3B1F1}"/>
    <cellStyle name="Comma 10 3 2 13" xfId="37735" xr:uid="{7AEB43F1-CD7E-44E2-B20D-92F79258B47E}"/>
    <cellStyle name="Comma 10 3 2 14" xfId="37778" xr:uid="{273BA185-7176-4609-941A-C2710713C99D}"/>
    <cellStyle name="Comma 10 3 2 15" xfId="37822" xr:uid="{A55B5228-8283-4B18-BD6F-D6B6EAC69971}"/>
    <cellStyle name="Comma 10 3 2 16" xfId="37957" xr:uid="{2AA1906E-F2DB-4FAE-9464-FD98A08E8DEB}"/>
    <cellStyle name="Comma 10 3 2 17" xfId="34701" xr:uid="{333EDAC0-CC4A-4C40-B4FD-ABDC074166D1}"/>
    <cellStyle name="Comma 10 3 2 2" xfId="951" xr:uid="{00000000-0005-0000-0000-0000B8020000}"/>
    <cellStyle name="Comma 10 3 2 2 2" xfId="5146" xr:uid="{A2CDB814-C03E-4FD7-BB18-074B459DBF15}"/>
    <cellStyle name="Comma 10 3 2 2 2 2" xfId="5147" xr:uid="{17BA60FF-BAAE-416D-BDFB-06E4F1D530E6}"/>
    <cellStyle name="Comma 10 3 2 2 2 3" xfId="5148" xr:uid="{8A96335A-F5ED-4D8F-8C5F-F40FC47017E8}"/>
    <cellStyle name="Comma 10 3 2 2 3" xfId="5149" xr:uid="{3DBEE376-EB3C-4AC0-988D-3DF979DA65BD}"/>
    <cellStyle name="Comma 10 3 2 2 3 2" xfId="5150" xr:uid="{7F916364-7DE4-4588-922F-4094D62FB61C}"/>
    <cellStyle name="Comma 10 3 2 2 4" xfId="5151" xr:uid="{E3A5B364-1995-4E3E-95B5-56CEE5E64A77}"/>
    <cellStyle name="Comma 10 3 2 2 4 2" xfId="5152" xr:uid="{8CFE82F1-2C87-4CB9-818A-EDE8F3B6F040}"/>
    <cellStyle name="Comma 10 3 2 2 5" xfId="5153" xr:uid="{BFFAB3AA-EFD5-42C7-8747-FDC2EAD5E360}"/>
    <cellStyle name="Comma 10 3 2 2 6" xfId="35861" xr:uid="{1E96F1C8-F43F-42D7-ACE8-A735118E21EE}"/>
    <cellStyle name="Comma 10 3 2 3" xfId="5154" xr:uid="{EA04EB7C-E706-4FA1-AEBD-132CFF192A0C}"/>
    <cellStyle name="Comma 10 3 2 3 2" xfId="5155" xr:uid="{DF3761FB-5786-4233-9334-9007721F09AF}"/>
    <cellStyle name="Comma 10 3 2 3 3" xfId="5156" xr:uid="{40AE5201-1EF6-463B-9F1A-92D8FC38549E}"/>
    <cellStyle name="Comma 10 3 2 3 4" xfId="37256" xr:uid="{88957133-FF85-4F1D-B3FF-484A248CF96F}"/>
    <cellStyle name="Comma 10 3 2 4" xfId="5157" xr:uid="{BA6224A0-7A7D-4238-A784-C23662751ABE}"/>
    <cellStyle name="Comma 10 3 2 4 2" xfId="5158" xr:uid="{C13E3A8E-701B-4249-9E44-EB64E704EEF3}"/>
    <cellStyle name="Comma 10 3 2 4 3" xfId="5159" xr:uid="{B6393FBE-73EB-45E1-9949-A604A3A78178}"/>
    <cellStyle name="Comma 10 3 2 4 4" xfId="37320" xr:uid="{8DAE88F4-6A69-44C2-9761-C3DA0B80AF86}"/>
    <cellStyle name="Comma 10 3 2 5" xfId="5160" xr:uid="{D682BB01-7FA1-439D-BBD1-8F68BAF47E6A}"/>
    <cellStyle name="Comma 10 3 2 5 2" xfId="5161" xr:uid="{29EC3574-12AE-49A7-AB01-8E93EB0F8404}"/>
    <cellStyle name="Comma 10 3 2 5 3" xfId="37399" xr:uid="{CC5BC270-72EF-41E5-90A1-29FEFCA8EC29}"/>
    <cellStyle name="Comma 10 3 2 6" xfId="5162" xr:uid="{2D8CED8E-8309-4564-AD98-7C9C28C71BFF}"/>
    <cellStyle name="Comma 10 3 2 6 2" xfId="5163" xr:uid="{750B678A-106E-49DD-9BAD-A16AC2843B0C}"/>
    <cellStyle name="Comma 10 3 2 6 3" xfId="37471" xr:uid="{7556BEC2-C742-4030-A374-016B014A8770}"/>
    <cellStyle name="Comma 10 3 2 7" xfId="5164" xr:uid="{975ACA3C-8540-469D-9FD5-AFC6C9B0477B}"/>
    <cellStyle name="Comma 10 3 2 7 2" xfId="37497" xr:uid="{9FDA66C8-4FDF-4608-9DC0-979A26F9A654}"/>
    <cellStyle name="Comma 10 3 2 8" xfId="33996" xr:uid="{82E8C5A6-8A2C-4E4E-B4A2-02D547B8B00F}"/>
    <cellStyle name="Comma 10 3 2 8 2" xfId="37529" xr:uid="{D7FF7840-8497-44E7-8DC9-0247560956C7}"/>
    <cellStyle name="Comma 10 3 2 9" xfId="19574" xr:uid="{192B27A8-7CE7-4F7E-B116-485B45292D45}"/>
    <cellStyle name="Comma 10 3 2 9 2" xfId="37571" xr:uid="{7779FA37-2B82-40B0-9E03-B44A7E8814DE}"/>
    <cellStyle name="Comma 10 3 3" xfId="952" xr:uid="{00000000-0005-0000-0000-0000B9020000}"/>
    <cellStyle name="Comma 10 3 3 10" xfId="37621" xr:uid="{4D09CF12-2015-4CA8-B005-9485141BF539}"/>
    <cellStyle name="Comma 10 3 3 11" xfId="37659" xr:uid="{2441EBCA-63CB-4AE6-8930-BFBA8536BA2C}"/>
    <cellStyle name="Comma 10 3 3 12" xfId="37696" xr:uid="{A2B273CA-4119-48B2-90D2-156C816E6C46}"/>
    <cellStyle name="Comma 10 3 3 13" xfId="37736" xr:uid="{7EBD3D11-88F8-4FE2-A84E-2DA483F80D78}"/>
    <cellStyle name="Comma 10 3 3 14" xfId="37779" xr:uid="{0215AE86-34E4-45C3-AB04-33F5A303829C}"/>
    <cellStyle name="Comma 10 3 3 15" xfId="37823" xr:uid="{1F5B7B76-7305-46E4-8D68-51AB8FA61AE7}"/>
    <cellStyle name="Comma 10 3 3 16" xfId="37958" xr:uid="{51821F0C-6675-44F8-88CB-A81CDD95D50E}"/>
    <cellStyle name="Comma 10 3 3 17" xfId="34702" xr:uid="{4813EF09-24B2-4F5F-8CDE-09C4DC30035D}"/>
    <cellStyle name="Comma 10 3 3 2" xfId="5165" xr:uid="{EF7C0573-EB35-4754-9759-1390E6284C0F}"/>
    <cellStyle name="Comma 10 3 3 2 2" xfId="5166" xr:uid="{22DA77AE-6D77-4FA3-B105-CB8389DA4FCC}"/>
    <cellStyle name="Comma 10 3 3 2 2 2" xfId="5167" xr:uid="{AF7296C1-2347-4634-BC3A-7B9A638E17D8}"/>
    <cellStyle name="Comma 10 3 3 2 3" xfId="5168" xr:uid="{AAA8250D-87DB-4098-9714-72DEB57ECF95}"/>
    <cellStyle name="Comma 10 3 3 2 3 2" xfId="5169" xr:uid="{00C0CFAB-E9BD-42BC-B0EC-A5CF9366E8B4}"/>
    <cellStyle name="Comma 10 3 3 2 4" xfId="5170" xr:uid="{D113CC8E-0825-4695-B842-7BB9F4139CC6}"/>
    <cellStyle name="Comma 10 3 3 2 5" xfId="35862" xr:uid="{DBC4C4AE-3ECB-4505-9599-13A870953E2F}"/>
    <cellStyle name="Comma 10 3 3 3" xfId="5171" xr:uid="{4A1FE320-6C16-4503-A3D3-26636417052B}"/>
    <cellStyle name="Comma 10 3 3 3 2" xfId="5172" xr:uid="{F666B223-21CF-41B1-890F-53CFC14AA8B2}"/>
    <cellStyle name="Comma 10 3 3 3 3" xfId="5173" xr:uid="{2A5C084B-8C59-453A-A2F2-1ABA22B2F2F8}"/>
    <cellStyle name="Comma 10 3 3 3 4" xfId="37257" xr:uid="{3032D115-7C5F-4C8E-B704-3911BA09B1A4}"/>
    <cellStyle name="Comma 10 3 3 4" xfId="5174" xr:uid="{57346713-C502-4181-BE00-850292ABBD52}"/>
    <cellStyle name="Comma 10 3 3 4 2" xfId="5175" xr:uid="{32B9A5FA-19F3-466D-809A-D758EF500BFA}"/>
    <cellStyle name="Comma 10 3 3 4 3" xfId="37321" xr:uid="{01A718D1-C6C1-4A4D-8935-600F0C24A669}"/>
    <cellStyle name="Comma 10 3 3 5" xfId="5176" xr:uid="{06C6852F-FB8D-41AD-B0B7-4C36A0117F1A}"/>
    <cellStyle name="Comma 10 3 3 5 2" xfId="5177" xr:uid="{55024D08-0159-49F9-B3ED-7EE1D25545AF}"/>
    <cellStyle name="Comma 10 3 3 5 3" xfId="37400" xr:uid="{3E05F477-1E0A-477C-8D3B-534F81D712F9}"/>
    <cellStyle name="Comma 10 3 3 6" xfId="5178" xr:uid="{B72F156F-C65C-4932-A413-A11EA0D4106F}"/>
    <cellStyle name="Comma 10 3 3 6 2" xfId="37472" xr:uid="{714A0422-CFAA-4A30-BB45-FA6A56962F88}"/>
    <cellStyle name="Comma 10 3 3 7" xfId="33997" xr:uid="{DC42E8CA-522E-4F05-ACF9-C214777DF73A}"/>
    <cellStyle name="Comma 10 3 3 7 2" xfId="37498" xr:uid="{A2747820-D014-426E-ADC5-C051AB364C13}"/>
    <cellStyle name="Comma 10 3 3 8" xfId="19573" xr:uid="{2DB0E615-B878-4F41-A5F2-2B2D8664E9A9}"/>
    <cellStyle name="Comma 10 3 3 8 2" xfId="37530" xr:uid="{9EE5A8C9-F5C2-4117-A2C5-B67166056A0B}"/>
    <cellStyle name="Comma 10 3 3 9" xfId="37572" xr:uid="{392C64C2-D8B8-4B7B-A9F0-4CBC4BFBC3EF}"/>
    <cellStyle name="Comma 10 3 4" xfId="5179" xr:uid="{15870BE6-DB2A-4417-9DBC-22484CD143CF}"/>
    <cellStyle name="Comma 10 3 4 2" xfId="5180" xr:uid="{A94EA3FB-5B04-46CF-B578-1B1F6C36CC01}"/>
    <cellStyle name="Comma 10 3 4 2 2" xfId="5181" xr:uid="{4A5D83BB-063B-4516-AD18-821D5F979FEC}"/>
    <cellStyle name="Comma 10 3 4 2 2 2" xfId="5182" xr:uid="{0ACCAE6D-7AAD-4D85-9C66-212F4404A3D0}"/>
    <cellStyle name="Comma 10 3 4 2 3" xfId="5183" xr:uid="{D737C5C9-D4BF-456B-A83D-9EFC4EA509B2}"/>
    <cellStyle name="Comma 10 3 4 2 3 2" xfId="5184" xr:uid="{DD8E819B-2005-4182-90AB-327E15EEEC0B}"/>
    <cellStyle name="Comma 10 3 4 2 4" xfId="5185" xr:uid="{0A918556-677C-4449-8692-9779BCEB9B1A}"/>
    <cellStyle name="Comma 10 3 4 3" xfId="5186" xr:uid="{EFE67EE4-C6FD-4255-A5E9-1233371D9F66}"/>
    <cellStyle name="Comma 10 3 4 3 2" xfId="5187" xr:uid="{A1FB2BDE-FDB4-4934-9E67-64B050923C44}"/>
    <cellStyle name="Comma 10 3 4 4" xfId="5188" xr:uid="{D97BF296-032D-4AE3-9CE8-70291557225B}"/>
    <cellStyle name="Comma 10 3 4 4 2" xfId="5189" xr:uid="{31E47939-13E8-49EF-9812-7563C7A56DEC}"/>
    <cellStyle name="Comma 10 3 4 5" xfId="5190" xr:uid="{02A37C8C-AB63-486E-87C6-2312E4D5A77F}"/>
    <cellStyle name="Comma 10 3 4 6" xfId="35860" xr:uid="{B054284C-08AA-4B5A-B2F9-4F70833BAC70}"/>
    <cellStyle name="Comma 10 3 5" xfId="5191" xr:uid="{DD955A17-4AD8-4235-87B7-E4E7329232C1}"/>
    <cellStyle name="Comma 10 3 5 2" xfId="5192" xr:uid="{41F03D1B-622E-4D16-9E05-0991A1B9E612}"/>
    <cellStyle name="Comma 10 3 5 2 2" xfId="5193" xr:uid="{BD22A754-5E4D-4357-AF96-6A989BAE763F}"/>
    <cellStyle name="Comma 10 3 5 3" xfId="5194" xr:uid="{F1F1F5CD-7171-4746-9AC7-2C25990886A0}"/>
    <cellStyle name="Comma 10 3 5 3 2" xfId="5195" xr:uid="{7B6112C5-6AF0-4EAD-9BE4-EFEF5C1C7D48}"/>
    <cellStyle name="Comma 10 3 5 4" xfId="5196" xr:uid="{1D2ABBFF-F1F0-4FD7-9355-B468E647AF25}"/>
    <cellStyle name="Comma 10 3 5 5" xfId="37255" xr:uid="{1288CC8A-07F7-4C20-9A98-D26B95B875C1}"/>
    <cellStyle name="Comma 10 3 6" xfId="5197" xr:uid="{9B8305A0-A315-4825-9E1A-8D0B1FCA39DC}"/>
    <cellStyle name="Comma 10 3 6 2" xfId="5198" xr:uid="{9AB21885-FCFB-4F99-89EB-15E602C3DE76}"/>
    <cellStyle name="Comma 10 3 6 3" xfId="5199" xr:uid="{C5686CAE-A91B-472A-A305-BB9BA3126FD5}"/>
    <cellStyle name="Comma 10 3 6 4" xfId="37319" xr:uid="{21451EDA-9786-4359-8693-99103EDDB51E}"/>
    <cellStyle name="Comma 10 3 7" xfId="5200" xr:uid="{7CF8B080-F521-47E2-96C7-D926299E16A4}"/>
    <cellStyle name="Comma 10 3 7 2" xfId="5201" xr:uid="{3D762E83-F6B1-465D-8F9D-A326C262AFCA}"/>
    <cellStyle name="Comma 10 3 7 3" xfId="37398" xr:uid="{2E1FFD6A-79DD-48A3-97C4-AC711093D963}"/>
    <cellStyle name="Comma 10 3 8" xfId="5202" xr:uid="{D183921F-5D50-4D5D-A6A7-2F6DA06865DB}"/>
    <cellStyle name="Comma 10 3 8 2" xfId="5203" xr:uid="{A0222F24-756D-410D-BD59-CC6EADFA0A84}"/>
    <cellStyle name="Comma 10 3 8 3" xfId="37470" xr:uid="{D80B7CEC-9986-4E0F-BC7E-83AB7C122648}"/>
    <cellStyle name="Comma 10 3 9" xfId="5204" xr:uid="{F79243D7-BBDE-4C52-ADEC-EB76BA32609B}"/>
    <cellStyle name="Comma 10 3 9 2" xfId="37496" xr:uid="{B13D3F21-7FB6-4492-928D-128A6C931B7B}"/>
    <cellStyle name="Comma 10 4" xfId="953" xr:uid="{00000000-0005-0000-0000-0000BA020000}"/>
    <cellStyle name="Comma 10 4 10" xfId="37531" xr:uid="{2A049D39-496F-45D2-978F-B1077632F150}"/>
    <cellStyle name="Comma 10 4 11" xfId="37573" xr:uid="{D8BBE793-CB95-48E2-9416-19DCE425582F}"/>
    <cellStyle name="Comma 10 4 12" xfId="37622" xr:uid="{CC071768-DCAA-4A73-BC27-5CBD976C8B77}"/>
    <cellStyle name="Comma 10 4 13" xfId="37660" xr:uid="{A3392A97-23D8-4363-B55C-4B25CFAB446D}"/>
    <cellStyle name="Comma 10 4 14" xfId="37697" xr:uid="{DDE2FC6D-84A9-4721-B643-B4AC6AAB7539}"/>
    <cellStyle name="Comma 10 4 15" xfId="37737" xr:uid="{A088D467-F805-46DA-891D-70844FA6B96D}"/>
    <cellStyle name="Comma 10 4 16" xfId="37780" xr:uid="{61D6A926-DB9A-45FD-9AF3-1E9B7D63127C}"/>
    <cellStyle name="Comma 10 4 17" xfId="37824" xr:uid="{7512FF98-7615-4AC5-8338-AF1362635E2B}"/>
    <cellStyle name="Comma 10 4 18" xfId="37959" xr:uid="{531FD056-80C5-4926-93E3-4C9FEFBC4E2E}"/>
    <cellStyle name="Comma 10 4 19" xfId="34703" xr:uid="{389976F4-3E9D-4D15-A780-BF5E6A38EB0A}"/>
    <cellStyle name="Comma 10 4 2" xfId="954" xr:uid="{00000000-0005-0000-0000-0000BB020000}"/>
    <cellStyle name="Comma 10 4 2 10" xfId="37623" xr:uid="{EB18A62F-1EEB-4739-A03C-757713DA4EFD}"/>
    <cellStyle name="Comma 10 4 2 11" xfId="37661" xr:uid="{577703F0-9045-440B-8C4A-06EEE16760CB}"/>
    <cellStyle name="Comma 10 4 2 12" xfId="37698" xr:uid="{04C6A7E4-0550-4528-B57A-0BFA8FB28595}"/>
    <cellStyle name="Comma 10 4 2 13" xfId="37738" xr:uid="{DC2C9505-5656-4FFE-9315-88E08AC11472}"/>
    <cellStyle name="Comma 10 4 2 14" xfId="37781" xr:uid="{9C8416D1-08AA-4F65-B0A0-255B82DF14C7}"/>
    <cellStyle name="Comma 10 4 2 15" xfId="37825" xr:uid="{BB3E7AFC-57DD-46B8-B9A4-A771CC4217EB}"/>
    <cellStyle name="Comma 10 4 2 16" xfId="37960" xr:uid="{470975D1-5C37-4138-91FB-1B05A4DD538D}"/>
    <cellStyle name="Comma 10 4 2 17" xfId="34704" xr:uid="{29B9EE1E-D53B-420B-9EA1-FD0FF59E5E9E}"/>
    <cellStyle name="Comma 10 4 2 2" xfId="5205" xr:uid="{3E5470E4-FB38-41B8-81BF-AC70B6BB7A0D}"/>
    <cellStyle name="Comma 10 4 2 2 2" xfId="5206" xr:uid="{24575571-B77D-49BF-B070-E9E64DAC5357}"/>
    <cellStyle name="Comma 10 4 2 2 3" xfId="5207" xr:uid="{8011A7EF-A970-47FD-A182-6BA75FCF0073}"/>
    <cellStyle name="Comma 10 4 2 2 4" xfId="35864" xr:uid="{71D7C07A-FF2F-4F5B-9678-F09AD60A6EA9}"/>
    <cellStyle name="Comma 10 4 2 3" xfId="5208" xr:uid="{554EFFF4-F8EF-41CF-B540-6F2C5D2F4740}"/>
    <cellStyle name="Comma 10 4 2 3 2" xfId="5209" xr:uid="{274FD798-A2AF-4879-9BFE-7D3B391531C6}"/>
    <cellStyle name="Comma 10 4 2 3 3" xfId="37259" xr:uid="{15902736-EA1E-4F2C-A849-FE9D064FEC68}"/>
    <cellStyle name="Comma 10 4 2 4" xfId="5210" xr:uid="{F2DD5503-A871-41E9-AC00-08C2A3F98859}"/>
    <cellStyle name="Comma 10 4 2 4 2" xfId="5211" xr:uid="{147E68D1-AC0E-4FAE-8508-DD33DC2023F5}"/>
    <cellStyle name="Comma 10 4 2 4 3" xfId="37323" xr:uid="{FF0E485B-B9DB-4312-81B3-E8F50841BEA1}"/>
    <cellStyle name="Comma 10 4 2 5" xfId="5212" xr:uid="{8A79DDE7-F7EF-459E-8C08-234816E9FCA6}"/>
    <cellStyle name="Comma 10 4 2 5 2" xfId="37402" xr:uid="{F39407F6-951F-461B-B0F1-060B004924E0}"/>
    <cellStyle name="Comma 10 4 2 6" xfId="33999" xr:uid="{6C1032C2-8063-494B-B607-EC2D29A96699}"/>
    <cellStyle name="Comma 10 4 2 6 2" xfId="37474" xr:uid="{493601A7-1BF8-4ECA-9DC5-FCFAF07FA941}"/>
    <cellStyle name="Comma 10 4 2 7" xfId="19571" xr:uid="{70B8FACD-A22C-4881-83CF-402B5CBF96B5}"/>
    <cellStyle name="Comma 10 4 2 7 2" xfId="37500" xr:uid="{A04E7E54-2A74-4184-A965-EB25C15F1C4A}"/>
    <cellStyle name="Comma 10 4 2 8" xfId="37532" xr:uid="{84C81AAA-78F2-4CBA-A98A-385E889A3F4C}"/>
    <cellStyle name="Comma 10 4 2 9" xfId="37574" xr:uid="{37BA14F0-4804-4794-93F9-3EE85E18F209}"/>
    <cellStyle name="Comma 10 4 3" xfId="5213" xr:uid="{776FD6D6-F765-49F6-BF51-86A049AF9450}"/>
    <cellStyle name="Comma 10 4 3 10" xfId="37624" xr:uid="{F043230E-4CE8-455E-90DF-9386D4A92F06}"/>
    <cellStyle name="Comma 10 4 3 11" xfId="37662" xr:uid="{CC5F49BA-5833-4C66-8B86-2ADDA0390FE8}"/>
    <cellStyle name="Comma 10 4 3 12" xfId="37699" xr:uid="{A29D6C24-FF83-4B12-8EB8-82D697AC2448}"/>
    <cellStyle name="Comma 10 4 3 13" xfId="37739" xr:uid="{1B76E517-F084-4322-BF9C-6162A4EBC0F5}"/>
    <cellStyle name="Comma 10 4 3 14" xfId="37782" xr:uid="{8A009BB9-B0B3-43F6-87D9-93DDCAA61068}"/>
    <cellStyle name="Comma 10 4 3 15" xfId="37826" xr:uid="{8ED27CD1-6F3B-493C-8E90-D131EC544C09}"/>
    <cellStyle name="Comma 10 4 3 16" xfId="37961" xr:uid="{9313D462-3250-4B34-8EE8-A5B1BF6D1BEF}"/>
    <cellStyle name="Comma 10 4 3 17" xfId="34705" xr:uid="{AEB72CE5-71EE-4040-80A3-814C0701D334}"/>
    <cellStyle name="Comma 10 4 3 2" xfId="5214" xr:uid="{5D3293DA-18E3-4BA6-B02E-D59BCFA0142A}"/>
    <cellStyle name="Comma 10 4 3 2 2" xfId="35865" xr:uid="{228D4877-F179-484C-9F6D-83D1256A010E}"/>
    <cellStyle name="Comma 10 4 3 3" xfId="5215" xr:uid="{99A8A0DE-13AD-457A-AE4D-7B31A4D9F29C}"/>
    <cellStyle name="Comma 10 4 3 3 2" xfId="37260" xr:uid="{964E7666-32E4-4B59-8A3C-819783DC4A21}"/>
    <cellStyle name="Comma 10 4 3 4" xfId="34412" xr:uid="{AEE0A7A4-62BE-4907-8A93-5F81D120A5C1}"/>
    <cellStyle name="Comma 10 4 3 4 2" xfId="37324" xr:uid="{AA9A4906-5B81-4D7E-BF17-DD03D2944A1A}"/>
    <cellStyle name="Comma 10 4 3 5" xfId="19570" xr:uid="{6FE214A8-5AC6-493A-9B1F-57ECD3B074EB}"/>
    <cellStyle name="Comma 10 4 3 5 2" xfId="37403" xr:uid="{467FB25E-F322-469B-AA98-CA974CAC3AED}"/>
    <cellStyle name="Comma 10 4 3 6" xfId="37475" xr:uid="{EF470195-2A92-4C3D-A374-EA5A3C4BAF50}"/>
    <cellStyle name="Comma 10 4 3 7" xfId="37501" xr:uid="{B0083165-863E-4B0D-A2A8-0C95B6A56C6F}"/>
    <cellStyle name="Comma 10 4 3 8" xfId="37533" xr:uid="{1F81AB73-F809-4BC5-8969-D502531F0DAE}"/>
    <cellStyle name="Comma 10 4 3 9" xfId="37575" xr:uid="{D9C01FF3-38F2-4831-98A5-A77BCC7832EA}"/>
    <cellStyle name="Comma 10 4 4" xfId="5216" xr:uid="{61E9556F-ECD0-4A6C-BE04-F5A7517A296D}"/>
    <cellStyle name="Comma 10 4 4 2" xfId="5217" xr:uid="{E1D585D6-9704-4C8F-8504-37811D73399C}"/>
    <cellStyle name="Comma 10 4 4 3" xfId="5218" xr:uid="{0288E3B2-5F39-446E-97F6-89CEF001CF0F}"/>
    <cellStyle name="Comma 10 4 4 4" xfId="35863" xr:uid="{2858D38F-C27F-4883-8D6F-A4E91AC13C1E}"/>
    <cellStyle name="Comma 10 4 5" xfId="5219" xr:uid="{77508E7F-826D-4843-930A-52BAC81066AA}"/>
    <cellStyle name="Comma 10 4 5 2" xfId="5220" xr:uid="{E9F9275B-A2D0-4A4B-B15D-0271DD4C9ADA}"/>
    <cellStyle name="Comma 10 4 5 3" xfId="37258" xr:uid="{85590630-6A0D-4BD9-9F59-237A7D1B2C7A}"/>
    <cellStyle name="Comma 10 4 6" xfId="5221" xr:uid="{F41D22C5-36C2-4D2C-8595-85E8C835F2C0}"/>
    <cellStyle name="Comma 10 4 6 2" xfId="5222" xr:uid="{69AFBC17-4C72-40BE-AEE1-AFAB731DE536}"/>
    <cellStyle name="Comma 10 4 6 3" xfId="37322" xr:uid="{215FF3DE-F834-42E9-81C6-67EBADDACC04}"/>
    <cellStyle name="Comma 10 4 7" xfId="5223" xr:uid="{F7113082-65BE-4836-8526-1CBFAF16CA9A}"/>
    <cellStyle name="Comma 10 4 7 2" xfId="37401" xr:uid="{90F385E8-F808-4CB8-91C2-66298535099B}"/>
    <cellStyle name="Comma 10 4 8" xfId="33998" xr:uid="{8C96AC7A-82F1-43FA-BEEE-51AAD34444B6}"/>
    <cellStyle name="Comma 10 4 8 2" xfId="37473" xr:uid="{20192FAC-17BE-4FA0-B147-74CFBC664CB6}"/>
    <cellStyle name="Comma 10 4 9" xfId="19572" xr:uid="{9CA84815-D62F-49B3-984A-C9EDFABCA9DE}"/>
    <cellStyle name="Comma 10 4 9 2" xfId="37499" xr:uid="{3FA96CC1-728E-4567-84EC-69B11ABF237B}"/>
    <cellStyle name="Comma 10 5" xfId="955" xr:uid="{00000000-0005-0000-0000-0000BC020000}"/>
    <cellStyle name="Comma 10 5 2" xfId="956" xr:uid="{00000000-0005-0000-0000-0000BD020000}"/>
    <cellStyle name="Comma 10 5 2 2" xfId="5224" xr:uid="{6A53DC10-9756-454E-AC31-411448F3C7A9}"/>
    <cellStyle name="Comma 10 5 2 2 2" xfId="5225" xr:uid="{DC294B21-1C08-4DC1-AB2C-F8813499235D}"/>
    <cellStyle name="Comma 10 5 2 2 3" xfId="5226" xr:uid="{3FBDF33D-972B-4D24-9AD1-2B9DDC0FCA56}"/>
    <cellStyle name="Comma 10 5 2 3" xfId="5227" xr:uid="{BF62A2F8-A3F2-472D-A00A-89DB80B6F220}"/>
    <cellStyle name="Comma 10 5 2 3 2" xfId="5228" xr:uid="{64A1D42C-AA3A-4E67-BF1E-60E76CB499CD}"/>
    <cellStyle name="Comma 10 5 2 4" xfId="5229" xr:uid="{40CC0ACF-6E43-4A7B-B361-3F3E6150E1CB}"/>
    <cellStyle name="Comma 10 5 2 4 2" xfId="5230" xr:uid="{8B3F27E7-0F46-4B95-B37D-D795E40267D8}"/>
    <cellStyle name="Comma 10 5 2 5" xfId="5231" xr:uid="{CD2BAB60-697C-419D-9F00-4F0CE3BB7664}"/>
    <cellStyle name="Comma 10 5 3" xfId="5232" xr:uid="{18E1F954-A4D1-458A-8AF9-BD441D58B8B9}"/>
    <cellStyle name="Comma 10 5 3 2" xfId="5233" xr:uid="{DBC27003-B5CE-4E94-94C5-C1AD39EE72B1}"/>
    <cellStyle name="Comma 10 5 3 3" xfId="5234" xr:uid="{4A9865BA-82B1-47D3-A9DD-7C6F1778572C}"/>
    <cellStyle name="Comma 10 5 4" xfId="5235" xr:uid="{7E972E46-2615-452A-851B-D13E0DC711F6}"/>
    <cellStyle name="Comma 10 5 4 2" xfId="5236" xr:uid="{F68993B6-2AD1-42DA-8CA5-E132BFA01764}"/>
    <cellStyle name="Comma 10 5 4 3" xfId="5237" xr:uid="{AC17D4C5-AB46-4EEF-B1C5-FF5DF5F514CE}"/>
    <cellStyle name="Comma 10 5 5" xfId="5238" xr:uid="{F8DFA6BB-8AAE-4CEF-9EB0-85314D9E72D0}"/>
    <cellStyle name="Comma 10 5 5 2" xfId="5239" xr:uid="{E4B2A045-3BA4-4B69-8030-318D435A11FA}"/>
    <cellStyle name="Comma 10 5 6" xfId="5240" xr:uid="{2F4B0109-10FA-48BF-BD5E-C61374FD9490}"/>
    <cellStyle name="Comma 10 5 6 2" xfId="5241" xr:uid="{4964634C-ADCE-490C-8731-9BD2FD5E3A03}"/>
    <cellStyle name="Comma 10 5 7" xfId="5242" xr:uid="{18184223-9A31-4272-980B-E63C131667E5}"/>
    <cellStyle name="Comma 10 6" xfId="957" xr:uid="{00000000-0005-0000-0000-0000BE020000}"/>
    <cellStyle name="Comma 10 6 10" xfId="37625" xr:uid="{4E7A3D8B-61F9-45E0-834B-65B763879212}"/>
    <cellStyle name="Comma 10 6 11" xfId="37663" xr:uid="{F5A5C5C8-BD2A-4E15-8D69-F9F44FC7B40D}"/>
    <cellStyle name="Comma 10 6 12" xfId="37700" xr:uid="{066AA6AE-96FA-46AE-AF55-9EAEB7E87889}"/>
    <cellStyle name="Comma 10 6 13" xfId="37740" xr:uid="{2A1A0585-27EE-43A8-9EEB-97C643118B06}"/>
    <cellStyle name="Comma 10 6 14" xfId="37783" xr:uid="{DB72850F-4FE1-48AD-90A0-CE3811582EFE}"/>
    <cellStyle name="Comma 10 6 15" xfId="37827" xr:uid="{FEFB077F-FCE1-4F19-A256-5F6606A2EC2E}"/>
    <cellStyle name="Comma 10 6 16" xfId="37962" xr:uid="{0DFB7738-8891-4B4C-B442-8B39453A9952}"/>
    <cellStyle name="Comma 10 6 17" xfId="34706" xr:uid="{62050622-2A44-4EF1-AA56-829297AC5279}"/>
    <cellStyle name="Comma 10 6 2" xfId="5243" xr:uid="{9BE55F63-B77C-49D1-AE38-156B77385F15}"/>
    <cellStyle name="Comma 10 6 2 2" xfId="21583" xr:uid="{9AC65E53-BA60-4412-8C43-AADB9B94A7E1}"/>
    <cellStyle name="Comma 10 6 2 3" xfId="34413" xr:uid="{A94B2EE6-E11C-4EE8-B000-3F9A45445A75}"/>
    <cellStyle name="Comma 10 6 2 4" xfId="35866" xr:uid="{CD8D2314-2800-443E-9700-B5FD76871FFE}"/>
    <cellStyle name="Comma 10 6 3" xfId="5244" xr:uid="{66CF99DC-D1BC-456D-ADC1-BA0CE84DB08E}"/>
    <cellStyle name="Comma 10 6 3 2" xfId="5245" xr:uid="{DD633EC6-6915-4F7E-B2F4-ECAFC471B578}"/>
    <cellStyle name="Comma 10 6 3 3" xfId="5246" xr:uid="{34669842-9A25-4E85-B660-D8BF337AE81C}"/>
    <cellStyle name="Comma 10 6 3 4" xfId="37261" xr:uid="{DFF6C52F-516A-46E9-8F12-00F8451D6F6D}"/>
    <cellStyle name="Comma 10 6 4" xfId="5247" xr:uid="{85F19F5A-38EF-48AA-BA41-0476B1FF1C4D}"/>
    <cellStyle name="Comma 10 6 4 2" xfId="5248" xr:uid="{79252F32-11A5-4699-9919-9AC332DCA5B3}"/>
    <cellStyle name="Comma 10 6 4 3" xfId="37325" xr:uid="{362A316D-FC3F-4E43-8ED8-1D672CE3AA20}"/>
    <cellStyle name="Comma 10 6 5" xfId="34000" xr:uid="{43201067-CA74-45AA-AD3F-27A3F673D196}"/>
    <cellStyle name="Comma 10 6 5 2" xfId="37404" xr:uid="{D6ADF6B5-4021-4784-B552-5C0A14201D97}"/>
    <cellStyle name="Comma 10 6 6" xfId="19569" xr:uid="{5A38857F-EB5F-4498-BE1F-8EA4B949CB40}"/>
    <cellStyle name="Comma 10 6 6 2" xfId="37476" xr:uid="{F32BD9AD-0454-428A-AB94-49030F2C54E9}"/>
    <cellStyle name="Comma 10 6 7" xfId="37502" xr:uid="{45F5EC51-55EC-4F92-BA59-09165165D14C}"/>
    <cellStyle name="Comma 10 6 8" xfId="37534" xr:uid="{7AC6EBD2-C169-41C0-AC43-A21F3AFD8916}"/>
    <cellStyle name="Comma 10 6 9" xfId="37576" xr:uid="{3CEADAB9-4B0A-4303-93AB-F1BE954F4C46}"/>
    <cellStyle name="Comma 10 7" xfId="958" xr:uid="{00000000-0005-0000-0000-0000BF020000}"/>
    <cellStyle name="Comma 10 7 10" xfId="37626" xr:uid="{85302419-FA13-4E82-8C54-176AF0570323}"/>
    <cellStyle name="Comma 10 7 11" xfId="37664" xr:uid="{680A8E14-4A37-411B-9701-0A0388A68BD7}"/>
    <cellStyle name="Comma 10 7 12" xfId="37701" xr:uid="{E28B49C2-95F1-4BCF-B1BF-6A6965D751D5}"/>
    <cellStyle name="Comma 10 7 13" xfId="37741" xr:uid="{BCA2071D-863E-4E97-B5F0-5E19CBBBB02D}"/>
    <cellStyle name="Comma 10 7 14" xfId="37784" xr:uid="{6B1D3A17-B43C-4226-8124-54D76769A71D}"/>
    <cellStyle name="Comma 10 7 15" xfId="37828" xr:uid="{090B11CB-7DB5-4A38-87E8-D9FCDCD022CB}"/>
    <cellStyle name="Comma 10 7 16" xfId="37963" xr:uid="{A065B35E-C236-4157-8561-2F309F4CB214}"/>
    <cellStyle name="Comma 10 7 17" xfId="34707" xr:uid="{2DEE77D7-1580-44AF-B64D-232BD9FA37BE}"/>
    <cellStyle name="Comma 10 7 2" xfId="5249" xr:uid="{C3D9E4C0-9B75-4D43-BB22-83E8BDA9B56B}"/>
    <cellStyle name="Comma 10 7 2 2" xfId="5250" xr:uid="{5634CD50-7831-4A70-BC9F-EFA847A7491F}"/>
    <cellStyle name="Comma 10 7 2 3" xfId="5251" xr:uid="{7A89A9CA-4A0A-456A-A3D1-9A1C8A84DE92}"/>
    <cellStyle name="Comma 10 7 2 4" xfId="35867" xr:uid="{1847CE05-39A6-4B30-9B7C-ABA386971DAB}"/>
    <cellStyle name="Comma 10 7 3" xfId="5252" xr:uid="{4756B4D4-158B-4F1C-9650-CD915B209A73}"/>
    <cellStyle name="Comma 10 7 3 2" xfId="21592" xr:uid="{7651922A-55A6-4A18-B012-2DF82D61F68D}"/>
    <cellStyle name="Comma 10 7 3 3" xfId="34414" xr:uid="{BA2FE185-B0E5-457C-8786-F0A62B87FED8}"/>
    <cellStyle name="Comma 10 7 3 4" xfId="37262" xr:uid="{6E4EC8EF-2E86-4C11-92B1-A1E903F9D548}"/>
    <cellStyle name="Comma 10 7 4" xfId="5253" xr:uid="{8245B2EB-3420-46A3-AFAC-E4B634948411}"/>
    <cellStyle name="Comma 10 7 4 2" xfId="5254" xr:uid="{DF70B000-7B96-4313-9D39-3B0ACA9DFBDB}"/>
    <cellStyle name="Comma 10 7 4 3" xfId="37326" xr:uid="{9B7067C2-DE2B-40BC-99ED-0219300E0349}"/>
    <cellStyle name="Comma 10 7 5" xfId="34001" xr:uid="{5C44555E-EE8C-4B70-9CE4-C9A30368A1D5}"/>
    <cellStyle name="Comma 10 7 5 2" xfId="37405" xr:uid="{FB11589F-F4B0-42D3-9203-0C74C2AE324A}"/>
    <cellStyle name="Comma 10 7 6" xfId="19568" xr:uid="{D10FCD3E-E30E-438F-91B1-923A9D1A3F53}"/>
    <cellStyle name="Comma 10 7 6 2" xfId="37477" xr:uid="{EE3427BF-DBFA-488D-835C-FF56D334668B}"/>
    <cellStyle name="Comma 10 7 7" xfId="37503" xr:uid="{945C1C7C-39F2-4412-9FDC-B46F9DF7CD5F}"/>
    <cellStyle name="Comma 10 7 8" xfId="37535" xr:uid="{A8DDA9E3-EF87-4C10-8FDA-08F09BFF005C}"/>
    <cellStyle name="Comma 10 7 9" xfId="37577" xr:uid="{4D8BF32A-877A-47D0-AC3D-0D38B7590363}"/>
    <cellStyle name="Comma 10 8" xfId="5255" xr:uid="{04ADDC14-2346-41F0-80A9-6E20A38595F8}"/>
    <cellStyle name="Comma 10 8 2" xfId="5256" xr:uid="{CB22E7DA-3C3D-4D84-8F7C-2ACBC1B27A21}"/>
    <cellStyle name="Comma 10 8 2 2" xfId="5257" xr:uid="{E2F18BC0-8103-4CFB-BB93-5858A47D20C2}"/>
    <cellStyle name="Comma 10 8 3" xfId="5258" xr:uid="{6A3CFA5D-EE72-4D2D-AF5E-35E0DE57BAF5}"/>
    <cellStyle name="Comma 10 8 3 2" xfId="5259" xr:uid="{904B55B4-401B-43E3-A579-9DCCFE2D3FFF}"/>
    <cellStyle name="Comma 10 8 4" xfId="5260" xr:uid="{AC86667B-C336-4E13-B9F1-BBDD2E7400DD}"/>
    <cellStyle name="Comma 10 8 5" xfId="34415" xr:uid="{A0DF3485-6F3A-472F-98AD-7BB4459FB568}"/>
    <cellStyle name="Comma 10 8 6" xfId="18044" xr:uid="{0656710C-6978-4420-AE5E-2C2E846985B3}"/>
    <cellStyle name="Comma 10 8 7" xfId="35856" xr:uid="{6249864D-1BAE-468B-8320-F40D1DE2F5BD}"/>
    <cellStyle name="Comma 10 9" xfId="5261" xr:uid="{C18076A5-1B51-41F5-AB64-CB148985E709}"/>
    <cellStyle name="Comma 10 9 2" xfId="5262" xr:uid="{C165EAC9-9065-4526-BAA6-EE7AE053DA00}"/>
    <cellStyle name="Comma 10 9 3" xfId="5263" xr:uid="{E11B30DD-389C-482E-A395-D6A7B17B197F}"/>
    <cellStyle name="Comma 10 9 4" xfId="37251" xr:uid="{96ED048C-7A70-4AFE-ACF3-BE3CC48B8CCE}"/>
    <cellStyle name="Comma 10_FX" xfId="34825" xr:uid="{BB40342B-8342-4B30-9B0E-BEDF729E8DFB}"/>
    <cellStyle name="Comma 11" xfId="402" xr:uid="{00000000-0005-0000-0000-0000C1020000}"/>
    <cellStyle name="Comma 11 10" xfId="5264" xr:uid="{BE3C603A-CC5E-4E2F-9E86-75F7608C505A}"/>
    <cellStyle name="Comma 11 10 2" xfId="5265" xr:uid="{752DCCCC-F614-42C6-BE47-73C672EBBA1F}"/>
    <cellStyle name="Comma 11 11" xfId="5266" xr:uid="{30EA767C-7D76-44E1-9AF6-A2BA3A28E6FE}"/>
    <cellStyle name="Comma 11 11 2" xfId="5267" xr:uid="{7E00D0BD-31A4-4255-8617-4AC78342125C}"/>
    <cellStyle name="Comma 11 12" xfId="5268" xr:uid="{82F4EBAD-73F7-4F7A-8E8E-50F5A9EAB57E}"/>
    <cellStyle name="Comma 11 13" xfId="18169" xr:uid="{1BD907FC-2E4C-43B2-B2A3-12003F870493}"/>
    <cellStyle name="Comma 11 13 2" xfId="33930" xr:uid="{7EAA5B49-2726-4A5C-92E9-D7DD619607C1}"/>
    <cellStyle name="Comma 11 14" xfId="18131" xr:uid="{DEEB3CD8-9E42-4599-AC31-0E502E9556A2}"/>
    <cellStyle name="Comma 11 15" xfId="2265" xr:uid="{70E6F35D-B799-497D-A22D-A14FD2ECD0E5}"/>
    <cellStyle name="Comma 11 2" xfId="959" xr:uid="{00000000-0005-0000-0000-0000C2020000}"/>
    <cellStyle name="Comma 11 2 2" xfId="960" xr:uid="{00000000-0005-0000-0000-0000C3020000}"/>
    <cellStyle name="Comma 11 2 2 2" xfId="961" xr:uid="{00000000-0005-0000-0000-0000C4020000}"/>
    <cellStyle name="Comma 11 2 2 2 2" xfId="5269" xr:uid="{2345D0C8-8D3C-4BC8-8AE3-9EB09FA997D0}"/>
    <cellStyle name="Comma 11 2 2 2 2 2" xfId="5270" xr:uid="{909216D6-D205-4F74-BFF1-3C37E452C90C}"/>
    <cellStyle name="Comma 11 2 2 2 2 3" xfId="5271" xr:uid="{3A3F2CA0-F9F3-468A-8CDA-67761A268DC9}"/>
    <cellStyle name="Comma 11 2 2 2 3" xfId="5272" xr:uid="{03B676C7-ECEA-4667-9A9B-6C734373457F}"/>
    <cellStyle name="Comma 11 2 2 2 3 2" xfId="5273" xr:uid="{237349A4-F9B4-4899-8396-38EE9E661E89}"/>
    <cellStyle name="Comma 11 2 2 2 4" xfId="5274" xr:uid="{951FB6BC-0EB3-45D4-9E65-7839107EC099}"/>
    <cellStyle name="Comma 11 2 2 2 4 2" xfId="5275" xr:uid="{08161FFC-2EC3-4BBA-959A-4EA687121F72}"/>
    <cellStyle name="Comma 11 2 2 2 5" xfId="5276" xr:uid="{F92ED2AC-E61D-40B5-A163-489C08AB3768}"/>
    <cellStyle name="Comma 11 2 2 3" xfId="5277" xr:uid="{C80A1705-DFF5-4660-9961-50F31FBAFA80}"/>
    <cellStyle name="Comma 11 2 2 3 2" xfId="5278" xr:uid="{40D20BAF-64F7-4A69-A46A-75FCB471B730}"/>
    <cellStyle name="Comma 11 2 2 3 3" xfId="5279" xr:uid="{410E5024-3641-4245-BB8E-C50FB1F46181}"/>
    <cellStyle name="Comma 11 2 2 4" xfId="5280" xr:uid="{FD13E813-868E-4CC4-845E-7A4FA52BBD27}"/>
    <cellStyle name="Comma 11 2 2 4 2" xfId="5281" xr:uid="{7818AAD6-0A4C-4009-BB07-9F2C20B372A3}"/>
    <cellStyle name="Comma 11 2 2 4 3" xfId="5282" xr:uid="{66202EB3-E4A1-4639-A0C8-C1ADBF012BB3}"/>
    <cellStyle name="Comma 11 2 2 5" xfId="5283" xr:uid="{F691A65A-3172-4401-884A-BD1F661A0D27}"/>
    <cellStyle name="Comma 11 2 2 5 2" xfId="5284" xr:uid="{81893BDB-B2F1-45F1-BFE4-2558BF2396D6}"/>
    <cellStyle name="Comma 11 2 2 6" xfId="5285" xr:uid="{8BB810BA-3E49-48AF-9195-54F5B467EA76}"/>
    <cellStyle name="Comma 11 2 2 6 2" xfId="5286" xr:uid="{A6706BB9-C856-47F7-9F9F-F460B527B8E1}"/>
    <cellStyle name="Comma 11 2 2 7" xfId="5287" xr:uid="{E72B13A4-5D4B-4A20-8AE2-22EBA27312C7}"/>
    <cellStyle name="Comma 11 2 3" xfId="962" xr:uid="{00000000-0005-0000-0000-0000C5020000}"/>
    <cellStyle name="Comma 11 2 3 2" xfId="5288" xr:uid="{E827062B-C35E-4424-8D29-A866EB6EAB37}"/>
    <cellStyle name="Comma 11 2 3 2 2" xfId="21617" xr:uid="{9BFA2DFC-3FDA-40C0-9BB5-F9D0FE2E8C92}"/>
    <cellStyle name="Comma 11 2 3 2 3" xfId="34416" xr:uid="{E7A6BF1B-F294-4BC0-8A44-951811B3C4D8}"/>
    <cellStyle name="Comma 11 2 3 3" xfId="5289" xr:uid="{A1D4CD4B-EDB5-4364-B85D-6827F14A4E85}"/>
    <cellStyle name="Comma 11 2 3 3 2" xfId="5290" xr:uid="{93FDBE03-CD3C-4D95-A7F5-DC7F4B3B7FC1}"/>
    <cellStyle name="Comma 11 2 3 3 3" xfId="5291" xr:uid="{ABA26D6B-B65E-4B11-A777-61D558F21AB1}"/>
    <cellStyle name="Comma 11 2 3 4" xfId="5292" xr:uid="{2D259F29-8206-46E5-A463-2E41437E9D80}"/>
    <cellStyle name="Comma 11 2 3 4 2" xfId="5293" xr:uid="{2C290B22-670D-4D92-8422-11EFC551F09C}"/>
    <cellStyle name="Comma 11 2 4" xfId="5294" xr:uid="{FF3B69AC-3F57-4A5D-8103-12C3D905A4E5}"/>
    <cellStyle name="Comma 11 2 4 2" xfId="5295" xr:uid="{17058540-4924-49B9-A85E-D5D83A1F09E2}"/>
    <cellStyle name="Comma 11 2 4 2 2" xfId="5296" xr:uid="{0F1DBAEE-3AFE-409F-AF7D-611AAA8ECD3D}"/>
    <cellStyle name="Comma 11 2 4 3" xfId="5297" xr:uid="{C2EAE907-A07B-4D7C-98C5-07F746361BAD}"/>
    <cellStyle name="Comma 11 2 4 3 2" xfId="5298" xr:uid="{5FA06025-743E-4AD2-BAE2-6F1248C5043F}"/>
    <cellStyle name="Comma 11 2 4 4" xfId="5299" xr:uid="{D2F9DB8F-9D5B-4E81-8BF6-448CCE9BEBAC}"/>
    <cellStyle name="Comma 11 2 5" xfId="5300" xr:uid="{0169E584-2FDF-47FE-AD0A-59CA51A4F18D}"/>
    <cellStyle name="Comma 11 2 5 2" xfId="5301" xr:uid="{D4AF60B5-9C6E-405C-9B83-A2D982DA88DA}"/>
    <cellStyle name="Comma 11 2 5 3" xfId="5302" xr:uid="{851A5A51-1813-4F0A-BD3F-925399841772}"/>
    <cellStyle name="Comma 11 2 6" xfId="5303" xr:uid="{F355ACE4-FD75-4D18-91EF-64DCEA810A2B}"/>
    <cellStyle name="Comma 11 2 6 2" xfId="5304" xr:uid="{DDA20990-E92A-4BD9-AB70-C1D4C69F154B}"/>
    <cellStyle name="Comma 11 2 7" xfId="5305" xr:uid="{9BBB4CD1-B8AA-455D-93B4-79BEBD88E36F}"/>
    <cellStyle name="Comma 11 2 7 2" xfId="5306" xr:uid="{D84B5C90-54AC-4DEC-8583-004C88A968D2}"/>
    <cellStyle name="Comma 11 2 8" xfId="5307" xr:uid="{7E228656-B203-4035-AE7C-3C1B910C9B9B}"/>
    <cellStyle name="Comma 11 3" xfId="963" xr:uid="{00000000-0005-0000-0000-0000C6020000}"/>
    <cellStyle name="Comma 11 3 2" xfId="964" xr:uid="{00000000-0005-0000-0000-0000C7020000}"/>
    <cellStyle name="Comma 11 3 2 2" xfId="965" xr:uid="{00000000-0005-0000-0000-0000C8020000}"/>
    <cellStyle name="Comma 11 3 2 2 2" xfId="5308" xr:uid="{9666E1F8-2801-496A-8C51-21359729F294}"/>
    <cellStyle name="Comma 11 3 2 2 2 2" xfId="5309" xr:uid="{8AF1F48A-66AC-4403-B61B-DE7CB638790C}"/>
    <cellStyle name="Comma 11 3 2 2 2 3" xfId="5310" xr:uid="{087AA3A7-8469-4396-9DA9-F40EBACF74B5}"/>
    <cellStyle name="Comma 11 3 2 2 3" xfId="5311" xr:uid="{C22F0E9D-A432-4E0A-811D-31E27361C383}"/>
    <cellStyle name="Comma 11 3 2 2 3 2" xfId="5312" xr:uid="{5D09946E-67FA-47DD-9509-F80CB6CEBBFD}"/>
    <cellStyle name="Comma 11 3 2 2 4" xfId="5313" xr:uid="{BED20247-CB3F-4FEB-8960-67F080C3DAE2}"/>
    <cellStyle name="Comma 11 3 2 2 4 2" xfId="5314" xr:uid="{6BA3ED7C-D2A2-4885-A12E-AEBF68E7A81D}"/>
    <cellStyle name="Comma 11 3 2 2 5" xfId="5315" xr:uid="{083AAABB-A251-4CFA-A0BF-F48A37461586}"/>
    <cellStyle name="Comma 11 3 2 3" xfId="5316" xr:uid="{3453CD44-6A29-4B21-8D94-CE1120F8B49C}"/>
    <cellStyle name="Comma 11 3 2 3 2" xfId="5317" xr:uid="{1B95BFF7-03B3-4A37-B88F-379B73DC7ACC}"/>
    <cellStyle name="Comma 11 3 2 3 3" xfId="5318" xr:uid="{027B8DBD-2F6B-48CA-891D-1E4829467E27}"/>
    <cellStyle name="Comma 11 3 2 4" xfId="5319" xr:uid="{1788D710-7AD6-4B2B-AACD-82152358AAEF}"/>
    <cellStyle name="Comma 11 3 2 4 2" xfId="5320" xr:uid="{CF73864D-404E-436A-B8BE-1C043838485C}"/>
    <cellStyle name="Comma 11 3 2 4 3" xfId="5321" xr:uid="{FBB8CC10-BD23-4A38-9E8F-15EAE03A16F7}"/>
    <cellStyle name="Comma 11 3 2 5" xfId="5322" xr:uid="{C9BB3BE2-E24A-40BA-942C-1520C63793B5}"/>
    <cellStyle name="Comma 11 3 2 5 2" xfId="5323" xr:uid="{F6A89BB4-25F9-4595-B466-622B2D8E0BC6}"/>
    <cellStyle name="Comma 11 3 2 6" xfId="5324" xr:uid="{78FB1346-A517-4E6B-86D2-1A54A07E7BE8}"/>
    <cellStyle name="Comma 11 3 2 6 2" xfId="5325" xr:uid="{AB32D7B3-3A06-4609-B8E3-04D65434AB42}"/>
    <cellStyle name="Comma 11 3 2 7" xfId="5326" xr:uid="{28A22EEF-D714-40AB-973D-644AE29083E0}"/>
    <cellStyle name="Comma 11 3 3" xfId="966" xr:uid="{00000000-0005-0000-0000-0000C9020000}"/>
    <cellStyle name="Comma 11 3 3 2" xfId="5327" xr:uid="{B2CF53CE-72E2-4476-B357-0EF5DA74F2B9}"/>
    <cellStyle name="Comma 11 3 3 2 2" xfId="5328" xr:uid="{182D5F08-7A42-4B4D-9D4F-816D2D554D44}"/>
    <cellStyle name="Comma 11 3 3 2 2 2" xfId="5329" xr:uid="{9300646D-5516-47A8-9DFB-69806041A46D}"/>
    <cellStyle name="Comma 11 3 3 2 3" xfId="5330" xr:uid="{11B0E9C3-FFAF-4C3D-9851-27095A7B79C5}"/>
    <cellStyle name="Comma 11 3 3 2 3 2" xfId="5331" xr:uid="{F93AA94F-19D4-4C7B-9853-3BCE3B55E81F}"/>
    <cellStyle name="Comma 11 3 3 2 4" xfId="5332" xr:uid="{6CFE26EF-CACD-47B0-9C63-B67C6A6C9423}"/>
    <cellStyle name="Comma 11 3 3 3" xfId="5333" xr:uid="{EB40EFD0-540E-457A-83D2-8303EF8D876B}"/>
    <cellStyle name="Comma 11 3 3 3 2" xfId="5334" xr:uid="{F8778D28-6B1A-4ACB-91C4-9D5D288576BC}"/>
    <cellStyle name="Comma 11 3 3 3 3" xfId="5335" xr:uid="{0681D7F5-079E-46CD-BF89-16A46F26251E}"/>
    <cellStyle name="Comma 11 3 3 4" xfId="5336" xr:uid="{6467C48C-EC53-4AA6-B037-56B698E4CE1C}"/>
    <cellStyle name="Comma 11 3 3 4 2" xfId="5337" xr:uid="{02988D1F-667A-4B0D-B55C-BD1C27CECAFA}"/>
    <cellStyle name="Comma 11 3 3 5" xfId="5338" xr:uid="{5E604FC9-DCE2-4255-A8BF-47F3E0E4F76E}"/>
    <cellStyle name="Comma 11 3 3 5 2" xfId="5339" xr:uid="{EB6A6018-CC79-46C9-8322-33B487DC6256}"/>
    <cellStyle name="Comma 11 3 3 6" xfId="5340" xr:uid="{53626688-7850-4801-AFF3-00F0E864E90B}"/>
    <cellStyle name="Comma 11 3 4" xfId="5341" xr:uid="{F44B429E-F919-4430-89B6-58A03C65370C}"/>
    <cellStyle name="Comma 11 3 4 2" xfId="5342" xr:uid="{342AB585-811B-426D-B865-8684A926931C}"/>
    <cellStyle name="Comma 11 3 4 2 2" xfId="5343" xr:uid="{86A92E45-2E63-4F8E-999F-0C8A2F5C9259}"/>
    <cellStyle name="Comma 11 3 4 2 2 2" xfId="5344" xr:uid="{BE1DF966-92B1-41F5-919A-0FCDE3F69394}"/>
    <cellStyle name="Comma 11 3 4 2 3" xfId="5345" xr:uid="{36EB291A-0669-4146-9DB4-5335CD2FA7B4}"/>
    <cellStyle name="Comma 11 3 4 2 3 2" xfId="5346" xr:uid="{C3DCF20C-DBE1-4BEA-866A-3025DD609729}"/>
    <cellStyle name="Comma 11 3 4 2 4" xfId="5347" xr:uid="{F8F08481-9E6F-41C7-92B5-08F8B3F1D6A2}"/>
    <cellStyle name="Comma 11 3 4 3" xfId="5348" xr:uid="{1D681309-FA19-4A7A-95FC-7025ABCBA691}"/>
    <cellStyle name="Comma 11 3 4 3 2" xfId="5349" xr:uid="{B7960E67-69FF-4815-AF4F-2D2766E4B5AC}"/>
    <cellStyle name="Comma 11 3 4 4" xfId="5350" xr:uid="{91B1065F-D6C7-4E57-8D6F-73B0DBFDA72C}"/>
    <cellStyle name="Comma 11 3 4 4 2" xfId="5351" xr:uid="{B299D10F-FB54-49EA-A61B-48366DD4063A}"/>
    <cellStyle name="Comma 11 3 4 5" xfId="5352" xr:uid="{A5FD3897-7293-421C-990D-BAA0C4E29E22}"/>
    <cellStyle name="Comma 11 3 5" xfId="5353" xr:uid="{93ED12FA-D579-4745-B84E-B87195C0D9B2}"/>
    <cellStyle name="Comma 11 3 5 2" xfId="5354" xr:uid="{48251BEA-49FC-4D5A-B8D7-7FFABF823FF2}"/>
    <cellStyle name="Comma 11 3 5 2 2" xfId="5355" xr:uid="{B7FA8297-118C-46A1-9CDD-A3676E7831B3}"/>
    <cellStyle name="Comma 11 3 5 3" xfId="5356" xr:uid="{E67756DC-C106-4584-9EC5-53C5668A4470}"/>
    <cellStyle name="Comma 11 3 5 3 2" xfId="5357" xr:uid="{A8B87474-2793-42BF-919C-05E1EE5F3F1E}"/>
    <cellStyle name="Comma 11 3 5 4" xfId="5358" xr:uid="{09CD2CCC-23A5-42BE-ADBF-780A9533C933}"/>
    <cellStyle name="Comma 11 3 6" xfId="5359" xr:uid="{1097C721-E4B8-44B6-943E-659C95481479}"/>
    <cellStyle name="Comma 11 3 6 2" xfId="5360" xr:uid="{9EA1A80C-6F99-4C97-8257-FA0391612F0F}"/>
    <cellStyle name="Comma 11 3 6 3" xfId="5361" xr:uid="{5E618EEA-4077-4A51-A8E7-CCE339A517B6}"/>
    <cellStyle name="Comma 11 3 7" xfId="5362" xr:uid="{13DDF714-CBCC-4D72-835F-C6BF4DE9CF5B}"/>
    <cellStyle name="Comma 11 3 7 2" xfId="5363" xr:uid="{8D0850F1-847B-49C4-AB9B-A9DC97029741}"/>
    <cellStyle name="Comma 11 3 8" xfId="5364" xr:uid="{E25035EB-CA51-43DC-83EB-5F6A428F6E92}"/>
    <cellStyle name="Comma 11 3 8 2" xfId="5365" xr:uid="{D533CFC6-763E-43FC-A0FD-C94020770033}"/>
    <cellStyle name="Comma 11 3 9" xfId="5366" xr:uid="{0522877F-D79F-4CE8-BBF4-A55A4BDC29DD}"/>
    <cellStyle name="Comma 11 4" xfId="967" xr:uid="{00000000-0005-0000-0000-0000CA020000}"/>
    <cellStyle name="Comma 11 4 2" xfId="968" xr:uid="{00000000-0005-0000-0000-0000CB020000}"/>
    <cellStyle name="Comma 11 4 2 2" xfId="5367" xr:uid="{779B1FD3-4A04-489D-AF5B-515D5ADFBFB3}"/>
    <cellStyle name="Comma 11 4 2 2 2" xfId="5368" xr:uid="{75F15A09-2F5E-4636-B244-6E2BAADA92A2}"/>
    <cellStyle name="Comma 11 4 2 2 3" xfId="5369" xr:uid="{3B66A577-EE62-4F14-B3CD-93B617443B92}"/>
    <cellStyle name="Comma 11 4 2 3" xfId="5370" xr:uid="{CC8F9CD1-28C9-4936-8461-BF77BE082090}"/>
    <cellStyle name="Comma 11 4 2 3 2" xfId="5371" xr:uid="{53F18E38-D74B-4772-98DC-4765A8EAF658}"/>
    <cellStyle name="Comma 11 4 2 4" xfId="5372" xr:uid="{F5390C60-AF88-4554-89E7-770C9400B6BD}"/>
    <cellStyle name="Comma 11 4 2 4 2" xfId="5373" xr:uid="{281B512F-3261-4864-A89A-7D4CF8DF70CC}"/>
    <cellStyle name="Comma 11 4 2 5" xfId="5374" xr:uid="{3702E076-DB4E-40F0-8673-ECE5EA093845}"/>
    <cellStyle name="Comma 11 4 3" xfId="5375" xr:uid="{C5946DB1-B02F-4B06-BD7E-548007CB1199}"/>
    <cellStyle name="Comma 11 4 3 2" xfId="5376" xr:uid="{567C47B5-725C-4A1B-95F8-5F94E1CB0D53}"/>
    <cellStyle name="Comma 11 4 3 3" xfId="5377" xr:uid="{D47B92AE-67CE-42B6-9DC5-0C9C07A630BD}"/>
    <cellStyle name="Comma 11 4 4" xfId="5378" xr:uid="{F415AA9A-8CF5-4469-ADF2-8BFB1F6A9013}"/>
    <cellStyle name="Comma 11 4 4 2" xfId="5379" xr:uid="{2FCDB0A5-6BF5-422C-B9F7-6354E27017EF}"/>
    <cellStyle name="Comma 11 4 4 3" xfId="5380" xr:uid="{969A0B3F-5134-4ED3-988E-32E482A7A93A}"/>
    <cellStyle name="Comma 11 4 5" xfId="5381" xr:uid="{95390000-D829-45B5-8792-AE4B6F0FDB19}"/>
    <cellStyle name="Comma 11 4 5 2" xfId="5382" xr:uid="{899E6946-E1D0-4346-BD17-D79E37F6FA50}"/>
    <cellStyle name="Comma 11 4 6" xfId="5383" xr:uid="{D024CD66-30B6-4C05-B679-BECACE1E9395}"/>
    <cellStyle name="Comma 11 4 6 2" xfId="5384" xr:uid="{1552EA30-919D-4EB5-ABE8-F2AF9204A51B}"/>
    <cellStyle name="Comma 11 4 7" xfId="5385" xr:uid="{C4AD0AC8-3122-43AD-9959-1F91C76597A5}"/>
    <cellStyle name="Comma 11 5" xfId="969" xr:uid="{00000000-0005-0000-0000-0000CC020000}"/>
    <cellStyle name="Comma 11 5 2" xfId="970" xr:uid="{00000000-0005-0000-0000-0000CD020000}"/>
    <cellStyle name="Comma 11 5 2 2" xfId="5386" xr:uid="{A5F69AD1-5B99-4954-8D30-96A2F0BA5E56}"/>
    <cellStyle name="Comma 11 5 2 2 2" xfId="5387" xr:uid="{D67F49B2-DABA-4C85-BBD3-7A500763D7AF}"/>
    <cellStyle name="Comma 11 5 2 2 3" xfId="5388" xr:uid="{E2F59FAF-76BF-4085-A787-DC6A1C7D4AEB}"/>
    <cellStyle name="Comma 11 5 2 3" xfId="5389" xr:uid="{36CFCE3C-FE06-4F1C-9B66-CC9796A96B99}"/>
    <cellStyle name="Comma 11 5 2 3 2" xfId="5390" xr:uid="{7D0A78AA-384C-4B5D-8A55-D31C09E42087}"/>
    <cellStyle name="Comma 11 5 2 4" xfId="5391" xr:uid="{2CF68011-93BB-46D1-94BA-0890522FF70B}"/>
    <cellStyle name="Comma 11 5 2 4 2" xfId="5392" xr:uid="{35637C42-E7A4-4CC4-87C9-597864735A3F}"/>
    <cellStyle name="Comma 11 5 2 5" xfId="5393" xr:uid="{2C1024FA-A606-45F6-88C7-A5AE59D0D05D}"/>
    <cellStyle name="Comma 11 5 3" xfId="5394" xr:uid="{7FFDDCC3-D1CF-4FB6-A515-D52FC5E0F630}"/>
    <cellStyle name="Comma 11 5 3 2" xfId="5395" xr:uid="{AF7FA84D-95B7-4AF6-A5B5-A67652BA0DC7}"/>
    <cellStyle name="Comma 11 5 3 3" xfId="5396" xr:uid="{99BE40A6-524B-46C0-8CBD-B8ACA8D3A9E3}"/>
    <cellStyle name="Comma 11 5 4" xfId="5397" xr:uid="{CA0B014E-318B-4291-AD59-A7E7682B6727}"/>
    <cellStyle name="Comma 11 5 4 2" xfId="5398" xr:uid="{91AD4387-9426-4EFB-9480-A0B91DAA1051}"/>
    <cellStyle name="Comma 11 5 4 3" xfId="5399" xr:uid="{6FDD3DB3-06F3-4BED-B818-46FA2CCE4B98}"/>
    <cellStyle name="Comma 11 5 5" xfId="5400" xr:uid="{5E20DA99-FD5A-492C-A0FE-17201D2BCD72}"/>
    <cellStyle name="Comma 11 5 5 2" xfId="5401" xr:uid="{A4C73DBD-5861-461A-AE64-4F8B5EEAD73E}"/>
    <cellStyle name="Comma 11 5 6" xfId="5402" xr:uid="{66B5A398-6FF8-4566-B53C-F9D2D8E3CBD0}"/>
    <cellStyle name="Comma 11 5 6 2" xfId="5403" xr:uid="{67EC1817-9CA1-403B-B6F0-595FF09C94E4}"/>
    <cellStyle name="Comma 11 5 7" xfId="5404" xr:uid="{9C9104AA-E7D4-40CB-83B1-D0AF840F2D4B}"/>
    <cellStyle name="Comma 11 6" xfId="971" xr:uid="{00000000-0005-0000-0000-0000CE020000}"/>
    <cellStyle name="Comma 11 6 2" xfId="5405" xr:uid="{7D3CE498-DDBE-4FA8-8BFA-B2F73648D2A0}"/>
    <cellStyle name="Comma 11 6 2 2" xfId="21725" xr:uid="{ACCA6C85-A119-4CF1-9283-B6CA2E2F7FC0}"/>
    <cellStyle name="Comma 11 6 2 3" xfId="34417" xr:uid="{A00058F2-C7BB-41FA-BBC7-18416CD4731B}"/>
    <cellStyle name="Comma 11 6 3" xfId="5406" xr:uid="{805BBFED-CCAC-44FC-9B6E-E92871C9C18C}"/>
    <cellStyle name="Comma 11 6 3 2" xfId="5407" xr:uid="{5C5CC114-91B4-47EC-994F-D4ED1DB1E912}"/>
    <cellStyle name="Comma 11 6 3 3" xfId="5408" xr:uid="{F87A20C6-0A8B-415F-91A0-56B3A6FAD44A}"/>
    <cellStyle name="Comma 11 6 4" xfId="5409" xr:uid="{30BF1C6C-BF5E-47C9-897A-BA93A41BDF50}"/>
    <cellStyle name="Comma 11 6 4 2" xfId="5410" xr:uid="{E51DC96D-C4B8-460B-AFBE-0497D587DC72}"/>
    <cellStyle name="Comma 11 7" xfId="972" xr:uid="{00000000-0005-0000-0000-0000CF020000}"/>
    <cellStyle name="Comma 11 7 2" xfId="5411" xr:uid="{72BDBE23-7780-48F8-9DF8-C30F98D16C7D}"/>
    <cellStyle name="Comma 11 7 2 2" xfId="5412" xr:uid="{C2894D25-A248-43E8-BA33-2F81430C6D0A}"/>
    <cellStyle name="Comma 11 7 2 3" xfId="5413" xr:uid="{790B3124-5B5F-43C7-8EB8-5A74954E8950}"/>
    <cellStyle name="Comma 11 7 3" xfId="5414" xr:uid="{267C5EF4-0002-4BE3-B0FF-1C90D4B8274C}"/>
    <cellStyle name="Comma 11 7 3 2" xfId="5415" xr:uid="{4526B29C-8408-4D15-8265-25A1EF358CB7}"/>
    <cellStyle name="Comma 11 7 4" xfId="5416" xr:uid="{983F45B8-BD51-4B2F-9362-ABC2CB108BC8}"/>
    <cellStyle name="Comma 11 7 4 2" xfId="5417" xr:uid="{2F073719-5C66-4805-B9E5-E5D3678B525E}"/>
    <cellStyle name="Comma 11 7 5" xfId="5418" xr:uid="{BDDF518A-3F85-4C95-A2EB-62B138312C9D}"/>
    <cellStyle name="Comma 11 8" xfId="5419" xr:uid="{5EA08849-FC1C-430A-84CB-E1F209B41414}"/>
    <cellStyle name="Comma 11 8 2" xfId="5420" xr:uid="{A69E1414-E59B-42F8-A788-B8B94336E1A8}"/>
    <cellStyle name="Comma 11 8 3" xfId="5421" xr:uid="{0302EA9C-951E-498F-B525-D841A7B90CE5}"/>
    <cellStyle name="Comma 11 9" xfId="5422" xr:uid="{CF9C8545-60FB-4207-91AE-CA28D3BFE885}"/>
    <cellStyle name="Comma 11 9 2" xfId="5423" xr:uid="{D1A77052-72EB-4592-B7E3-9377D32384C3}"/>
    <cellStyle name="Comma 11 9 3" xfId="5424" xr:uid="{01879108-54D5-4BE1-B896-3257DF589A8F}"/>
    <cellStyle name="Comma 11_FX" xfId="34826" xr:uid="{131EE1DE-8609-4B1B-9BCB-514420F601E8}"/>
    <cellStyle name="Comma 12" xfId="405" xr:uid="{00000000-0005-0000-0000-0000D1020000}"/>
    <cellStyle name="Comma 12 10" xfId="5425" xr:uid="{D6F97CA4-176D-4279-99F2-45D070F45728}"/>
    <cellStyle name="Comma 12 10 2" xfId="5426" xr:uid="{E8AAC472-F2AB-4228-8112-6D2A7B85FE80}"/>
    <cellStyle name="Comma 12 11" xfId="5427" xr:uid="{47CC2D20-33D0-4A4A-ADC1-FBCDB4A0EDA4}"/>
    <cellStyle name="Comma 12 11 2" xfId="5428" xr:uid="{608F8033-8471-46A4-9D89-DF36F4D821FD}"/>
    <cellStyle name="Comma 12 12" xfId="5429" xr:uid="{21E9E9A8-7334-450B-8E7A-C19CD0883DFA}"/>
    <cellStyle name="Comma 12 13" xfId="18171" xr:uid="{24FF1331-887E-4F36-ADCA-F1A1DB3FC7A2}"/>
    <cellStyle name="Comma 12 13 2" xfId="33932" xr:uid="{F02FF5F6-05A5-4B01-A6C1-C28BD2C36814}"/>
    <cellStyle name="Comma 12 14" xfId="18218" xr:uid="{3B96C064-C111-4D04-9E69-74385616CC5D}"/>
    <cellStyle name="Comma 12 15" xfId="2267" xr:uid="{0A9EB419-B6FE-4AD8-8799-1A0A728732AF}"/>
    <cellStyle name="Comma 12 2" xfId="973" xr:uid="{00000000-0005-0000-0000-0000D2020000}"/>
    <cellStyle name="Comma 12 2 2" xfId="974" xr:uid="{00000000-0005-0000-0000-0000D3020000}"/>
    <cellStyle name="Comma 12 2 2 2" xfId="975" xr:uid="{00000000-0005-0000-0000-0000D4020000}"/>
    <cellStyle name="Comma 12 2 2 2 2" xfId="5430" xr:uid="{3A1CA566-CAE8-4BB4-AE22-ABB3C6D9B81F}"/>
    <cellStyle name="Comma 12 2 2 2 2 2" xfId="5431" xr:uid="{01D5B2BD-F946-46FA-B758-A96D5F598C62}"/>
    <cellStyle name="Comma 12 2 2 2 2 3" xfId="5432" xr:uid="{3ABB1A54-CFAA-4D3D-A7B6-A8F7C00CEA89}"/>
    <cellStyle name="Comma 12 2 2 2 3" xfId="5433" xr:uid="{1AEAA1DD-1B50-4F3C-BAE9-721AEE826D65}"/>
    <cellStyle name="Comma 12 2 2 2 3 2" xfId="5434" xr:uid="{7E8E5A95-8154-443D-9F61-CDA71C9645A8}"/>
    <cellStyle name="Comma 12 2 2 2 4" xfId="5435" xr:uid="{DFEC29C3-2362-4B35-88AD-3B5A84DD6D9D}"/>
    <cellStyle name="Comma 12 2 2 2 4 2" xfId="5436" xr:uid="{0C9C9740-F0D0-43EA-B8E4-9985E5960C7A}"/>
    <cellStyle name="Comma 12 2 2 2 5" xfId="5437" xr:uid="{1CD154C2-39B2-4F23-BBA0-5381B3359508}"/>
    <cellStyle name="Comma 12 2 2 3" xfId="5438" xr:uid="{1E57F144-7D4F-4502-A70D-F54D320B77A5}"/>
    <cellStyle name="Comma 12 2 2 3 2" xfId="5439" xr:uid="{F8623372-E219-4636-9191-F947807EA695}"/>
    <cellStyle name="Comma 12 2 2 3 3" xfId="5440" xr:uid="{714B78DB-BFD2-4C38-9E96-B17ABB9EB511}"/>
    <cellStyle name="Comma 12 2 2 4" xfId="5441" xr:uid="{CA8818F7-94EF-4C5A-A7FD-11FFCA1365EF}"/>
    <cellStyle name="Comma 12 2 2 4 2" xfId="5442" xr:uid="{4831DFB7-D743-44CD-B2DE-C16A8B46E810}"/>
    <cellStyle name="Comma 12 2 2 4 3" xfId="5443" xr:uid="{CD669525-C2AF-43C9-9FAA-877475E697DA}"/>
    <cellStyle name="Comma 12 2 2 5" xfId="5444" xr:uid="{D8E43123-7F8F-4F63-BF93-59F175820C90}"/>
    <cellStyle name="Comma 12 2 2 5 2" xfId="5445" xr:uid="{C9258D17-A247-4BB7-B508-88FEC332BCDF}"/>
    <cellStyle name="Comma 12 2 2 6" xfId="5446" xr:uid="{2D2B01FB-3EF8-4E81-B296-EDB0FF16B85B}"/>
    <cellStyle name="Comma 12 2 2 6 2" xfId="5447" xr:uid="{5AFC8435-4C9A-49C6-BA17-73B30E82EB4C}"/>
    <cellStyle name="Comma 12 2 2 7" xfId="5448" xr:uid="{7A2EFFAA-B9EC-4322-AE63-81D76A0F4BE3}"/>
    <cellStyle name="Comma 12 2 3" xfId="976" xr:uid="{00000000-0005-0000-0000-0000D5020000}"/>
    <cellStyle name="Comma 12 2 3 2" xfId="5449" xr:uid="{5D4A1BE5-4512-4DDC-BBF8-1F70FF4FD9C6}"/>
    <cellStyle name="Comma 12 2 3 2 2" xfId="21763" xr:uid="{D80C15B0-1E06-4526-A8F7-AA8A6503BE24}"/>
    <cellStyle name="Comma 12 2 3 2 3" xfId="34418" xr:uid="{AF077C6B-F68A-4090-BE63-221636DCAA2F}"/>
    <cellStyle name="Comma 12 2 3 3" xfId="5450" xr:uid="{32709406-5F4C-49BA-9A98-30201192BDCA}"/>
    <cellStyle name="Comma 12 2 3 3 2" xfId="5451" xr:uid="{CF24A87B-0570-4F35-80D1-48BD5ED1003F}"/>
    <cellStyle name="Comma 12 2 3 3 3" xfId="5452" xr:uid="{C69718BC-EDE0-4D4C-9B60-FBC67FBC16A8}"/>
    <cellStyle name="Comma 12 2 3 4" xfId="5453" xr:uid="{CDB9575D-1B6F-4CA0-92C7-301BBD35D29A}"/>
    <cellStyle name="Comma 12 2 3 4 2" xfId="5454" xr:uid="{FBB4BC3C-9DB5-4422-9B72-122E796FEEBE}"/>
    <cellStyle name="Comma 12 2 4" xfId="5455" xr:uid="{63F5905C-9C85-4831-8C4F-DB0C42E7B3A3}"/>
    <cellStyle name="Comma 12 2 4 2" xfId="5456" xr:uid="{91191BA7-FD3A-4E2E-BD34-4DD6FD5888CB}"/>
    <cellStyle name="Comma 12 2 4 2 2" xfId="5457" xr:uid="{C997886B-9DEE-4092-B60B-45FF6F9C82B6}"/>
    <cellStyle name="Comma 12 2 4 3" xfId="5458" xr:uid="{A37EDEF2-5254-451D-95D6-B6CCA16A9664}"/>
    <cellStyle name="Comma 12 2 4 3 2" xfId="5459" xr:uid="{3B25EEAF-2A74-44D7-8F8D-B55A14B2777B}"/>
    <cellStyle name="Comma 12 2 4 4" xfId="5460" xr:uid="{498B5375-B593-4E4B-9C26-1C7F1AE6A199}"/>
    <cellStyle name="Comma 12 2 5" xfId="5461" xr:uid="{A1D7AA06-407A-4CFA-A987-360FB74D557E}"/>
    <cellStyle name="Comma 12 2 5 2" xfId="5462" xr:uid="{F60C81C1-0C2C-4EA7-B588-ABDE25F2BF89}"/>
    <cellStyle name="Comma 12 2 5 3" xfId="5463" xr:uid="{0F871E0F-17EE-4472-B330-3F10C86D91EA}"/>
    <cellStyle name="Comma 12 2 6" xfId="5464" xr:uid="{E3C664E3-3BA7-4EE4-B7AD-BE5B33C27C0E}"/>
    <cellStyle name="Comma 12 2 6 2" xfId="5465" xr:uid="{66416670-CDC5-4828-8755-887008BE10A5}"/>
    <cellStyle name="Comma 12 2 7" xfId="5466" xr:uid="{03C91128-2E0B-4D6B-B961-7999994DC540}"/>
    <cellStyle name="Comma 12 2 7 2" xfId="5467" xr:uid="{1FE28398-1ACC-467A-840A-6C7A843D1E8F}"/>
    <cellStyle name="Comma 12 2 8" xfId="5468" xr:uid="{EB93A2B5-4CA9-4161-8DF4-DF502EFE4DCD}"/>
    <cellStyle name="Comma 12 3" xfId="977" xr:uid="{00000000-0005-0000-0000-0000D6020000}"/>
    <cellStyle name="Comma 12 3 2" xfId="978" xr:uid="{00000000-0005-0000-0000-0000D7020000}"/>
    <cellStyle name="Comma 12 3 2 2" xfId="979" xr:uid="{00000000-0005-0000-0000-0000D8020000}"/>
    <cellStyle name="Comma 12 3 2 2 2" xfId="5469" xr:uid="{13992B9C-28D7-443A-B256-B57B310DBCB6}"/>
    <cellStyle name="Comma 12 3 2 2 2 2" xfId="5470" xr:uid="{168FE1D0-5B01-4265-A43A-3E0C9B9A977A}"/>
    <cellStyle name="Comma 12 3 2 2 2 3" xfId="5471" xr:uid="{74F9EDDB-9389-4888-9A00-C3218FC91FD6}"/>
    <cellStyle name="Comma 12 3 2 2 3" xfId="5472" xr:uid="{2938748C-CA4B-40DB-A27F-52A0F7A8908F}"/>
    <cellStyle name="Comma 12 3 2 2 3 2" xfId="5473" xr:uid="{03F950EE-2516-4ACD-91B8-A58D5A6928A4}"/>
    <cellStyle name="Comma 12 3 2 2 4" xfId="5474" xr:uid="{6CA93BC1-0A86-4510-A8F7-1652490AA5FE}"/>
    <cellStyle name="Comma 12 3 2 2 4 2" xfId="5475" xr:uid="{2FB6BCCD-343E-4113-A6E4-562AD0B3F08A}"/>
    <cellStyle name="Comma 12 3 2 2 5" xfId="5476" xr:uid="{30C4EF85-7C3C-45E1-94C6-199ED1ACDFFD}"/>
    <cellStyle name="Comma 12 3 2 3" xfId="5477" xr:uid="{E57C7919-C20D-47C3-A602-466C4C45944F}"/>
    <cellStyle name="Comma 12 3 2 3 2" xfId="5478" xr:uid="{719DA80C-3246-4BEF-94A4-532FD060BB66}"/>
    <cellStyle name="Comma 12 3 2 3 3" xfId="5479" xr:uid="{1AD000CD-9007-4186-A824-B840BAA6CEE0}"/>
    <cellStyle name="Comma 12 3 2 4" xfId="5480" xr:uid="{F2BA7A2E-FAF0-4469-B004-A504CDC91E0E}"/>
    <cellStyle name="Comma 12 3 2 4 2" xfId="5481" xr:uid="{E1139A51-4ADD-42D9-A78A-07712385C901}"/>
    <cellStyle name="Comma 12 3 2 4 3" xfId="5482" xr:uid="{5E34F836-1987-41A1-9C9A-5AF2F13DD270}"/>
    <cellStyle name="Comma 12 3 2 5" xfId="5483" xr:uid="{330E241A-0612-41AC-9161-ED9CC0EB9C95}"/>
    <cellStyle name="Comma 12 3 2 5 2" xfId="5484" xr:uid="{BE13470A-D911-411B-89D7-8536727E6C82}"/>
    <cellStyle name="Comma 12 3 2 6" xfId="5485" xr:uid="{3455BC08-F73F-47E8-851A-660114BA675D}"/>
    <cellStyle name="Comma 12 3 2 6 2" xfId="5486" xr:uid="{FC741976-9E4B-41EB-AE3E-A218DB2E6B83}"/>
    <cellStyle name="Comma 12 3 2 7" xfId="5487" xr:uid="{87C3ECE8-B727-4791-8DB5-52D2D6D22726}"/>
    <cellStyle name="Comma 12 3 3" xfId="980" xr:uid="{00000000-0005-0000-0000-0000D9020000}"/>
    <cellStyle name="Comma 12 3 3 2" xfId="5488" xr:uid="{973DC181-CAD2-4EF8-97D4-34F3A2EFF955}"/>
    <cellStyle name="Comma 12 3 3 2 2" xfId="5489" xr:uid="{7634047A-2BCD-4885-9DD9-9CAE94075E8B}"/>
    <cellStyle name="Comma 12 3 3 2 2 2" xfId="5490" xr:uid="{74110B29-2C2B-4531-96F1-E5B61CA07787}"/>
    <cellStyle name="Comma 12 3 3 2 3" xfId="5491" xr:uid="{D9BE381C-07A2-4FF1-BC0B-E6AC8D464F7D}"/>
    <cellStyle name="Comma 12 3 3 2 3 2" xfId="5492" xr:uid="{6A7E0599-C76F-4161-92F2-D04BF191C574}"/>
    <cellStyle name="Comma 12 3 3 2 4" xfId="5493" xr:uid="{4BE858AE-D649-4E04-9F55-9F3896B1BCE9}"/>
    <cellStyle name="Comma 12 3 3 3" xfId="5494" xr:uid="{E569A4A1-C72A-42E3-AAA0-E3F7BF54C982}"/>
    <cellStyle name="Comma 12 3 3 3 2" xfId="5495" xr:uid="{98066656-B035-449D-B76D-F4D51771B5C4}"/>
    <cellStyle name="Comma 12 3 3 3 3" xfId="5496" xr:uid="{036D78E2-64E0-4535-84E1-1FD157541308}"/>
    <cellStyle name="Comma 12 3 3 4" xfId="5497" xr:uid="{7EA15E61-8E15-4EF1-9BDD-4CE1A1A03CD7}"/>
    <cellStyle name="Comma 12 3 3 4 2" xfId="5498" xr:uid="{50F748CA-1E43-403C-836B-F106CC29EBBB}"/>
    <cellStyle name="Comma 12 3 3 5" xfId="5499" xr:uid="{7F211459-0A00-4EDB-880F-2D9483E733B8}"/>
    <cellStyle name="Comma 12 3 3 5 2" xfId="5500" xr:uid="{EDB1816D-0146-4243-B194-B9F28836E1AB}"/>
    <cellStyle name="Comma 12 3 3 6" xfId="5501" xr:uid="{B654B478-8224-4282-8DA9-23F7C419E3D0}"/>
    <cellStyle name="Comma 12 3 4" xfId="5502" xr:uid="{F65BEE3F-02BA-4935-A770-B0B16804619B}"/>
    <cellStyle name="Comma 12 3 4 2" xfId="5503" xr:uid="{92EF9F0F-E29A-4AB2-9B38-DFEF949961DF}"/>
    <cellStyle name="Comma 12 3 4 2 2" xfId="5504" xr:uid="{03B3AA76-C72F-4C8D-A761-15A26109F647}"/>
    <cellStyle name="Comma 12 3 4 2 2 2" xfId="5505" xr:uid="{3B4FD2FB-385F-43F6-BBBA-B827F5574871}"/>
    <cellStyle name="Comma 12 3 4 2 3" xfId="5506" xr:uid="{F90D0249-04F5-4035-ADA6-93B28D965FE9}"/>
    <cellStyle name="Comma 12 3 4 2 3 2" xfId="5507" xr:uid="{53E3047C-63B9-438B-BDFF-2408CFFDD920}"/>
    <cellStyle name="Comma 12 3 4 2 4" xfId="5508" xr:uid="{3CABF1FE-4E01-4B96-AE0C-E95215313A98}"/>
    <cellStyle name="Comma 12 3 4 3" xfId="5509" xr:uid="{6FDF5DAD-0821-4B1D-A64A-CB7CEEA19909}"/>
    <cellStyle name="Comma 12 3 4 3 2" xfId="5510" xr:uid="{B7A33210-11AC-413C-9923-5F3BA33BA84E}"/>
    <cellStyle name="Comma 12 3 4 4" xfId="5511" xr:uid="{78DAD29C-272F-4485-986B-77BF55E00281}"/>
    <cellStyle name="Comma 12 3 4 4 2" xfId="5512" xr:uid="{4C61110F-0F18-4422-952B-DD7958CBD36C}"/>
    <cellStyle name="Comma 12 3 4 5" xfId="5513" xr:uid="{8D0823B0-9C22-4F47-BE15-ADF2ED881BA4}"/>
    <cellStyle name="Comma 12 3 5" xfId="5514" xr:uid="{7BFF6F3D-A6F0-4E68-A8B2-BF4469238013}"/>
    <cellStyle name="Comma 12 3 5 2" xfId="5515" xr:uid="{D818D2B7-4A07-486E-A3E8-5FDB363CB364}"/>
    <cellStyle name="Comma 12 3 5 2 2" xfId="5516" xr:uid="{ECFEA991-5512-40B6-9624-7FEEB1F01168}"/>
    <cellStyle name="Comma 12 3 5 3" xfId="5517" xr:uid="{61D64E81-F345-4B7D-8E6A-2FCFDB7B40A2}"/>
    <cellStyle name="Comma 12 3 5 3 2" xfId="5518" xr:uid="{D14B655E-C7A4-4F39-9AD2-819FCEB696EE}"/>
    <cellStyle name="Comma 12 3 5 4" xfId="5519" xr:uid="{2F9B5472-AA05-4EDD-8482-8A24E6696FE3}"/>
    <cellStyle name="Comma 12 3 6" xfId="5520" xr:uid="{11A0DBCB-2A94-4A58-B9EA-87071C5AFCBB}"/>
    <cellStyle name="Comma 12 3 6 2" xfId="5521" xr:uid="{959584FA-6DFF-413C-A0DB-AFD781B098B0}"/>
    <cellStyle name="Comma 12 3 6 3" xfId="5522" xr:uid="{B287FE14-906D-474D-985A-90B482DF1AFB}"/>
    <cellStyle name="Comma 12 3 7" xfId="5523" xr:uid="{ADCAFC7D-887F-474F-A152-3FB1B34508A6}"/>
    <cellStyle name="Comma 12 3 7 2" xfId="5524" xr:uid="{8C0EACBC-41EF-43B4-A2E3-80E00725A96D}"/>
    <cellStyle name="Comma 12 3 8" xfId="5525" xr:uid="{D6FF5424-EDC6-4E90-AB35-B59C97310061}"/>
    <cellStyle name="Comma 12 3 8 2" xfId="5526" xr:uid="{B0558687-FE0A-4A08-812F-223534A0D4B7}"/>
    <cellStyle name="Comma 12 3 9" xfId="5527" xr:uid="{B4503812-FA8F-4C1C-8E9A-9769C34B9087}"/>
    <cellStyle name="Comma 12 4" xfId="981" xr:uid="{00000000-0005-0000-0000-0000DA020000}"/>
    <cellStyle name="Comma 12 4 2" xfId="982" xr:uid="{00000000-0005-0000-0000-0000DB020000}"/>
    <cellStyle name="Comma 12 4 2 2" xfId="5528" xr:uid="{E662651F-6E15-4A52-B139-C5B2EE5AEC3D}"/>
    <cellStyle name="Comma 12 4 2 2 2" xfId="5529" xr:uid="{B3956739-511F-4CAF-BA51-5D4049CB8332}"/>
    <cellStyle name="Comma 12 4 2 2 3" xfId="5530" xr:uid="{EDFEE97E-5639-4AAF-9CE5-F71CD8B08729}"/>
    <cellStyle name="Comma 12 4 2 3" xfId="5531" xr:uid="{E22BB904-63B5-4CA1-8F30-46B0C1EACC95}"/>
    <cellStyle name="Comma 12 4 2 3 2" xfId="5532" xr:uid="{9D048C2E-97FE-479B-B66E-114C725FEF23}"/>
    <cellStyle name="Comma 12 4 2 4" xfId="5533" xr:uid="{EA2B631F-4597-4D66-8059-E5548D191AC8}"/>
    <cellStyle name="Comma 12 4 2 4 2" xfId="5534" xr:uid="{372184BE-64BF-447C-B861-9E2E4E1791D7}"/>
    <cellStyle name="Comma 12 4 2 5" xfId="5535" xr:uid="{53356CEA-202C-415C-B6B7-898D7EFFFE74}"/>
    <cellStyle name="Comma 12 4 3" xfId="5536" xr:uid="{1AC3AF57-9FB4-40E6-97DE-E231A33C7137}"/>
    <cellStyle name="Comma 12 4 3 2" xfId="5537" xr:uid="{3974B7B1-4563-4FCB-A335-D3A82AC4B395}"/>
    <cellStyle name="Comma 12 4 3 3" xfId="5538" xr:uid="{83C976C3-5659-4D3B-86BD-54A5E141A9B5}"/>
    <cellStyle name="Comma 12 4 4" xfId="5539" xr:uid="{CBC14BB8-AA64-4EE0-ABB8-FA11342E6A69}"/>
    <cellStyle name="Comma 12 4 4 2" xfId="5540" xr:uid="{86F7626A-234C-4F12-93C9-DE138663BA5F}"/>
    <cellStyle name="Comma 12 4 4 3" xfId="5541" xr:uid="{FE490B2E-2664-47C3-9914-73C7BAAB522A}"/>
    <cellStyle name="Comma 12 4 5" xfId="5542" xr:uid="{BEDE08FD-6011-4D49-ACCA-51DC4A26CC58}"/>
    <cellStyle name="Comma 12 4 5 2" xfId="5543" xr:uid="{6422606D-FE21-434C-B824-548DA1BC9B80}"/>
    <cellStyle name="Comma 12 4 6" xfId="5544" xr:uid="{4B952515-13EE-47FE-A87C-19283670B1C7}"/>
    <cellStyle name="Comma 12 4 6 2" xfId="5545" xr:uid="{B09397B8-EFD7-4311-9F54-F4C9CA9DE1D7}"/>
    <cellStyle name="Comma 12 4 7" xfId="5546" xr:uid="{77E22D57-5D1B-4EF4-AABE-3B66C0CC59D1}"/>
    <cellStyle name="Comma 12 5" xfId="983" xr:uid="{00000000-0005-0000-0000-0000DC020000}"/>
    <cellStyle name="Comma 12 5 2" xfId="984" xr:uid="{00000000-0005-0000-0000-0000DD020000}"/>
    <cellStyle name="Comma 12 5 2 2" xfId="5547" xr:uid="{01A479D1-B54F-4A0E-A8EC-6E1E8876DF88}"/>
    <cellStyle name="Comma 12 5 2 2 2" xfId="5548" xr:uid="{D9B188C4-F23B-4D3C-B6AE-3EB9224082F4}"/>
    <cellStyle name="Comma 12 5 2 2 3" xfId="5549" xr:uid="{B0CB2051-0078-45CB-9824-810FAF2CC199}"/>
    <cellStyle name="Comma 12 5 2 3" xfId="5550" xr:uid="{020623FF-6F02-47E1-949E-25E885B2EF20}"/>
    <cellStyle name="Comma 12 5 2 3 2" xfId="5551" xr:uid="{1EE9955D-E242-4055-A0C3-B6844821D45A}"/>
    <cellStyle name="Comma 12 5 2 4" xfId="5552" xr:uid="{95FDBC1D-99B6-4700-83C8-61DF5B18F633}"/>
    <cellStyle name="Comma 12 5 2 4 2" xfId="5553" xr:uid="{9782562E-23AE-4390-8E8B-58968AA40862}"/>
    <cellStyle name="Comma 12 5 2 5" xfId="5554" xr:uid="{8FF2D835-1788-4734-B368-F94978F7DF0F}"/>
    <cellStyle name="Comma 12 5 3" xfId="5555" xr:uid="{5756B730-379A-47D0-97F2-23A881D72DA5}"/>
    <cellStyle name="Comma 12 5 3 2" xfId="5556" xr:uid="{82749DAE-1988-4BAB-9C5A-78ADA731651E}"/>
    <cellStyle name="Comma 12 5 3 3" xfId="5557" xr:uid="{4AC15957-C76A-4EF3-9080-68B20202C59F}"/>
    <cellStyle name="Comma 12 5 4" xfId="5558" xr:uid="{22B0EB8E-46EF-4389-BFEE-0CE5ED7A4E13}"/>
    <cellStyle name="Comma 12 5 4 2" xfId="5559" xr:uid="{06AFD95A-3AAA-4B01-9B37-0B22D944CB69}"/>
    <cellStyle name="Comma 12 5 4 3" xfId="5560" xr:uid="{BCE59A52-B749-4151-B896-3C4AB31DD204}"/>
    <cellStyle name="Comma 12 5 5" xfId="5561" xr:uid="{66E402A2-3D10-4DBE-B3B5-FC9384D6FF02}"/>
    <cellStyle name="Comma 12 5 5 2" xfId="5562" xr:uid="{1BCDC391-ABF2-403E-B7FC-DEF7499AF16B}"/>
    <cellStyle name="Comma 12 5 6" xfId="5563" xr:uid="{BEE8D4E7-26F7-45D0-BF2B-9B07952F3879}"/>
    <cellStyle name="Comma 12 5 6 2" xfId="5564" xr:uid="{3FF8900D-EB3C-427F-8E95-0F6E477F2376}"/>
    <cellStyle name="Comma 12 5 7" xfId="5565" xr:uid="{F814AA08-28E2-4E41-8B08-EC99A40E4C63}"/>
    <cellStyle name="Comma 12 6" xfId="985" xr:uid="{00000000-0005-0000-0000-0000DE020000}"/>
    <cellStyle name="Comma 12 6 2" xfId="5566" xr:uid="{861D1A20-3939-48F0-AAE6-0D9923A90E93}"/>
    <cellStyle name="Comma 12 6 2 2" xfId="21867" xr:uid="{8A31C690-6CB3-4C6C-AEE3-930E4B7AC3D9}"/>
    <cellStyle name="Comma 12 6 2 3" xfId="34419" xr:uid="{729D8E30-10F4-4A9E-8E04-8C64F3F40B47}"/>
    <cellStyle name="Comma 12 6 3" xfId="5567" xr:uid="{5DCAACC6-ECCB-40E1-A42E-03A371EF8A3D}"/>
    <cellStyle name="Comma 12 6 3 2" xfId="5568" xr:uid="{1214EF0B-A509-4C01-ABF8-7D1B0CF5ABAB}"/>
    <cellStyle name="Comma 12 6 3 3" xfId="5569" xr:uid="{DF43FA9D-AC3C-45DF-B941-0E8CC8353AB4}"/>
    <cellStyle name="Comma 12 6 4" xfId="5570" xr:uid="{B14AE691-D13A-447D-87A7-406553E500F7}"/>
    <cellStyle name="Comma 12 6 4 2" xfId="5571" xr:uid="{09C223ED-398F-49F1-930B-7119C9C25AC7}"/>
    <cellStyle name="Comma 12 7" xfId="986" xr:uid="{00000000-0005-0000-0000-0000DF020000}"/>
    <cellStyle name="Comma 12 7 2" xfId="5572" xr:uid="{1396FFB9-602B-41C0-80E6-2A9547B4EB3B}"/>
    <cellStyle name="Comma 12 7 2 2" xfId="5573" xr:uid="{815BECCD-1ADE-4B73-A4DA-261C00D5985F}"/>
    <cellStyle name="Comma 12 7 2 3" xfId="5574" xr:uid="{9DD6E16F-5A58-446F-B523-BE81B46E012D}"/>
    <cellStyle name="Comma 12 7 3" xfId="5575" xr:uid="{CC83313C-7D60-422E-9917-5F4A3ACD05FA}"/>
    <cellStyle name="Comma 12 7 3 2" xfId="5576" xr:uid="{3D44CA43-B69B-49BE-807F-35123BE8FCAA}"/>
    <cellStyle name="Comma 12 7 4" xfId="5577" xr:uid="{20630336-468E-492C-B542-37C6C489A750}"/>
    <cellStyle name="Comma 12 7 4 2" xfId="5578" xr:uid="{50BAF453-CFD3-442F-A2AC-397831807D89}"/>
    <cellStyle name="Comma 12 7 5" xfId="5579" xr:uid="{CE233982-029E-45B8-8875-999EF26719E5}"/>
    <cellStyle name="Comma 12 8" xfId="5580" xr:uid="{0D8B0F2B-89A8-44D5-A317-5796C7622CB2}"/>
    <cellStyle name="Comma 12 8 2" xfId="5581" xr:uid="{F746FC34-5DA3-46B0-8821-6102108A8656}"/>
    <cellStyle name="Comma 12 8 3" xfId="5582" xr:uid="{75C31CDF-E28E-4B5F-93F1-C90974C27871}"/>
    <cellStyle name="Comma 12 9" xfId="5583" xr:uid="{B74E538F-9A13-416A-9CE6-D27F7266D356}"/>
    <cellStyle name="Comma 12 9 2" xfId="5584" xr:uid="{2FBB8336-5347-4D26-8146-B3D628E67185}"/>
    <cellStyle name="Comma 12 9 3" xfId="5585" xr:uid="{FC0960DF-A7C5-4142-A166-BFD8AFF33354}"/>
    <cellStyle name="Comma 12_Nova Sea" xfId="2239" xr:uid="{00000000-0005-0000-0000-0000E0020000}"/>
    <cellStyle name="Comma 13" xfId="408" xr:uid="{00000000-0005-0000-0000-0000E1020000}"/>
    <cellStyle name="Comma 13 10" xfId="5586" xr:uid="{C0D987A8-3DB1-43D3-970A-61440499DFD5}"/>
    <cellStyle name="Comma 13 10 2" xfId="5587" xr:uid="{0563BFE2-9A71-4A3F-96E5-B22A805C5C5B}"/>
    <cellStyle name="Comma 13 11" xfId="5588" xr:uid="{6C056606-33CB-428B-89FD-74B925BE7B4D}"/>
    <cellStyle name="Comma 13 11 2" xfId="5589" xr:uid="{0B0D260B-0581-41EC-9120-94EE862A084E}"/>
    <cellStyle name="Comma 13 12" xfId="5590" xr:uid="{8C44055F-5494-410C-8F7E-943AC6E4A0BA}"/>
    <cellStyle name="Comma 13 13" xfId="18173" xr:uid="{3057E3E6-3646-4872-9558-E17B23E172A4}"/>
    <cellStyle name="Comma 13 13 2" xfId="33933" xr:uid="{A381E84E-D6B9-4C22-A141-6DB3F77E913A}"/>
    <cellStyle name="Comma 13 14" xfId="2269" xr:uid="{30D6A75C-A6F8-4AAE-A9FF-2CA59053B701}"/>
    <cellStyle name="Comma 13 2" xfId="987" xr:uid="{00000000-0005-0000-0000-0000E2020000}"/>
    <cellStyle name="Comma 13 2 2" xfId="988" xr:uid="{00000000-0005-0000-0000-0000E3020000}"/>
    <cellStyle name="Comma 13 2 2 2" xfId="989" xr:uid="{00000000-0005-0000-0000-0000E4020000}"/>
    <cellStyle name="Comma 13 2 2 2 2" xfId="5591" xr:uid="{4A937CE2-D12F-4FFD-9BDE-7E302BC90525}"/>
    <cellStyle name="Comma 13 2 2 2 2 2" xfId="5592" xr:uid="{8196C30B-842C-4B79-9BA4-03155AB24482}"/>
    <cellStyle name="Comma 13 2 2 2 2 3" xfId="5593" xr:uid="{1A8DA470-5659-49CC-B23F-24039C5611DF}"/>
    <cellStyle name="Comma 13 2 2 2 3" xfId="5594" xr:uid="{12BF7F8A-8D1E-4B43-9129-F8E30F273A9F}"/>
    <cellStyle name="Comma 13 2 2 2 3 2" xfId="5595" xr:uid="{E0ED1521-47D4-4CF1-BCF4-3F38C57F2BA4}"/>
    <cellStyle name="Comma 13 2 2 2 4" xfId="5596" xr:uid="{34B19085-90B6-4181-BF12-AABDB4A357DA}"/>
    <cellStyle name="Comma 13 2 2 2 4 2" xfId="5597" xr:uid="{03B96867-3E06-40D5-AF3B-D00280A80507}"/>
    <cellStyle name="Comma 13 2 2 2 5" xfId="5598" xr:uid="{5E94F491-46E2-4299-B37A-EDB12AFD8498}"/>
    <cellStyle name="Comma 13 2 2 3" xfId="5599" xr:uid="{66E8BE61-FDEF-4DD2-A379-7E3A173DEAF1}"/>
    <cellStyle name="Comma 13 2 2 3 2" xfId="5600" xr:uid="{096E0C43-F3B1-4D45-ADBB-118B44CF9EC0}"/>
    <cellStyle name="Comma 13 2 2 3 3" xfId="5601" xr:uid="{C7457590-48D2-4515-982B-75E4A0C0518D}"/>
    <cellStyle name="Comma 13 2 2 4" xfId="5602" xr:uid="{207442BE-2FAC-4633-8BA8-EB72479FF1A9}"/>
    <cellStyle name="Comma 13 2 2 4 2" xfId="5603" xr:uid="{21F6E482-D1E1-4D74-9E1E-6B1328A08B03}"/>
    <cellStyle name="Comma 13 2 2 4 3" xfId="5604" xr:uid="{B5C16B38-3C1A-4F64-8922-A94D08B4E71A}"/>
    <cellStyle name="Comma 13 2 2 5" xfId="5605" xr:uid="{29EF3126-1EE1-42CD-898C-2F88CCF2BCA9}"/>
    <cellStyle name="Comma 13 2 2 5 2" xfId="5606" xr:uid="{5986195C-42E6-462D-B559-00FBD18EFD26}"/>
    <cellStyle name="Comma 13 2 2 6" xfId="5607" xr:uid="{C6B68145-2153-45BA-AE6B-EF5E20A39D7C}"/>
    <cellStyle name="Comma 13 2 2 6 2" xfId="5608" xr:uid="{2D9044A7-B891-4F96-BDCD-C21050F3D3CC}"/>
    <cellStyle name="Comma 13 2 2 7" xfId="5609" xr:uid="{536E38DC-9438-478F-B25A-55742D08E2B1}"/>
    <cellStyle name="Comma 13 2 3" xfId="990" xr:uid="{00000000-0005-0000-0000-0000E5020000}"/>
    <cellStyle name="Comma 13 2 3 2" xfId="5610" xr:uid="{C12FA11D-3CF8-41BE-ABF6-449530D31DC0}"/>
    <cellStyle name="Comma 13 2 3 2 2" xfId="21908" xr:uid="{EF44ABE6-C5FD-4D90-8169-1EA2118BAFD4}"/>
    <cellStyle name="Comma 13 2 3 2 3" xfId="34420" xr:uid="{73C65FC3-D93A-4FC0-8549-F91DBF9B4D40}"/>
    <cellStyle name="Comma 13 2 3 3" xfId="5611" xr:uid="{9E9A3AC8-4229-4176-AAE2-96B51F4E8ED6}"/>
    <cellStyle name="Comma 13 2 3 3 2" xfId="5612" xr:uid="{BA77F556-73EE-4896-BB8B-FEDD0183ABFB}"/>
    <cellStyle name="Comma 13 2 3 3 3" xfId="5613" xr:uid="{D819C02E-21DE-47EF-A680-0680FE5A23F7}"/>
    <cellStyle name="Comma 13 2 3 4" xfId="5614" xr:uid="{8F7FFEC6-6186-4A53-A072-6B9850896303}"/>
    <cellStyle name="Comma 13 2 3 4 2" xfId="5615" xr:uid="{4661F91D-8288-427D-862C-26B1915F8019}"/>
    <cellStyle name="Comma 13 2 4" xfId="5616" xr:uid="{698F89DE-71C9-42E0-93D0-52745676C984}"/>
    <cellStyle name="Comma 13 2 4 2" xfId="5617" xr:uid="{652463BA-6FFE-439F-AAB9-C38BAE336D60}"/>
    <cellStyle name="Comma 13 2 4 2 2" xfId="5618" xr:uid="{E0417CF7-34DB-4488-8F9A-C81964069C8C}"/>
    <cellStyle name="Comma 13 2 4 3" xfId="5619" xr:uid="{4CB60CF8-C636-4088-BE0C-EA2BCCA1362D}"/>
    <cellStyle name="Comma 13 2 4 3 2" xfId="5620" xr:uid="{2A2DF742-05E5-469D-9F3D-AFC579548A0D}"/>
    <cellStyle name="Comma 13 2 4 4" xfId="5621" xr:uid="{9A24B07C-6B4B-4DDD-87CA-B4E5F98FE8FD}"/>
    <cellStyle name="Comma 13 2 5" xfId="5622" xr:uid="{FBB1C0C5-EEA8-4E2C-ABC0-26A81E8D93A5}"/>
    <cellStyle name="Comma 13 2 5 2" xfId="5623" xr:uid="{161F2E8E-E796-49CB-9000-CAC49AA938E3}"/>
    <cellStyle name="Comma 13 2 5 3" xfId="5624" xr:uid="{B41D1696-8C65-4509-97CE-78F396BF6730}"/>
    <cellStyle name="Comma 13 2 6" xfId="5625" xr:uid="{DD908DC6-CDA1-45CE-8912-5AB388A80793}"/>
    <cellStyle name="Comma 13 2 6 2" xfId="5626" xr:uid="{6E4EE3E9-879F-42A5-B602-70C334375561}"/>
    <cellStyle name="Comma 13 2 7" xfId="5627" xr:uid="{5CE64F80-AC29-41D7-A11B-673AC199FA37}"/>
    <cellStyle name="Comma 13 2 7 2" xfId="5628" xr:uid="{E192E456-E3EB-497C-B85B-9111D178E7D5}"/>
    <cellStyle name="Comma 13 2 8" xfId="5629" xr:uid="{B6E4E6C9-1663-43F2-B2AF-DC6004603596}"/>
    <cellStyle name="Comma 13 3" xfId="991" xr:uid="{00000000-0005-0000-0000-0000E6020000}"/>
    <cellStyle name="Comma 13 3 2" xfId="992" xr:uid="{00000000-0005-0000-0000-0000E7020000}"/>
    <cellStyle name="Comma 13 3 2 2" xfId="993" xr:uid="{00000000-0005-0000-0000-0000E8020000}"/>
    <cellStyle name="Comma 13 3 2 2 2" xfId="5630" xr:uid="{F36EC522-C9A5-4F26-842D-376161659BA5}"/>
    <cellStyle name="Comma 13 3 2 2 2 2" xfId="5631" xr:uid="{BF83C8CA-332C-407D-A117-0A59C3090F57}"/>
    <cellStyle name="Comma 13 3 2 2 2 3" xfId="5632" xr:uid="{916DD361-31BF-496A-B137-3533FCE7A3AE}"/>
    <cellStyle name="Comma 13 3 2 2 3" xfId="5633" xr:uid="{BA63DD9F-C8A9-4D57-99A3-77DA4AB8FB2E}"/>
    <cellStyle name="Comma 13 3 2 2 3 2" xfId="5634" xr:uid="{EE6D2826-2F4F-47E5-AAB4-D6DDBE75F848}"/>
    <cellStyle name="Comma 13 3 2 2 4" xfId="5635" xr:uid="{D82E406D-D499-4F7C-BEE1-03CC69940267}"/>
    <cellStyle name="Comma 13 3 2 2 4 2" xfId="5636" xr:uid="{B9A98911-4CB7-4AE6-A149-0FADF77009ED}"/>
    <cellStyle name="Comma 13 3 2 2 5" xfId="5637" xr:uid="{9E8A27D5-C09D-40A3-BCEE-0BB759A7B7D6}"/>
    <cellStyle name="Comma 13 3 2 3" xfId="5638" xr:uid="{5B0805C8-E64E-4BED-8EF8-3476AC84048C}"/>
    <cellStyle name="Comma 13 3 2 3 2" xfId="5639" xr:uid="{DCCAAC12-528B-4A11-9BC6-828C76959387}"/>
    <cellStyle name="Comma 13 3 2 3 3" xfId="5640" xr:uid="{58707C78-E0C5-4CEB-864B-CFA464BADFA4}"/>
    <cellStyle name="Comma 13 3 2 4" xfId="5641" xr:uid="{D65D61E4-AD65-47CC-B6E0-2ABD962EBA81}"/>
    <cellStyle name="Comma 13 3 2 4 2" xfId="5642" xr:uid="{ECA29E92-C395-4244-92AD-2A7BB1EBD186}"/>
    <cellStyle name="Comma 13 3 2 4 3" xfId="5643" xr:uid="{49CE2116-9CCB-43A1-B32A-EE803F3384C1}"/>
    <cellStyle name="Comma 13 3 2 5" xfId="5644" xr:uid="{76C092F7-2183-411B-A77B-C4F446929BBE}"/>
    <cellStyle name="Comma 13 3 2 5 2" xfId="5645" xr:uid="{F723290A-D048-46C4-B75B-6A01DF0BF992}"/>
    <cellStyle name="Comma 13 3 2 6" xfId="5646" xr:uid="{C2AF89B5-72B3-4153-B8A0-4BB0427FB70D}"/>
    <cellStyle name="Comma 13 3 2 6 2" xfId="5647" xr:uid="{63CE27BC-AB39-41F7-A57C-A1D8D83E3F60}"/>
    <cellStyle name="Comma 13 3 2 7" xfId="5648" xr:uid="{5E57E2C2-6F83-4A6A-8B15-8A29348928F4}"/>
    <cellStyle name="Comma 13 3 3" xfId="994" xr:uid="{00000000-0005-0000-0000-0000E9020000}"/>
    <cellStyle name="Comma 13 3 3 2" xfId="5649" xr:uid="{B7CBB433-252C-4160-9292-D00D92513BD3}"/>
    <cellStyle name="Comma 13 3 3 2 2" xfId="5650" xr:uid="{2AEFAB39-E2AA-44C2-9404-6C5920002B7C}"/>
    <cellStyle name="Comma 13 3 3 2 2 2" xfId="5651" xr:uid="{51E5C5EC-7F60-4AA8-B7B8-6E8BA11AB75C}"/>
    <cellStyle name="Comma 13 3 3 2 3" xfId="5652" xr:uid="{BE147EED-3D86-48F0-BA66-683469A6573E}"/>
    <cellStyle name="Comma 13 3 3 2 3 2" xfId="5653" xr:uid="{50540085-5A21-4A3B-83E0-E9F9173E18AD}"/>
    <cellStyle name="Comma 13 3 3 2 4" xfId="5654" xr:uid="{9681FC78-3065-4088-ABFC-E9342C26B6A5}"/>
    <cellStyle name="Comma 13 3 3 3" xfId="5655" xr:uid="{52F06094-716D-4F24-AE6B-461C79EB5CAF}"/>
    <cellStyle name="Comma 13 3 3 3 2" xfId="5656" xr:uid="{9CBE0ABD-0B4A-4D5D-8A34-88DF72AE77E5}"/>
    <cellStyle name="Comma 13 3 3 3 3" xfId="5657" xr:uid="{81BC1F1F-D4B1-41FC-AFE8-E4BA1C3CEE7F}"/>
    <cellStyle name="Comma 13 3 3 4" xfId="5658" xr:uid="{91D011C5-6730-422D-8679-C6BD555CB6B5}"/>
    <cellStyle name="Comma 13 3 3 4 2" xfId="5659" xr:uid="{252E97F4-D235-459C-81B8-3F79C2CAC960}"/>
    <cellStyle name="Comma 13 3 3 5" xfId="5660" xr:uid="{97D39ED4-4FAB-4A8B-877E-80387B1468C5}"/>
    <cellStyle name="Comma 13 3 3 5 2" xfId="5661" xr:uid="{22081123-B53A-4787-84C1-3E760CB672F7}"/>
    <cellStyle name="Comma 13 3 3 6" xfId="5662" xr:uid="{72065C75-41EE-4F4F-A173-87128E301E73}"/>
    <cellStyle name="Comma 13 3 4" xfId="5663" xr:uid="{75241B69-41FD-4AAB-A30D-F583BAE14514}"/>
    <cellStyle name="Comma 13 3 4 2" xfId="5664" xr:uid="{41FC516E-F36E-4AB0-B986-74BB501353B4}"/>
    <cellStyle name="Comma 13 3 4 2 2" xfId="5665" xr:uid="{EB7E5961-9222-4EBB-95AE-81D305DDE313}"/>
    <cellStyle name="Comma 13 3 4 2 2 2" xfId="5666" xr:uid="{B5C8AC1D-D067-47D2-A91A-9EABE175D5E4}"/>
    <cellStyle name="Comma 13 3 4 2 3" xfId="5667" xr:uid="{6D2BADB9-71C7-4E2E-8161-A2A9789A7C78}"/>
    <cellStyle name="Comma 13 3 4 2 3 2" xfId="5668" xr:uid="{0414D026-7EB8-4961-851E-9C939FB84284}"/>
    <cellStyle name="Comma 13 3 4 2 4" xfId="5669" xr:uid="{A435A6E7-D991-46B1-A8B5-69254879B673}"/>
    <cellStyle name="Comma 13 3 4 3" xfId="5670" xr:uid="{60CE33ED-5922-466C-A670-4B198F262854}"/>
    <cellStyle name="Comma 13 3 4 3 2" xfId="5671" xr:uid="{81CBE49F-7805-43F0-8AF6-1627F2FE14F6}"/>
    <cellStyle name="Comma 13 3 4 4" xfId="5672" xr:uid="{9A1BF6DD-4887-4897-A5B7-4CBC4AC00962}"/>
    <cellStyle name="Comma 13 3 4 4 2" xfId="5673" xr:uid="{1654E7BC-95C6-47F1-967D-4A50D60FA780}"/>
    <cellStyle name="Comma 13 3 4 5" xfId="5674" xr:uid="{9ED8D69C-FADB-4E8B-83A4-3F70EDFA5CF0}"/>
    <cellStyle name="Comma 13 3 5" xfId="5675" xr:uid="{9E315033-2F2C-447C-BB19-FE42E46ECB33}"/>
    <cellStyle name="Comma 13 3 5 2" xfId="5676" xr:uid="{FB9BEAB0-F20D-400B-B543-933FDC118D85}"/>
    <cellStyle name="Comma 13 3 5 2 2" xfId="5677" xr:uid="{C63142E7-4873-4D66-90F6-3B6363A701B6}"/>
    <cellStyle name="Comma 13 3 5 3" xfId="5678" xr:uid="{A7A24183-4B0D-46A1-A5CF-81A51EC85E95}"/>
    <cellStyle name="Comma 13 3 5 3 2" xfId="5679" xr:uid="{2E363FAF-0E83-4CC0-A842-765AE76E003F}"/>
    <cellStyle name="Comma 13 3 5 4" xfId="5680" xr:uid="{B051C148-156B-4F4A-95B6-90A836330C40}"/>
    <cellStyle name="Comma 13 3 6" xfId="5681" xr:uid="{C0682B2F-4D94-4CF8-B9BF-6B127B5CCD04}"/>
    <cellStyle name="Comma 13 3 6 2" xfId="5682" xr:uid="{72D19B0F-DB81-4E66-814F-49DED33D62EC}"/>
    <cellStyle name="Comma 13 3 6 3" xfId="5683" xr:uid="{DE07578A-D036-4226-B3B0-13C1050E9EDD}"/>
    <cellStyle name="Comma 13 3 7" xfId="5684" xr:uid="{5AC0B330-BFC3-4542-9536-A2136BC5A83E}"/>
    <cellStyle name="Comma 13 3 7 2" xfId="5685" xr:uid="{C27F7F1A-4304-40E5-871B-F071953EEEC4}"/>
    <cellStyle name="Comma 13 3 8" xfId="5686" xr:uid="{160E670B-804C-4CF6-8D5C-6375873FCE85}"/>
    <cellStyle name="Comma 13 3 8 2" xfId="5687" xr:uid="{FFBC535A-E76C-4EA6-9473-087A32EE04FD}"/>
    <cellStyle name="Comma 13 3 9" xfId="5688" xr:uid="{69FBB2B0-ED79-49F3-AD9C-B060BEEA60BC}"/>
    <cellStyle name="Comma 13 4" xfId="995" xr:uid="{00000000-0005-0000-0000-0000EA020000}"/>
    <cellStyle name="Comma 13 4 2" xfId="996" xr:uid="{00000000-0005-0000-0000-0000EB020000}"/>
    <cellStyle name="Comma 13 4 2 2" xfId="5689" xr:uid="{E5D317DE-F251-4FCF-9C67-BA64A8553863}"/>
    <cellStyle name="Comma 13 4 2 2 2" xfId="5690" xr:uid="{278241E1-4903-4E19-AF91-19211C3DF32B}"/>
    <cellStyle name="Comma 13 4 2 2 3" xfId="5691" xr:uid="{0D703A67-60FC-48D4-A170-DE5B851C85DF}"/>
    <cellStyle name="Comma 13 4 2 3" xfId="5692" xr:uid="{A35E56B9-D2F1-4437-AE0B-5932BF789738}"/>
    <cellStyle name="Comma 13 4 2 3 2" xfId="5693" xr:uid="{E75F2A69-687D-43DE-854E-9983D50AC212}"/>
    <cellStyle name="Comma 13 4 2 4" xfId="5694" xr:uid="{0F2BDB9F-F6C2-4F92-BD1C-277D2270A3D0}"/>
    <cellStyle name="Comma 13 4 2 4 2" xfId="5695" xr:uid="{8E326770-3B71-4715-B191-17A250838C9B}"/>
    <cellStyle name="Comma 13 4 2 5" xfId="5696" xr:uid="{9F0B5F76-8032-4AE6-8188-EA6BCE309C89}"/>
    <cellStyle name="Comma 13 4 3" xfId="5697" xr:uid="{3CBAAA44-C78D-4ECC-AE8C-7BBC89689FE7}"/>
    <cellStyle name="Comma 13 4 3 2" xfId="5698" xr:uid="{EAA7525A-6496-4168-9F6F-D8C5B4849696}"/>
    <cellStyle name="Comma 13 4 3 3" xfId="5699" xr:uid="{A12984FF-8EDC-4368-AD71-39E0307CDBED}"/>
    <cellStyle name="Comma 13 4 4" xfId="5700" xr:uid="{1AFA2883-9741-422C-AD58-11AE6B3C8797}"/>
    <cellStyle name="Comma 13 4 4 2" xfId="5701" xr:uid="{5F9F560F-3B8D-4DF9-ADE9-968EBDB8E153}"/>
    <cellStyle name="Comma 13 4 4 3" xfId="5702" xr:uid="{26A76539-3A28-470E-8EA9-C2D834D322CA}"/>
    <cellStyle name="Comma 13 4 5" xfId="5703" xr:uid="{778F96E6-5619-4FAD-ABEC-92FA522E1AB9}"/>
    <cellStyle name="Comma 13 4 5 2" xfId="5704" xr:uid="{2BB074A8-8A9D-44C3-B791-124D3C18AE42}"/>
    <cellStyle name="Comma 13 4 6" xfId="5705" xr:uid="{BAD40831-DA53-4E4A-BA86-77B06FC58BBC}"/>
    <cellStyle name="Comma 13 4 6 2" xfId="5706" xr:uid="{9A6EF5D7-B1E5-4FCA-8D5B-0F09D3DB4BBD}"/>
    <cellStyle name="Comma 13 4 7" xfId="5707" xr:uid="{C06A5A60-2750-4829-BF69-D07BB7A28BE3}"/>
    <cellStyle name="Comma 13 4 7 2" xfId="21996" xr:uid="{85E65D5F-C6B1-4B67-9E23-CF056044C55B}"/>
    <cellStyle name="Comma 13 5" xfId="997" xr:uid="{00000000-0005-0000-0000-0000EC020000}"/>
    <cellStyle name="Comma 13 5 2" xfId="998" xr:uid="{00000000-0005-0000-0000-0000ED020000}"/>
    <cellStyle name="Comma 13 5 2 2" xfId="5710" xr:uid="{31FCE19D-2243-47A9-9202-3D7376724E8B}"/>
    <cellStyle name="Comma 13 5 2 2 2" xfId="5711" xr:uid="{82843891-FBEC-47E8-9D73-389C45C384E3}"/>
    <cellStyle name="Comma 13 5 2 2 2 2" xfId="21998" xr:uid="{FCE66EEB-72CF-4AEA-8C40-6513A34A28B2}"/>
    <cellStyle name="Comma 13 5 2 2 3" xfId="5712" xr:uid="{EA40CDC3-13A3-41CE-A765-0E6CDB4F5C5A}"/>
    <cellStyle name="Comma 13 5 2 2 3 2" xfId="21999" xr:uid="{18372AAC-C6D0-4DFB-97FA-A2A8B22092A3}"/>
    <cellStyle name="Comma 13 5 2 2 4" xfId="21997" xr:uid="{CB141584-178E-442E-8FF9-F27BDC5B10BA}"/>
    <cellStyle name="Comma 13 5 2 3" xfId="5713" xr:uid="{90768AA5-5696-4B1C-936A-43D55AF2806D}"/>
    <cellStyle name="Comma 13 5 2 3 2" xfId="5714" xr:uid="{C0200236-C127-49FA-95B6-1776E11E2637}"/>
    <cellStyle name="Comma 13 5 2 3 2 2" xfId="22001" xr:uid="{9A31FC63-235F-4429-90A6-3C5A41CD8384}"/>
    <cellStyle name="Comma 13 5 2 3 3" xfId="22000" xr:uid="{BA3B2C29-0E3B-4231-9F4F-4C01E6F33F26}"/>
    <cellStyle name="Comma 13 5 2 4" xfId="5715" xr:uid="{D5BF405F-CB5D-40FC-8394-74272248EBD7}"/>
    <cellStyle name="Comma 13 5 2 4 2" xfId="5716" xr:uid="{574FD403-BD6C-482E-A1A0-C41D3D3B43F7}"/>
    <cellStyle name="Comma 13 5 2 4 2 2" xfId="22003" xr:uid="{04AEA40A-10A3-49AF-9333-CEC54BBB8AD5}"/>
    <cellStyle name="Comma 13 5 2 4 3" xfId="22002" xr:uid="{37E95ECE-E2F3-4121-853F-3725D078AF82}"/>
    <cellStyle name="Comma 13 5 2 5" xfId="5717" xr:uid="{F7011958-0814-45B9-907E-C5CECEDBD9B6}"/>
    <cellStyle name="Comma 13 5 2 5 2" xfId="22004" xr:uid="{5EE9A64B-5E78-44C9-B599-2043764CABAD}"/>
    <cellStyle name="Comma 13 5 2_sales contracts" xfId="5709" xr:uid="{7E969D75-2F97-4925-AA1E-5DC200A7CD5E}"/>
    <cellStyle name="Comma 13 5 3" xfId="5718" xr:uid="{3DD81480-9F40-4840-B41D-95FF2E7DA77E}"/>
    <cellStyle name="Comma 13 5 3 2" xfId="5719" xr:uid="{6CAF5F0F-1B0A-42B7-8262-4CFD7093F38B}"/>
    <cellStyle name="Comma 13 5 3 2 2" xfId="22006" xr:uid="{51DDD164-C768-4CD1-B5DA-B4C7AC2B0AE6}"/>
    <cellStyle name="Comma 13 5 3 3" xfId="5720" xr:uid="{815858B3-8808-4B4F-B3A0-190A4C4BB514}"/>
    <cellStyle name="Comma 13 5 3 3 2" xfId="22007" xr:uid="{DCF918F6-AD84-4AD7-B79D-96A2C51AA38C}"/>
    <cellStyle name="Comma 13 5 3 4" xfId="22005" xr:uid="{C76A2DC9-6CDF-436D-BEFD-E114F98984B3}"/>
    <cellStyle name="Comma 13 5 4" xfId="5721" xr:uid="{A4A6407B-8C6A-4E8C-AAEE-81B8D39F02D3}"/>
    <cellStyle name="Comma 13 5 4 2" xfId="5722" xr:uid="{68812E56-E72D-4751-BB3A-BE498F07717E}"/>
    <cellStyle name="Comma 13 5 4 2 2" xfId="22009" xr:uid="{6C3580D1-F525-40F4-801C-905180B49485}"/>
    <cellStyle name="Comma 13 5 4 3" xfId="5723" xr:uid="{0AB3327B-7788-4F7B-A192-FD0536BE5E4C}"/>
    <cellStyle name="Comma 13 5 4 3 2" xfId="22010" xr:uid="{DFA6DDA8-86D2-48CB-BB2C-D0C082AF0C90}"/>
    <cellStyle name="Comma 13 5 4 4" xfId="22008" xr:uid="{3338F4E8-74DC-4552-995D-2AFE4DB49166}"/>
    <cellStyle name="Comma 13 5 5" xfId="5724" xr:uid="{31DF2904-C70D-489A-923D-572BE9177020}"/>
    <cellStyle name="Comma 13 5 5 2" xfId="5725" xr:uid="{CC25C469-A058-46B8-B108-44940B73D45C}"/>
    <cellStyle name="Comma 13 5 5 2 2" xfId="22012" xr:uid="{11605B87-F37E-4BDB-8585-6E043659E1FF}"/>
    <cellStyle name="Comma 13 5 5 3" xfId="22011" xr:uid="{2618288B-3535-4840-A4E7-935A6658D0B8}"/>
    <cellStyle name="Comma 13 5 6" xfId="5726" xr:uid="{5C8E316F-EAD0-4493-B625-662855B22BE9}"/>
    <cellStyle name="Comma 13 5 6 2" xfId="5727" xr:uid="{5C1987FF-4BEA-4BD9-9B19-BBB87BAE6E00}"/>
    <cellStyle name="Comma 13 5 6 2 2" xfId="22014" xr:uid="{C2080AD6-CF39-469E-855E-27A32AA41783}"/>
    <cellStyle name="Comma 13 5 6 3" xfId="22013" xr:uid="{DC43D0F0-D18D-46AC-B2EE-56C471BB2838}"/>
    <cellStyle name="Comma 13 5 7" xfId="5728" xr:uid="{39E18203-0CEE-48A2-A233-36A258EF3E18}"/>
    <cellStyle name="Comma 13 5 7 2" xfId="22015" xr:uid="{F64A17F0-4522-4283-8E99-5B612DBF1B40}"/>
    <cellStyle name="Comma 13 5_sales contracts" xfId="5708" xr:uid="{75EDB229-29AF-48A2-8760-19F87F9CEC74}"/>
    <cellStyle name="Comma 13 6" xfId="999" xr:uid="{00000000-0005-0000-0000-0000EE020000}"/>
    <cellStyle name="Comma 13 6 2" xfId="5730" xr:uid="{C1285BBC-90A5-451E-BB81-168A361C7FB5}"/>
    <cellStyle name="Comma 13 6 2 2" xfId="22016" xr:uid="{1422F735-94A0-4288-AE34-3F74CD3FEF6E}"/>
    <cellStyle name="Comma 13 6 3" xfId="5731" xr:uid="{851592D1-F738-4CA7-9039-C440E6D2306D}"/>
    <cellStyle name="Comma 13 6 3 2" xfId="5732" xr:uid="{41A0A53B-DF4E-4564-BEE4-35C5DC13EFB6}"/>
    <cellStyle name="Comma 13 6 3 2 2" xfId="22018" xr:uid="{AB9BF17A-9534-4857-ABE5-70A3798BA5C5}"/>
    <cellStyle name="Comma 13 6 3 3" xfId="5733" xr:uid="{785857E6-D379-4EE8-846E-6D432AC88691}"/>
    <cellStyle name="Comma 13 6 3 3 2" xfId="22019" xr:uid="{961612BE-E14A-48E6-9EEF-FAF4DB10D50B}"/>
    <cellStyle name="Comma 13 6 3 4" xfId="22017" xr:uid="{376240C3-F3E0-4CAB-87CC-DD3C30FC4D6F}"/>
    <cellStyle name="Comma 13 6 4" xfId="5734" xr:uid="{E3265A63-F556-45F7-AF54-A85289C29C4F}"/>
    <cellStyle name="Comma 13 6 4 2" xfId="5735" xr:uid="{A5D6B4E1-176A-45B4-B163-832539AAB281}"/>
    <cellStyle name="Comma 13 6 4 2 2" xfId="22021" xr:uid="{392F13D9-957C-4341-AAD8-ADAA39CC3773}"/>
    <cellStyle name="Comma 13 6 4 3" xfId="22020" xr:uid="{EDFF5D5B-20EB-401D-93C0-876C0F74A4D9}"/>
    <cellStyle name="Comma 13 6_sales contracts" xfId="5729" xr:uid="{BDFD02EB-5326-40AD-879B-2C61EDDF02EF}"/>
    <cellStyle name="Comma 13 7" xfId="1000" xr:uid="{00000000-0005-0000-0000-0000EF020000}"/>
    <cellStyle name="Comma 13 7 2" xfId="5737" xr:uid="{1D66610C-364E-40FC-9D3D-3BF520810C9B}"/>
    <cellStyle name="Comma 13 7 2 2" xfId="5738" xr:uid="{65898078-FCBF-4584-BA03-15CEF8236C0A}"/>
    <cellStyle name="Comma 13 7 2 2 2" xfId="22023" xr:uid="{C74B0413-F9AA-462B-ACAF-498FBC085DA3}"/>
    <cellStyle name="Comma 13 7 2 3" xfId="5739" xr:uid="{138F355B-C965-48BA-8446-AEA8B476ED69}"/>
    <cellStyle name="Comma 13 7 2 3 2" xfId="22024" xr:uid="{906152F3-448D-4782-9F86-946BAE4EA1E2}"/>
    <cellStyle name="Comma 13 7 2 4" xfId="22022" xr:uid="{5E2AB933-A5E4-4001-A843-DE1DDCFC1689}"/>
    <cellStyle name="Comma 13 7 3" xfId="5740" xr:uid="{8B5EEAF1-7A26-4B27-9C18-D53C12C62F8A}"/>
    <cellStyle name="Comma 13 7 3 2" xfId="5741" xr:uid="{23B6AFFA-BD4B-4437-B5E4-948207DFC70E}"/>
    <cellStyle name="Comma 13 7 3 2 2" xfId="22026" xr:uid="{9CD6491A-E676-430F-AE95-2004263489A6}"/>
    <cellStyle name="Comma 13 7 3 3" xfId="22025" xr:uid="{1018429C-7E08-42DF-8EA6-D1EF44AF3A2C}"/>
    <cellStyle name="Comma 13 7 4" xfId="5742" xr:uid="{2C2EB589-D8E6-4A35-8BC1-7E810EF158F4}"/>
    <cellStyle name="Comma 13 7 4 2" xfId="5743" xr:uid="{7D7330A6-8498-4860-A6C4-E3541B2E4DF6}"/>
    <cellStyle name="Comma 13 7 4 2 2" xfId="22028" xr:uid="{724B52AC-B55B-459C-A662-16DCBED3042C}"/>
    <cellStyle name="Comma 13 7 4 3" xfId="22027" xr:uid="{7C3F1B43-FD26-49B7-AA73-36A10E8D4620}"/>
    <cellStyle name="Comma 13 7 5" xfId="5744" xr:uid="{7F5BE7AA-3439-473D-BB13-4C898A381EE0}"/>
    <cellStyle name="Comma 13 7 5 2" xfId="22029" xr:uid="{945E7AD9-1F36-4E75-805D-0E0128CBCDFF}"/>
    <cellStyle name="Comma 13 7_sales contracts" xfId="5736" xr:uid="{EF6B4FD5-CF71-45DF-B112-EFB18F0AAFD8}"/>
    <cellStyle name="Comma 13 8" xfId="5745" xr:uid="{50E4591A-F2CE-4AD0-91D4-1CCD9D7F8B07}"/>
    <cellStyle name="Comma 13 8 2" xfId="5746" xr:uid="{B5BA93A1-9942-4818-9415-733A33D0FA38}"/>
    <cellStyle name="Comma 13 8 2 2" xfId="22031" xr:uid="{1635CB16-C846-455E-9315-595D3443E42F}"/>
    <cellStyle name="Comma 13 8 3" xfId="5747" xr:uid="{1F3D85A2-E729-4FA7-9F94-D0308595C4E3}"/>
    <cellStyle name="Comma 13 8 3 2" xfId="22032" xr:uid="{275F92D0-1B07-4FC5-AEB3-D468B2137CD9}"/>
    <cellStyle name="Comma 13 8 4" xfId="22030" xr:uid="{0799B5C2-4922-4A1B-8268-2D6E9D97148D}"/>
    <cellStyle name="Comma 13 9" xfId="5748" xr:uid="{A3CBEB23-651E-48EE-A3D0-431F8A52DB13}"/>
    <cellStyle name="Comma 13 9 2" xfId="5749" xr:uid="{662F7546-0458-4F51-8935-246105C1A86C}"/>
    <cellStyle name="Comma 13 9 2 2" xfId="22034" xr:uid="{AAEDDE80-70F4-47D6-BFDD-D8664825EDDC}"/>
    <cellStyle name="Comma 13 9 3" xfId="5750" xr:uid="{BAC70303-E939-4E69-806B-F229336F7621}"/>
    <cellStyle name="Comma 13 9 3 2" xfId="22035" xr:uid="{408870CA-4F94-43AA-A3E8-2C1FCBEC8F60}"/>
    <cellStyle name="Comma 13 9 4" xfId="22033" xr:uid="{B88CFF8E-510A-4ADA-A556-2CBC2BA22B67}"/>
    <cellStyle name="Comma 13_Nova Sea" xfId="2240" xr:uid="{00000000-0005-0000-0000-0000F0020000}"/>
    <cellStyle name="Comma 14" xfId="411" xr:uid="{00000000-0005-0000-0000-0000F1020000}"/>
    <cellStyle name="Comma 14 10" xfId="5751" xr:uid="{C7028CEC-E2E4-4ECA-A82C-BD63D35AC9BF}"/>
    <cellStyle name="Comma 14 10 2" xfId="5752" xr:uid="{66C78ABF-CD67-4632-8EF8-BB4A2D1E0059}"/>
    <cellStyle name="Comma 14 10 2 2" xfId="22037" xr:uid="{14586E4B-EC5F-4F05-A649-95087070FD10}"/>
    <cellStyle name="Comma 14 10 3" xfId="22036" xr:uid="{2EBDA018-5655-4956-9D78-303C034922D6}"/>
    <cellStyle name="Comma 14 11" xfId="5753" xr:uid="{9916FFF1-27D0-49D1-9DF3-760983B8DED7}"/>
    <cellStyle name="Comma 14 11 2" xfId="5754" xr:uid="{2542EB25-A5EE-4CCD-A985-1BE81A598378}"/>
    <cellStyle name="Comma 14 11 2 2" xfId="22039" xr:uid="{A72858DD-29A3-436E-844B-46E27F2554E9}"/>
    <cellStyle name="Comma 14 11 3" xfId="22038" xr:uid="{AEAC8FC1-82A8-4B75-860D-F31B95B8F1B0}"/>
    <cellStyle name="Comma 14 12" xfId="5755" xr:uid="{33DE8FE0-18A2-48E4-8D07-8D9985E49FAA}"/>
    <cellStyle name="Comma 14 12 2" xfId="22040" xr:uid="{393C66B0-D7B7-4FA9-A882-D2A4E555ABAF}"/>
    <cellStyle name="Comma 14 13" xfId="18175" xr:uid="{0F3C7EB8-4332-4231-9CE1-9201FBF37000}"/>
    <cellStyle name="Comma 14 13 2" xfId="33935" xr:uid="{61056AB1-FB8C-4EAC-8415-40826D149621}"/>
    <cellStyle name="Comma 14 14" xfId="19567" xr:uid="{042945C7-0AFB-4F11-91BC-202B4A0B360F}"/>
    <cellStyle name="Comma 14 15" xfId="2271" xr:uid="{B92270E9-8A26-4F24-84A5-B1BF48D3E925}"/>
    <cellStyle name="Comma 14 2" xfId="1001" xr:uid="{00000000-0005-0000-0000-0000F2020000}"/>
    <cellStyle name="Comma 14 2 10" xfId="5757" xr:uid="{B1DBAFC6-20FB-4842-8A20-A207013FB66F}"/>
    <cellStyle name="Comma 14 2 10 2" xfId="5758" xr:uid="{445F7543-BC94-4812-B7A6-FEC594019716}"/>
    <cellStyle name="Comma 14 2 10 2 2" xfId="22042" xr:uid="{3BEC9A17-DCF2-4C9F-97EB-00BB82D17F66}"/>
    <cellStyle name="Comma 14 2 10 3" xfId="22041" xr:uid="{63B76BCB-7037-4653-910F-274DEF7D1558}"/>
    <cellStyle name="Comma 14 2 11" xfId="5759" xr:uid="{D9BB82C2-5B7F-449E-9E8B-9CA025B7B485}"/>
    <cellStyle name="Comma 14 2 11 2" xfId="5760" xr:uid="{E668876A-326A-44EB-9C4C-B20380CC8B1F}"/>
    <cellStyle name="Comma 14 2 11 2 2" xfId="22044" xr:uid="{6C5A9783-20F6-4319-BB6D-167FD9D6E817}"/>
    <cellStyle name="Comma 14 2 11 3" xfId="22043" xr:uid="{5E87BE6E-FEB2-4851-9AF7-3DD73ECAEA1C}"/>
    <cellStyle name="Comma 14 2 12" xfId="5761" xr:uid="{C987897A-EFE3-45B1-A452-738AD155498C}"/>
    <cellStyle name="Comma 14 2 12 2" xfId="22045" xr:uid="{87E9571D-F26D-4CA8-ACD8-CDCB48056BC3}"/>
    <cellStyle name="Comma 14 2 13" xfId="18634" xr:uid="{ADF65A79-1CE0-4B2B-8FAE-9DD263351566}"/>
    <cellStyle name="Comma 14 2 13 2" xfId="34002" xr:uid="{955831E9-0715-4B87-B489-F272C376C9BB}"/>
    <cellStyle name="Comma 14 2 14" xfId="19566" xr:uid="{C12B1CE3-73F1-47A3-8FAF-FED94FFF67FC}"/>
    <cellStyle name="Comma 14 2 15" xfId="2283" xr:uid="{2D84BFE1-2DB7-4E42-AB41-16C0CEA1D112}"/>
    <cellStyle name="Comma 14 2 2" xfId="1002" xr:uid="{00000000-0005-0000-0000-0000F3020000}"/>
    <cellStyle name="Comma 14 2 2 10" xfId="34003" xr:uid="{E8D4A931-BEBF-4C4F-957C-5A8FD9D8231A}"/>
    <cellStyle name="Comma 14 2 2 11" xfId="2284" xr:uid="{B5A234EB-F2F9-4DD2-B8AF-6255F3D5610C}"/>
    <cellStyle name="Comma 14 2 2 2" xfId="1003" xr:uid="{00000000-0005-0000-0000-0000F4020000}"/>
    <cellStyle name="Comma 14 2 2 2 10" xfId="2285" xr:uid="{FD261932-EA80-4A6A-BA87-358E0E834D9F}"/>
    <cellStyle name="Comma 14 2 2 2 2" xfId="1004" xr:uid="{00000000-0005-0000-0000-0000F5020000}"/>
    <cellStyle name="Comma 14 2 2 2 2 2" xfId="5765" xr:uid="{05879197-CFFB-4836-B86C-8895DA954A08}"/>
    <cellStyle name="Comma 14 2 2 2 2 2 2" xfId="5766" xr:uid="{D59FFF88-465C-4335-99E6-00A0F2913E2F}"/>
    <cellStyle name="Comma 14 2 2 2 2 2 2 2" xfId="22047" xr:uid="{10F5EC92-1991-4E63-888F-8F3E24C2B707}"/>
    <cellStyle name="Comma 14 2 2 2 2 2 3" xfId="5767" xr:uid="{979665A1-D639-4280-8775-E04C1F638494}"/>
    <cellStyle name="Comma 14 2 2 2 2 2 3 2" xfId="22048" xr:uid="{C7037CC7-4870-48A8-A302-93DDA1A9484A}"/>
    <cellStyle name="Comma 14 2 2 2 2 2 4" xfId="22046" xr:uid="{B06682FB-CCD1-4E3E-AADF-36C1C924EEC2}"/>
    <cellStyle name="Comma 14 2 2 2 2 3" xfId="5768" xr:uid="{DF80D118-13E6-4331-8F64-DC4B04169ADD}"/>
    <cellStyle name="Comma 14 2 2 2 2 3 2" xfId="5769" xr:uid="{3610F731-6708-4F4C-9DE4-38A8BB5F23C7}"/>
    <cellStyle name="Comma 14 2 2 2 2 3 2 2" xfId="22050" xr:uid="{691BDCCF-F3C0-4095-A049-8C124CB1FCF5}"/>
    <cellStyle name="Comma 14 2 2 2 2 3 3" xfId="22049" xr:uid="{5A641B80-6209-486E-91C5-E5B98784A0B8}"/>
    <cellStyle name="Comma 14 2 2 2 2 4" xfId="5770" xr:uid="{300CD587-D086-4E53-BECC-738AF4E0FFF3}"/>
    <cellStyle name="Comma 14 2 2 2 2 4 2" xfId="5771" xr:uid="{B4F0197A-C7C1-435A-814C-34B2ABBAF2D6}"/>
    <cellStyle name="Comma 14 2 2 2 2 4 2 2" xfId="22052" xr:uid="{F6CC2EBB-D600-4D8A-9F0F-90C7ADF4AA8D}"/>
    <cellStyle name="Comma 14 2 2 2 2 4 3" xfId="22051" xr:uid="{094CA2D2-BC49-41C4-92A3-41759BD2B93A}"/>
    <cellStyle name="Comma 14 2 2 2 2 5" xfId="5772" xr:uid="{36772AF6-4795-4CBB-9BCE-35E87820CF84}"/>
    <cellStyle name="Comma 14 2 2 2 2 5 2" xfId="22053" xr:uid="{13289E05-F415-4FFB-AC07-1FA61D745004}"/>
    <cellStyle name="Comma 14 2 2 2 2 6" xfId="18637" xr:uid="{BA2BE517-8D85-4F06-A191-913D7A673E06}"/>
    <cellStyle name="Comma 14 2 2 2 2 7" xfId="34005" xr:uid="{2D39154E-0C14-4559-B905-CBEC1A1C0138}"/>
    <cellStyle name="Comma 14 2 2 2 2 8" xfId="2286" xr:uid="{F46D40F0-4DF2-489E-BA8E-56EF574D8881}"/>
    <cellStyle name="Comma 14 2 2 2 2_sales contracts" xfId="5764" xr:uid="{9B5BE8C3-6280-4A30-B32F-4CE376C13903}"/>
    <cellStyle name="Comma 14 2 2 2 3" xfId="5773" xr:uid="{10ED5565-9103-469C-9CEF-CD5B5A9C6181}"/>
    <cellStyle name="Comma 14 2 2 2 3 2" xfId="5774" xr:uid="{4757E946-60A4-4581-A20C-A286697E82C8}"/>
    <cellStyle name="Comma 14 2 2 2 3 2 2" xfId="22055" xr:uid="{B41B7577-772E-4EEB-99E0-39286172D225}"/>
    <cellStyle name="Comma 14 2 2 2 3 3" xfId="5775" xr:uid="{6E946A8B-853A-483F-A7D4-9FABE88BE716}"/>
    <cellStyle name="Comma 14 2 2 2 3 3 2" xfId="22056" xr:uid="{3814B839-6606-43BB-992C-ECD3E5414030}"/>
    <cellStyle name="Comma 14 2 2 2 3 4" xfId="22054" xr:uid="{2B429021-847D-4F22-884D-0BC37CAC4BBE}"/>
    <cellStyle name="Comma 14 2 2 2 4" xfId="5776" xr:uid="{4FE1749F-2DFC-4E45-B9C8-8D85852F94C6}"/>
    <cellStyle name="Comma 14 2 2 2 4 2" xfId="5777" xr:uid="{2D659C76-6B2C-41EC-ACB1-F850C6E608DB}"/>
    <cellStyle name="Comma 14 2 2 2 4 2 2" xfId="22058" xr:uid="{EB232523-71EB-42FC-9814-C9B6153742D3}"/>
    <cellStyle name="Comma 14 2 2 2 4 3" xfId="5778" xr:uid="{7FC1024B-1A36-4591-A310-F13C3596AD76}"/>
    <cellStyle name="Comma 14 2 2 2 4 3 2" xfId="22059" xr:uid="{1D881640-4C98-4A2D-8CB7-9E1DCF619F83}"/>
    <cellStyle name="Comma 14 2 2 2 4 4" xfId="22057" xr:uid="{F0222200-3A0E-4D9C-9747-473B2B71A566}"/>
    <cellStyle name="Comma 14 2 2 2 5" xfId="5779" xr:uid="{39BF390D-B0E8-4A3D-B452-BB8597192287}"/>
    <cellStyle name="Comma 14 2 2 2 5 2" xfId="5780" xr:uid="{9112B6A1-FD13-4E9B-AB4C-57D683300D46}"/>
    <cellStyle name="Comma 14 2 2 2 5 2 2" xfId="22061" xr:uid="{A1B4E9C8-36D2-460E-8CF2-4DBE9D435683}"/>
    <cellStyle name="Comma 14 2 2 2 5 3" xfId="22060" xr:uid="{6201DC75-8598-425A-83F9-597009839237}"/>
    <cellStyle name="Comma 14 2 2 2 6" xfId="5781" xr:uid="{612200B0-19C3-4DEA-8FD3-F30F80A42C56}"/>
    <cellStyle name="Comma 14 2 2 2 6 2" xfId="5782" xr:uid="{59323F3C-1908-426C-A619-ACF800D15FAC}"/>
    <cellStyle name="Comma 14 2 2 2 6 2 2" xfId="22063" xr:uid="{BDA550BB-56F5-467C-A1E7-821AF5F5357B}"/>
    <cellStyle name="Comma 14 2 2 2 6 3" xfId="22062" xr:uid="{7B1ECA95-E7B2-4509-9187-4FE050860D1C}"/>
    <cellStyle name="Comma 14 2 2 2 7" xfId="5783" xr:uid="{67BBC7BD-ED31-469E-8476-0461838F5A82}"/>
    <cellStyle name="Comma 14 2 2 2 7 2" xfId="22064" xr:uid="{2F9E0694-930D-473A-A1D1-39BD3BC1887A}"/>
    <cellStyle name="Comma 14 2 2 2 8" xfId="18636" xr:uid="{3F3154E8-B1C9-4244-8EF5-14371758AA81}"/>
    <cellStyle name="Comma 14 2 2 2 9" xfId="34004" xr:uid="{C7ED9CC9-0C69-4822-B4A1-115D020BCFBC}"/>
    <cellStyle name="Comma 14 2 2 2_sales contracts" xfId="5763" xr:uid="{F4C84E1D-4863-44B2-9D00-49D997DB9F23}"/>
    <cellStyle name="Comma 14 2 2 3" xfId="1005" xr:uid="{00000000-0005-0000-0000-0000F6020000}"/>
    <cellStyle name="Comma 14 2 2 3 2" xfId="5785" xr:uid="{2330373E-B09D-4513-B4D7-15E6ACBAC353}"/>
    <cellStyle name="Comma 14 2 2 3 2 2" xfId="5786" xr:uid="{F86A1FBC-5239-4170-8F4A-6724E78A9C6F}"/>
    <cellStyle name="Comma 14 2 2 3 2 2 2" xfId="22066" xr:uid="{AF1B2035-B4E0-4268-9D2B-09016F4D6471}"/>
    <cellStyle name="Comma 14 2 2 3 2 3" xfId="5787" xr:uid="{709666D3-9081-42EB-AED9-FB92E6135301}"/>
    <cellStyle name="Comma 14 2 2 3 2 3 2" xfId="22067" xr:uid="{FF3E78F1-3E5B-46C6-9D99-8E44F8FCE5F2}"/>
    <cellStyle name="Comma 14 2 2 3 2 4" xfId="22065" xr:uid="{0B3ED1BC-6411-4A17-B644-51C1F1E2E744}"/>
    <cellStyle name="Comma 14 2 2 3 3" xfId="5788" xr:uid="{8FB09D21-B8D1-4FD3-96B1-EEE03D5EBE81}"/>
    <cellStyle name="Comma 14 2 2 3 3 2" xfId="5789" xr:uid="{CEF0232B-E046-46E7-AD06-36B09A8374A8}"/>
    <cellStyle name="Comma 14 2 2 3 3 2 2" xfId="22069" xr:uid="{3E17C4F2-67BF-4B90-82F5-D80CC91B19C2}"/>
    <cellStyle name="Comma 14 2 2 3 3 3" xfId="22068" xr:uid="{FAEAB4E5-C7D1-4CC7-B2B1-83241C048444}"/>
    <cellStyle name="Comma 14 2 2 3 4" xfId="5790" xr:uid="{F2BDE066-F6AD-4415-9230-DC5B51188D43}"/>
    <cellStyle name="Comma 14 2 2 3 4 2" xfId="5791" xr:uid="{161E65E7-0208-4C41-9C1D-2134A4B211FC}"/>
    <cellStyle name="Comma 14 2 2 3 4 2 2" xfId="22071" xr:uid="{69DBD4AC-C7AB-44EE-98A6-A214D4D9DB7C}"/>
    <cellStyle name="Comma 14 2 2 3 4 3" xfId="22070" xr:uid="{10F0001F-F69B-4179-95A4-1FC1BF3A2B99}"/>
    <cellStyle name="Comma 14 2 2 3 5" xfId="5792" xr:uid="{3147C852-C266-43A0-8744-EFB090086333}"/>
    <cellStyle name="Comma 14 2 2 3 5 2" xfId="22072" xr:uid="{0E5217B4-B0DA-4BDD-B6A5-D2DF93FC4232}"/>
    <cellStyle name="Comma 14 2 2 3 6" xfId="18638" xr:uid="{0C4EDBBF-26E4-410D-B23A-2BB09651DA66}"/>
    <cellStyle name="Comma 14 2 2 3 7" xfId="34006" xr:uid="{2EB7F82F-E1D7-49D3-836E-FAC24E8DBF5E}"/>
    <cellStyle name="Comma 14 2 2 3 8" xfId="2287" xr:uid="{B3954ACF-C9C0-4F45-8FD9-E1138F348CEB}"/>
    <cellStyle name="Comma 14 2 2 3_sales contracts" xfId="5784" xr:uid="{EF909B06-9C9E-46D5-8A22-328EA8981A01}"/>
    <cellStyle name="Comma 14 2 2 4" xfId="5793" xr:uid="{C0734920-1D0F-496C-A26D-B996475C8A39}"/>
    <cellStyle name="Comma 14 2 2 4 2" xfId="5794" xr:uid="{D5B43506-50F8-45DC-94FE-9A047E26291A}"/>
    <cellStyle name="Comma 14 2 2 4 2 2" xfId="22074" xr:uid="{1C9E45CC-70BC-479C-9916-A1E22AFD9819}"/>
    <cellStyle name="Comma 14 2 2 4 3" xfId="5795" xr:uid="{E4FEB61E-5E6B-4F46-845C-ED9168CAF436}"/>
    <cellStyle name="Comma 14 2 2 4 3 2" xfId="22075" xr:uid="{76F5ECFC-16D6-40D5-8CE9-4CD07C49B94A}"/>
    <cellStyle name="Comma 14 2 2 4 4" xfId="22073" xr:uid="{80AC85B4-7939-4829-BC18-320753F22364}"/>
    <cellStyle name="Comma 14 2 2 5" xfId="5796" xr:uid="{6A6A3588-D5F3-41EE-9B30-78107BB5E4AA}"/>
    <cellStyle name="Comma 14 2 2 5 2" xfId="5797" xr:uid="{1102EF73-36A6-4A79-B1D5-B7745877AA27}"/>
    <cellStyle name="Comma 14 2 2 5 2 2" xfId="22077" xr:uid="{C7DAB023-23C8-4337-A80B-D2D8BD8118C5}"/>
    <cellStyle name="Comma 14 2 2 5 3" xfId="5798" xr:uid="{C8AAA9C3-B447-4400-8F02-071E9980740E}"/>
    <cellStyle name="Comma 14 2 2 5 3 2" xfId="22078" xr:uid="{04E25F78-AB37-4436-B216-A53B405E8233}"/>
    <cellStyle name="Comma 14 2 2 5 4" xfId="22076" xr:uid="{6A4F6EBC-1E12-4411-BAFF-F354FF6203C3}"/>
    <cellStyle name="Comma 14 2 2 6" xfId="5799" xr:uid="{096FFEFB-284E-41FB-BEEE-77F5F5B16271}"/>
    <cellStyle name="Comma 14 2 2 6 2" xfId="5800" xr:uid="{BC3B9DC4-E633-46DF-AFC3-1250C4B4378E}"/>
    <cellStyle name="Comma 14 2 2 6 2 2" xfId="22080" xr:uid="{D7F1025F-9A23-4FD1-8CB3-72BB51362407}"/>
    <cellStyle name="Comma 14 2 2 6 3" xfId="22079" xr:uid="{E972007B-16B1-4F0B-A7B5-F76B28A423DF}"/>
    <cellStyle name="Comma 14 2 2 7" xfId="5801" xr:uid="{2AD01FE1-EA4D-40E0-8966-D6D7F192E1D1}"/>
    <cellStyle name="Comma 14 2 2 7 2" xfId="5802" xr:uid="{79A52158-5013-4347-BBF1-1250EF032F0C}"/>
    <cellStyle name="Comma 14 2 2 7 2 2" xfId="22082" xr:uid="{BCB2CCAE-69C3-4255-8DD0-A400A2511B9E}"/>
    <cellStyle name="Comma 14 2 2 7 3" xfId="22081" xr:uid="{D66BD42C-51E8-4D9F-BE29-BF98C1D917B8}"/>
    <cellStyle name="Comma 14 2 2 8" xfId="5803" xr:uid="{D8CB16BD-4DAF-48B7-8FE0-7D04EC09932A}"/>
    <cellStyle name="Comma 14 2 2 8 2" xfId="22083" xr:uid="{28BC7761-0ADD-4BF9-9E22-B818F0178F7B}"/>
    <cellStyle name="Comma 14 2 2 9" xfId="18635" xr:uid="{DEAB43BD-C7BD-4151-BE4A-FA4A4E2FB48E}"/>
    <cellStyle name="Comma 14 2 2_sales contracts" xfId="5762" xr:uid="{A06212F6-8EFE-451D-8DB2-ABD1470FC12F}"/>
    <cellStyle name="Comma 14 2 3" xfId="1006" xr:uid="{00000000-0005-0000-0000-0000F7020000}"/>
    <cellStyle name="Comma 14 2 3 10" xfId="34007" xr:uid="{10FA1256-4143-4307-ABBA-492BDCB91A64}"/>
    <cellStyle name="Comma 14 2 3 11" xfId="2288" xr:uid="{9E353DAC-4C2B-4683-B3ED-80C90F03CA0A}"/>
    <cellStyle name="Comma 14 2 3 2" xfId="1007" xr:uid="{00000000-0005-0000-0000-0000F8020000}"/>
    <cellStyle name="Comma 14 2 3 2 10" xfId="2289" xr:uid="{91BA5282-4238-4B5B-878E-6346F3783B21}"/>
    <cellStyle name="Comma 14 2 3 2 2" xfId="1008" xr:uid="{00000000-0005-0000-0000-0000F9020000}"/>
    <cellStyle name="Comma 14 2 3 2 2 2" xfId="5807" xr:uid="{48F2CAFD-21DF-4156-82F4-3237C966E07C}"/>
    <cellStyle name="Comma 14 2 3 2 2 2 2" xfId="5808" xr:uid="{BE6C4B8A-3CEF-4838-86A3-E05A60B7667E}"/>
    <cellStyle name="Comma 14 2 3 2 2 2 2 2" xfId="22085" xr:uid="{05EB34C1-D820-46E6-A915-686292EA6BF5}"/>
    <cellStyle name="Comma 14 2 3 2 2 2 3" xfId="5809" xr:uid="{C634E964-1DF6-46A1-B7A3-445BFF4E18AC}"/>
    <cellStyle name="Comma 14 2 3 2 2 2 3 2" xfId="22086" xr:uid="{61060FAB-A03E-4E36-8436-0B4DECF81F5A}"/>
    <cellStyle name="Comma 14 2 3 2 2 2 4" xfId="22084" xr:uid="{01BD1C94-9464-49CA-B27C-2B1972E6487E}"/>
    <cellStyle name="Comma 14 2 3 2 2 3" xfId="5810" xr:uid="{93C98364-8465-4B25-9897-78E4A9096C6B}"/>
    <cellStyle name="Comma 14 2 3 2 2 3 2" xfId="5811" xr:uid="{D69B6D6F-B0D5-40A1-9551-92E8BE361704}"/>
    <cellStyle name="Comma 14 2 3 2 2 3 2 2" xfId="22088" xr:uid="{54D5E8AB-2AF2-4E5B-BC86-EF4543AB3076}"/>
    <cellStyle name="Comma 14 2 3 2 2 3 3" xfId="22087" xr:uid="{7CB4D71D-48B8-4166-96E3-ECBD20F7CCE5}"/>
    <cellStyle name="Comma 14 2 3 2 2 4" xfId="5812" xr:uid="{505B7D80-CD4B-4877-B2FD-824859419A73}"/>
    <cellStyle name="Comma 14 2 3 2 2 4 2" xfId="5813" xr:uid="{D6A1B034-865E-490F-9C43-DE0E957C4A55}"/>
    <cellStyle name="Comma 14 2 3 2 2 4 2 2" xfId="22090" xr:uid="{BBFBA70A-88E4-4F17-B5B6-B93B3A5B83D3}"/>
    <cellStyle name="Comma 14 2 3 2 2 4 3" xfId="22089" xr:uid="{63B868E3-5437-447A-94B2-166A63392996}"/>
    <cellStyle name="Comma 14 2 3 2 2 5" xfId="5814" xr:uid="{1650E8C1-CF7C-4C5B-8F05-E61DE873F605}"/>
    <cellStyle name="Comma 14 2 3 2 2 5 2" xfId="22091" xr:uid="{B59002BB-4377-4DC6-8674-51BCBF2079DB}"/>
    <cellStyle name="Comma 14 2 3 2 2 6" xfId="18641" xr:uid="{57DA5221-DFC6-4436-B999-7650393C4FCB}"/>
    <cellStyle name="Comma 14 2 3 2 2 7" xfId="34009" xr:uid="{7D85F648-7F8F-4332-B72C-DFA3F5432DEF}"/>
    <cellStyle name="Comma 14 2 3 2 2 8" xfId="2290" xr:uid="{C71C8DB5-0E58-4B33-9B4B-9AAF4927A3E6}"/>
    <cellStyle name="Comma 14 2 3 2 2_sales contracts" xfId="5806" xr:uid="{4D238325-1304-4353-A922-BF33B4CDB910}"/>
    <cellStyle name="Comma 14 2 3 2 3" xfId="5815" xr:uid="{EA5B9E4E-EB4C-4F6F-B0FA-533C4C21F313}"/>
    <cellStyle name="Comma 14 2 3 2 3 2" xfId="5816" xr:uid="{83229432-E8E5-477F-A925-DD3DA421FA91}"/>
    <cellStyle name="Comma 14 2 3 2 3 2 2" xfId="22093" xr:uid="{9F66F735-2B9E-472B-B010-FCDDB3F937E0}"/>
    <cellStyle name="Comma 14 2 3 2 3 3" xfId="5817" xr:uid="{629D9D5A-FA50-44FC-8372-D804ABE6CF7B}"/>
    <cellStyle name="Comma 14 2 3 2 3 3 2" xfId="22094" xr:uid="{E16B7E96-D3A5-453F-8335-24590EB015B6}"/>
    <cellStyle name="Comma 14 2 3 2 3 4" xfId="22092" xr:uid="{E2C01CA7-4D28-4893-ACF4-7FDB5501EF93}"/>
    <cellStyle name="Comma 14 2 3 2 4" xfId="5818" xr:uid="{F81786E4-FCD8-4A1E-9F22-469B1602B400}"/>
    <cellStyle name="Comma 14 2 3 2 4 2" xfId="5819" xr:uid="{D82B47EE-F08B-459F-979B-B38DBCC6A5E5}"/>
    <cellStyle name="Comma 14 2 3 2 4 2 2" xfId="22096" xr:uid="{395ED59E-26F9-4CA6-9B64-E3D3DE84BBE4}"/>
    <cellStyle name="Comma 14 2 3 2 4 3" xfId="5820" xr:uid="{79793D65-9BF6-4765-B822-2A6E7D8CD574}"/>
    <cellStyle name="Comma 14 2 3 2 4 3 2" xfId="22097" xr:uid="{93D7C041-A81F-49D0-B3FD-FAEC5680B536}"/>
    <cellStyle name="Comma 14 2 3 2 4 4" xfId="22095" xr:uid="{B80BD8A7-018A-4177-8680-D6F0373CC382}"/>
    <cellStyle name="Comma 14 2 3 2 5" xfId="5821" xr:uid="{1C000A97-B1B2-424F-A360-0760F75B4955}"/>
    <cellStyle name="Comma 14 2 3 2 5 2" xfId="5822" xr:uid="{9B576CF1-62A6-4B3E-94C0-1E2F730FCDCE}"/>
    <cellStyle name="Comma 14 2 3 2 5 2 2" xfId="22099" xr:uid="{6FA1C4EF-1EC6-4CD3-9239-41E49D0A9FD3}"/>
    <cellStyle name="Comma 14 2 3 2 5 3" xfId="22098" xr:uid="{E639460E-E611-4764-9A2B-83A394E672CB}"/>
    <cellStyle name="Comma 14 2 3 2 6" xfId="5823" xr:uid="{33A63B95-272C-485D-B998-BE59F5AA7A72}"/>
    <cellStyle name="Comma 14 2 3 2 6 2" xfId="5824" xr:uid="{CA20A8D6-EA97-41C3-B320-2ED888B56503}"/>
    <cellStyle name="Comma 14 2 3 2 6 2 2" xfId="22101" xr:uid="{4B03FE95-DB19-4B19-8635-EC0D5F6B7FF6}"/>
    <cellStyle name="Comma 14 2 3 2 6 3" xfId="22100" xr:uid="{B84FA11E-C1C4-4247-9A24-C6C581FAC48F}"/>
    <cellStyle name="Comma 14 2 3 2 7" xfId="5825" xr:uid="{FFA1F8D5-824E-4E13-9F42-E7F6C61486B6}"/>
    <cellStyle name="Comma 14 2 3 2 7 2" xfId="22102" xr:uid="{6B339924-137C-450B-8B06-8248EB8183B5}"/>
    <cellStyle name="Comma 14 2 3 2 8" xfId="18640" xr:uid="{B12D488D-D6A8-4B8E-8925-1A2EA5A6762C}"/>
    <cellStyle name="Comma 14 2 3 2 9" xfId="34008" xr:uid="{E82E2F74-05F9-4226-A672-8BE458CCE337}"/>
    <cellStyle name="Comma 14 2 3 2_sales contracts" xfId="5805" xr:uid="{D4814514-9F44-45B3-9403-35C01BF3A9BF}"/>
    <cellStyle name="Comma 14 2 3 3" xfId="1009" xr:uid="{00000000-0005-0000-0000-0000FA020000}"/>
    <cellStyle name="Comma 14 2 3 3 2" xfId="5827" xr:uid="{0030AF48-6069-4DB7-8F98-1F41EDF61729}"/>
    <cellStyle name="Comma 14 2 3 3 2 2" xfId="5828" xr:uid="{69581A56-9424-400E-8D59-0F732B46C591}"/>
    <cellStyle name="Comma 14 2 3 3 2 2 2" xfId="22104" xr:uid="{9E12CA43-0FD4-4516-A970-5424FBD914DA}"/>
    <cellStyle name="Comma 14 2 3 3 2 3" xfId="5829" xr:uid="{DC4C7FD6-68EA-45B5-9A1C-ED5AAC305947}"/>
    <cellStyle name="Comma 14 2 3 3 2 3 2" xfId="22105" xr:uid="{C930F5F3-470C-460C-BFC1-C57A475DEB36}"/>
    <cellStyle name="Comma 14 2 3 3 2 4" xfId="22103" xr:uid="{9CC45D40-E48D-4D96-963F-D2802098B7AF}"/>
    <cellStyle name="Comma 14 2 3 3 3" xfId="5830" xr:uid="{3439DC20-EA5F-437F-AD29-C090DF010673}"/>
    <cellStyle name="Comma 14 2 3 3 3 2" xfId="5831" xr:uid="{46DC53F5-0F9F-4381-A7A8-37E128F8D3CE}"/>
    <cellStyle name="Comma 14 2 3 3 3 2 2" xfId="22107" xr:uid="{05AD9AFA-4FEC-45CD-B636-08ABA02426F9}"/>
    <cellStyle name="Comma 14 2 3 3 3 3" xfId="22106" xr:uid="{E56E547D-E813-4724-8634-7C3691C2D18E}"/>
    <cellStyle name="Comma 14 2 3 3 4" xfId="5832" xr:uid="{035B053E-E7F0-4F05-BDEE-82DB46175C58}"/>
    <cellStyle name="Comma 14 2 3 3 4 2" xfId="5833" xr:uid="{C7034231-591E-4D08-9292-28A8302D1559}"/>
    <cellStyle name="Comma 14 2 3 3 4 2 2" xfId="22109" xr:uid="{5B7C4D4B-821D-4E02-8135-2EAEE0E942ED}"/>
    <cellStyle name="Comma 14 2 3 3 4 3" xfId="22108" xr:uid="{DF9593DB-70D3-4A12-87C0-E526C968BF34}"/>
    <cellStyle name="Comma 14 2 3 3 5" xfId="5834" xr:uid="{3C58A7EF-A0BF-4ED7-B967-71A2B2B1F2C7}"/>
    <cellStyle name="Comma 14 2 3 3 5 2" xfId="22110" xr:uid="{6B75A76F-C47B-4D4C-BDFA-9DF2327373D3}"/>
    <cellStyle name="Comma 14 2 3 3 6" xfId="18642" xr:uid="{5521B2ED-58C7-43DC-BF4C-B0242D941FC5}"/>
    <cellStyle name="Comma 14 2 3 3 7" xfId="34010" xr:uid="{BC5947F3-FC8B-4955-BE3D-DD0262195495}"/>
    <cellStyle name="Comma 14 2 3 3 8" xfId="2291" xr:uid="{43F67DB3-D454-4DD4-AD2C-36874174B271}"/>
    <cellStyle name="Comma 14 2 3 3_sales contracts" xfId="5826" xr:uid="{E61C3DC5-3152-4745-B23B-223EED761167}"/>
    <cellStyle name="Comma 14 2 3 4" xfId="5835" xr:uid="{A5EACEF5-204D-4697-9936-3199FEE7660B}"/>
    <cellStyle name="Comma 14 2 3 4 2" xfId="5836" xr:uid="{23163610-BEEE-439F-9911-9B190A674AC2}"/>
    <cellStyle name="Comma 14 2 3 4 2 2" xfId="22112" xr:uid="{9BEC3DE1-3D1E-46D3-8226-21353297AC08}"/>
    <cellStyle name="Comma 14 2 3 4 3" xfId="5837" xr:uid="{FD4158D0-F453-4F39-AEBB-2EAA7027083A}"/>
    <cellStyle name="Comma 14 2 3 4 3 2" xfId="22113" xr:uid="{A1B3398C-3347-4E43-AF9B-A162F816284D}"/>
    <cellStyle name="Comma 14 2 3 4 4" xfId="22111" xr:uid="{15E0BC19-9FB2-444B-8A65-337F6B80FEBD}"/>
    <cellStyle name="Comma 14 2 3 5" xfId="5838" xr:uid="{638B430F-DFF9-4A68-8C50-2F57BC54D7B2}"/>
    <cellStyle name="Comma 14 2 3 5 2" xfId="5839" xr:uid="{C1C460D8-3A6C-4441-AD80-319FC8F3C75C}"/>
    <cellStyle name="Comma 14 2 3 5 2 2" xfId="22115" xr:uid="{F7030574-DB4E-4898-A3B4-1EB2B8C7FB26}"/>
    <cellStyle name="Comma 14 2 3 5 3" xfId="5840" xr:uid="{E7DCEE5A-3DC5-4BC2-8D61-A03DBD5B43B0}"/>
    <cellStyle name="Comma 14 2 3 5 3 2" xfId="22116" xr:uid="{98AC243B-84F1-40D8-8C6F-3D1A4B92C998}"/>
    <cellStyle name="Comma 14 2 3 5 4" xfId="22114" xr:uid="{89DE6C6A-C13B-46E0-8540-C9D6140ECE7E}"/>
    <cellStyle name="Comma 14 2 3 6" xfId="5841" xr:uid="{647FB567-BAF8-4FCF-A3CD-8E9ED4BA727C}"/>
    <cellStyle name="Comma 14 2 3 6 2" xfId="5842" xr:uid="{853F41AD-0F4D-4CD4-9374-C90D28F6BB82}"/>
    <cellStyle name="Comma 14 2 3 6 2 2" xfId="22118" xr:uid="{60A6CB3C-11BA-4AD0-A42D-8E87EBDE9C48}"/>
    <cellStyle name="Comma 14 2 3 6 3" xfId="22117" xr:uid="{E47CADF1-DB1A-4E25-9773-540021F317E5}"/>
    <cellStyle name="Comma 14 2 3 7" xfId="5843" xr:uid="{55330416-377E-4AE6-8592-E2B162DD0777}"/>
    <cellStyle name="Comma 14 2 3 7 2" xfId="5844" xr:uid="{79326A70-F6D5-46D7-BF68-236CE3BFD5D8}"/>
    <cellStyle name="Comma 14 2 3 7 2 2" xfId="22120" xr:uid="{037110CA-5771-4AD4-B4B0-EDC20388F7F4}"/>
    <cellStyle name="Comma 14 2 3 7 3" xfId="22119" xr:uid="{DE1E7661-8070-44B8-BE2E-A11E626CF716}"/>
    <cellStyle name="Comma 14 2 3 8" xfId="5845" xr:uid="{E9542A9C-3E78-48FF-921E-10E54019CAFE}"/>
    <cellStyle name="Comma 14 2 3 8 2" xfId="22121" xr:uid="{CBA1A9F6-3AA7-4B29-842F-D394B928EFA7}"/>
    <cellStyle name="Comma 14 2 3 9" xfId="18639" xr:uid="{4AA2B865-6949-4596-838D-75C686EEE7E0}"/>
    <cellStyle name="Comma 14 2 3_sales contracts" xfId="5804" xr:uid="{7F44696D-2E76-4640-BC97-7358C2B7008A}"/>
    <cellStyle name="Comma 14 2 4" xfId="1010" xr:uid="{00000000-0005-0000-0000-0000FB020000}"/>
    <cellStyle name="Comma 14 2 4 10" xfId="2292" xr:uid="{27765D90-C8E8-4CAA-AAE1-AAC33AD7582C}"/>
    <cellStyle name="Comma 14 2 4 2" xfId="1011" xr:uid="{00000000-0005-0000-0000-0000FC020000}"/>
    <cellStyle name="Comma 14 2 4 2 2" xfId="5848" xr:uid="{F69DEF0D-5615-46D8-B1D6-ECCFE9BF8769}"/>
    <cellStyle name="Comma 14 2 4 2 2 2" xfId="5849" xr:uid="{C86FD15B-BB43-4381-A41D-5FBDB860A712}"/>
    <cellStyle name="Comma 14 2 4 2 2 2 2" xfId="22123" xr:uid="{56A1B0CA-DEB5-4005-8FE5-594E5E472B4E}"/>
    <cellStyle name="Comma 14 2 4 2 2 3" xfId="5850" xr:uid="{267299DC-C86B-4BC8-A98D-F19E55C5B113}"/>
    <cellStyle name="Comma 14 2 4 2 2 3 2" xfId="22124" xr:uid="{CDF8D9D4-F1B6-4298-8092-9B929CFE3CC4}"/>
    <cellStyle name="Comma 14 2 4 2 2 4" xfId="22122" xr:uid="{39AD1D83-FF7C-45B8-9A18-88A9BE1265AC}"/>
    <cellStyle name="Comma 14 2 4 2 3" xfId="5851" xr:uid="{4FFD53E9-BC59-4118-9CAE-33B456BE126D}"/>
    <cellStyle name="Comma 14 2 4 2 3 2" xfId="5852" xr:uid="{A72BB734-6C83-47CE-B4B1-2F6DE2F10F5D}"/>
    <cellStyle name="Comma 14 2 4 2 3 2 2" xfId="22126" xr:uid="{F1837153-646F-4757-888B-6A7BA6B88B51}"/>
    <cellStyle name="Comma 14 2 4 2 3 3" xfId="22125" xr:uid="{82166A78-60DA-4572-BB8C-B9DA26CCCEF6}"/>
    <cellStyle name="Comma 14 2 4 2 4" xfId="5853" xr:uid="{47BE69CE-7AA7-4B9C-851C-804B9D023E3B}"/>
    <cellStyle name="Comma 14 2 4 2 4 2" xfId="5854" xr:uid="{A2F197F4-39A4-411D-99FE-8C62BA18C7F1}"/>
    <cellStyle name="Comma 14 2 4 2 4 2 2" xfId="22128" xr:uid="{FC7F37F3-3C31-491C-B728-D2EAFE3E47CC}"/>
    <cellStyle name="Comma 14 2 4 2 4 3" xfId="22127" xr:uid="{94C1AB39-B527-4590-838B-AAFD1C8E3F6D}"/>
    <cellStyle name="Comma 14 2 4 2 5" xfId="5855" xr:uid="{7AF32613-A3D0-4C63-8817-6770A742B0C0}"/>
    <cellStyle name="Comma 14 2 4 2 5 2" xfId="22129" xr:uid="{BEFF355F-1391-4983-B0C2-348754C38301}"/>
    <cellStyle name="Comma 14 2 4 2 6" xfId="18644" xr:uid="{76906F12-226F-4182-AA03-DF1A7C1C7C78}"/>
    <cellStyle name="Comma 14 2 4 2 7" xfId="34012" xr:uid="{18154BCC-DEFE-4A6C-9C55-7A55F8E6EFA6}"/>
    <cellStyle name="Comma 14 2 4 2 8" xfId="2293" xr:uid="{A71A4E6A-DB43-436B-B909-2E1164FE085C}"/>
    <cellStyle name="Comma 14 2 4 2_sales contracts" xfId="5847" xr:uid="{F02C01F5-23E1-4FEE-9A85-D60681A18B86}"/>
    <cellStyle name="Comma 14 2 4 3" xfId="5856" xr:uid="{C46049D7-25C3-49FF-9E1D-E6CDC0980CAF}"/>
    <cellStyle name="Comma 14 2 4 3 2" xfId="5857" xr:uid="{D77291B3-4FB8-4FDF-B8CE-3A51019C7C0A}"/>
    <cellStyle name="Comma 14 2 4 3 2 2" xfId="22131" xr:uid="{D17843AD-C4C2-4EB2-B19D-8BE8AEF98AEE}"/>
    <cellStyle name="Comma 14 2 4 3 3" xfId="5858" xr:uid="{757A073D-A9A4-439B-A221-3203B41C7039}"/>
    <cellStyle name="Comma 14 2 4 3 3 2" xfId="22132" xr:uid="{29BD47E0-9E62-4A70-B8CE-67F425FC6B37}"/>
    <cellStyle name="Comma 14 2 4 3 4" xfId="22130" xr:uid="{BF38541B-746D-4CDF-947E-84830FC3A339}"/>
    <cellStyle name="Comma 14 2 4 4" xfId="5859" xr:uid="{649C9A72-6E9B-4B0D-9EB3-20B3A570E818}"/>
    <cellStyle name="Comma 14 2 4 4 2" xfId="5860" xr:uid="{11D89E16-405F-4A5C-9E52-33CE072B27F3}"/>
    <cellStyle name="Comma 14 2 4 4 2 2" xfId="22134" xr:uid="{FE4B53EE-6CCA-48AB-8507-05067A437BDE}"/>
    <cellStyle name="Comma 14 2 4 4 3" xfId="5861" xr:uid="{7ECFF83C-D6E2-4EE0-9E3F-156D40A0C50F}"/>
    <cellStyle name="Comma 14 2 4 4 3 2" xfId="22135" xr:uid="{C3818ED1-CD66-4D83-B2E5-863BB96576B4}"/>
    <cellStyle name="Comma 14 2 4 4 4" xfId="22133" xr:uid="{04DA4446-BA26-4D30-A79E-BEE74660D00E}"/>
    <cellStyle name="Comma 14 2 4 5" xfId="5862" xr:uid="{B841535F-EFDD-4742-A7A9-EE17CA7ABB0A}"/>
    <cellStyle name="Comma 14 2 4 5 2" xfId="5863" xr:uid="{69BE4C30-9BC1-42C4-8109-2A5B7910DDAC}"/>
    <cellStyle name="Comma 14 2 4 5 2 2" xfId="22137" xr:uid="{08B5B5F9-AA86-454E-8E0D-43F786A234A6}"/>
    <cellStyle name="Comma 14 2 4 5 3" xfId="22136" xr:uid="{C7A16A89-1EE7-4FAE-92C3-5C48FA0865D7}"/>
    <cellStyle name="Comma 14 2 4 6" xfId="5864" xr:uid="{285D7305-FD7C-43EE-85F8-0E2095AB3F2D}"/>
    <cellStyle name="Comma 14 2 4 6 2" xfId="5865" xr:uid="{7F356710-E44D-494B-8A73-8A9A2776F67D}"/>
    <cellStyle name="Comma 14 2 4 6 2 2" xfId="22139" xr:uid="{BA916473-68D0-47F8-A004-DBC8C3D57F2D}"/>
    <cellStyle name="Comma 14 2 4 6 3" xfId="22138" xr:uid="{BC9740A9-A3A2-4130-B792-D8B7261E7260}"/>
    <cellStyle name="Comma 14 2 4 7" xfId="5866" xr:uid="{51D38B44-90FA-4BE4-A377-2358E7FF5BC3}"/>
    <cellStyle name="Comma 14 2 4 7 2" xfId="22140" xr:uid="{9DD6620C-045D-457C-AA54-398599BBB7D1}"/>
    <cellStyle name="Comma 14 2 4 8" xfId="18643" xr:uid="{0472AEC5-C51B-4989-B3D5-A1FF92F060D8}"/>
    <cellStyle name="Comma 14 2 4 9" xfId="34011" xr:uid="{18F45828-347E-4D44-955F-CA1ADD3144B1}"/>
    <cellStyle name="Comma 14 2 4_sales contracts" xfId="5846" xr:uid="{14923DDD-27B4-4CE4-98BE-D9A20D03E52E}"/>
    <cellStyle name="Comma 14 2 5" xfId="1012" xr:uid="{00000000-0005-0000-0000-0000FD020000}"/>
    <cellStyle name="Comma 14 2 5 10" xfId="2294" xr:uid="{EC7873E4-EA66-4E8B-BD4B-3FCE06904DE9}"/>
    <cellStyle name="Comma 14 2 5 2" xfId="1013" xr:uid="{00000000-0005-0000-0000-0000FE020000}"/>
    <cellStyle name="Comma 14 2 5 2 2" xfId="5869" xr:uid="{5515F464-B115-4203-A0D1-DB2A3A032A4A}"/>
    <cellStyle name="Comma 14 2 5 2 2 2" xfId="5870" xr:uid="{D7436B1A-F101-49E6-9191-6FF8A259D1A9}"/>
    <cellStyle name="Comma 14 2 5 2 2 2 2" xfId="22142" xr:uid="{B58C5708-C1C2-44DF-AFE6-D587EBA95EEE}"/>
    <cellStyle name="Comma 14 2 5 2 2 3" xfId="5871" xr:uid="{E273A1E9-4E36-45CC-A58C-A7A85E758243}"/>
    <cellStyle name="Comma 14 2 5 2 2 3 2" xfId="22143" xr:uid="{58B3D654-C943-40E9-86EB-E8FC7DE5D134}"/>
    <cellStyle name="Comma 14 2 5 2 2 4" xfId="22141" xr:uid="{3C84C765-0929-4A8A-B93E-CA4E08DB0CA0}"/>
    <cellStyle name="Comma 14 2 5 2 3" xfId="5872" xr:uid="{8537E889-CD0B-4865-9F6A-A574B5DD6477}"/>
    <cellStyle name="Comma 14 2 5 2 3 2" xfId="5873" xr:uid="{90E15EDC-5A83-4A37-8A9D-B274BF85E13B}"/>
    <cellStyle name="Comma 14 2 5 2 3 2 2" xfId="22145" xr:uid="{253983D6-7504-4AE4-A936-7D0C90C496C0}"/>
    <cellStyle name="Comma 14 2 5 2 3 3" xfId="22144" xr:uid="{D29F8A13-1710-4BFE-B27E-A3255BB2160D}"/>
    <cellStyle name="Comma 14 2 5 2 4" xfId="5874" xr:uid="{C2F6FE4F-C3A0-49F0-BF26-4795A8DD673B}"/>
    <cellStyle name="Comma 14 2 5 2 4 2" xfId="5875" xr:uid="{BD6F520F-3D71-4A28-82B8-7505D441E819}"/>
    <cellStyle name="Comma 14 2 5 2 4 2 2" xfId="22147" xr:uid="{E80CD9BD-D18F-42EE-847B-6C0D1500B3CC}"/>
    <cellStyle name="Comma 14 2 5 2 4 3" xfId="22146" xr:uid="{6DD3FB61-0A80-4CA6-AB3B-428CC080E8A8}"/>
    <cellStyle name="Comma 14 2 5 2 5" xfId="5876" xr:uid="{59BB6187-0293-4EBF-9523-0F1837A689F5}"/>
    <cellStyle name="Comma 14 2 5 2 5 2" xfId="22148" xr:uid="{BEE083CA-39D3-4BC0-8174-3484D04CF6D2}"/>
    <cellStyle name="Comma 14 2 5 2 6" xfId="18646" xr:uid="{CA39B451-2CDF-41D7-81FF-02B7DB87AFDF}"/>
    <cellStyle name="Comma 14 2 5 2 7" xfId="34014" xr:uid="{3B79881F-4157-4914-88E0-1ABEF7A8EC54}"/>
    <cellStyle name="Comma 14 2 5 2 8" xfId="2295" xr:uid="{CED55CC2-A9DD-4B3B-BE83-AF82DF11F20F}"/>
    <cellStyle name="Comma 14 2 5 2_sales contracts" xfId="5868" xr:uid="{6C1FCCB2-D5B6-4D53-9BFC-859A32CB036F}"/>
    <cellStyle name="Comma 14 2 5 3" xfId="5877" xr:uid="{9ECE823F-EF36-4A2E-A8D9-44E181F70F7A}"/>
    <cellStyle name="Comma 14 2 5 3 2" xfId="5878" xr:uid="{69354870-A1AD-41F8-B52B-5D45ED7C5F7E}"/>
    <cellStyle name="Comma 14 2 5 3 2 2" xfId="22150" xr:uid="{2E6484D8-AAEC-40AA-8897-983F30B758D4}"/>
    <cellStyle name="Comma 14 2 5 3 3" xfId="5879" xr:uid="{2276A291-2867-4032-B1C3-8F96B65E2E2A}"/>
    <cellStyle name="Comma 14 2 5 3 3 2" xfId="22151" xr:uid="{2981DA9B-C3A2-4EC6-8CB7-4EB94193E9D3}"/>
    <cellStyle name="Comma 14 2 5 3 4" xfId="22149" xr:uid="{35341D0D-1794-47F9-95EE-EDC55F18D20E}"/>
    <cellStyle name="Comma 14 2 5 4" xfId="5880" xr:uid="{55735937-90B4-44A8-9C5C-3C3C8FCB49EA}"/>
    <cellStyle name="Comma 14 2 5 4 2" xfId="5881" xr:uid="{7E1822A0-1FDF-4DFF-8A4D-1FC8AFF57B39}"/>
    <cellStyle name="Comma 14 2 5 4 2 2" xfId="22153" xr:uid="{EC5E97C8-29DA-419B-B27B-61C1EE27442B}"/>
    <cellStyle name="Comma 14 2 5 4 3" xfId="5882" xr:uid="{F76780E5-523F-435E-93BE-791C46164973}"/>
    <cellStyle name="Comma 14 2 5 4 3 2" xfId="22154" xr:uid="{7B592BDC-C54C-4F86-A971-0C87F498B53A}"/>
    <cellStyle name="Comma 14 2 5 4 4" xfId="22152" xr:uid="{7B12C504-1BA0-4C96-AFD2-82AB6748F8E1}"/>
    <cellStyle name="Comma 14 2 5 5" xfId="5883" xr:uid="{D24F598E-ED3E-4404-80FD-E33DA2F91861}"/>
    <cellStyle name="Comma 14 2 5 5 2" xfId="5884" xr:uid="{DFD3FB24-8BCE-44D1-AC40-183BA5E2B6BA}"/>
    <cellStyle name="Comma 14 2 5 5 2 2" xfId="22156" xr:uid="{4840EFE7-2427-4605-B1A1-F9D1C6822749}"/>
    <cellStyle name="Comma 14 2 5 5 3" xfId="22155" xr:uid="{64FF0A56-F042-42F3-9EA6-430DDF12E6CC}"/>
    <cellStyle name="Comma 14 2 5 6" xfId="5885" xr:uid="{737A76BF-C7A8-4B32-848C-FFE0AE3E5D5C}"/>
    <cellStyle name="Comma 14 2 5 6 2" xfId="5886" xr:uid="{436F15E6-54D0-4A5A-96F5-DADC60A0153E}"/>
    <cellStyle name="Comma 14 2 5 6 2 2" xfId="22158" xr:uid="{B48D90F7-AF8D-4966-8FA0-3E77E7344504}"/>
    <cellStyle name="Comma 14 2 5 6 3" xfId="22157" xr:uid="{8573CF24-4A5C-4CBE-AD95-011DD5CB0D5C}"/>
    <cellStyle name="Comma 14 2 5 7" xfId="5887" xr:uid="{CCFC6B84-49AB-4561-95DA-CDA7A8B6E610}"/>
    <cellStyle name="Comma 14 2 5 7 2" xfId="22159" xr:uid="{6AC2B986-094B-41B1-8D77-1601D8A4FDB5}"/>
    <cellStyle name="Comma 14 2 5 8" xfId="18645" xr:uid="{648DEB19-86FF-49F1-8AEE-2A76CD09CD3E}"/>
    <cellStyle name="Comma 14 2 5 9" xfId="34013" xr:uid="{D078D5B1-A419-4733-B13F-94229742F8D9}"/>
    <cellStyle name="Comma 14 2 5_sales contracts" xfId="5867" xr:uid="{9A4ED5D7-5B5D-4F5A-A5A8-14909A6522B3}"/>
    <cellStyle name="Comma 14 2 6" xfId="1014" xr:uid="{00000000-0005-0000-0000-0000FF020000}"/>
    <cellStyle name="Comma 14 2 6 2" xfId="5889" xr:uid="{3D87F9B0-4D4D-4D9B-8F57-0E2D740C5C12}"/>
    <cellStyle name="Comma 14 2 6 2 2" xfId="5890" xr:uid="{E039A6CA-A0B3-4CFE-A4AA-C0880E74BAD0}"/>
    <cellStyle name="Comma 14 2 6 2 2 2" xfId="5891" xr:uid="{4BE26058-DE5C-46BD-ACC4-D2DC24A0DA44}"/>
    <cellStyle name="Comma 14 2 6 2 2 2 2" xfId="22162" xr:uid="{A87364B0-FF3E-4745-835D-AF8AAFC21478}"/>
    <cellStyle name="Comma 14 2 6 2 2 3" xfId="22161" xr:uid="{B3EB3BA2-CF95-4F55-BE85-002966569870}"/>
    <cellStyle name="Comma 14 2 6 2 3" xfId="5892" xr:uid="{271F4082-3837-4145-B91A-0C8459CFEB5E}"/>
    <cellStyle name="Comma 14 2 6 2 3 2" xfId="5893" xr:uid="{385322F6-902D-4F63-9E4A-BBBAB06B1AC6}"/>
    <cellStyle name="Comma 14 2 6 2 3 2 2" xfId="22164" xr:uid="{38181D98-1254-47C3-AD43-91D8966D0DE1}"/>
    <cellStyle name="Comma 14 2 6 2 3 3" xfId="22163" xr:uid="{BE3BFEE4-EBC2-4EB5-B7F8-276BD3E036EB}"/>
    <cellStyle name="Comma 14 2 6 2 4" xfId="5894" xr:uid="{1D21DC16-6F68-4AD7-9C0A-50AB847C6232}"/>
    <cellStyle name="Comma 14 2 6 2 4 2" xfId="22165" xr:uid="{849183B6-2594-4919-A21E-D50A6F623819}"/>
    <cellStyle name="Comma 14 2 6 2 5" xfId="22160" xr:uid="{3BC08058-100C-436D-9215-0F9839C46103}"/>
    <cellStyle name="Comma 14 2 6 3" xfId="5895" xr:uid="{38340378-B1BF-497C-8FF8-DE97F180B0D4}"/>
    <cellStyle name="Comma 14 2 6 3 2" xfId="5896" xr:uid="{24865125-9EBF-4DA9-AE06-8307C37D3A59}"/>
    <cellStyle name="Comma 14 2 6 3 2 2" xfId="22167" xr:uid="{60CC56A2-82F6-4A6E-9FC0-E6FB5EC3B8AE}"/>
    <cellStyle name="Comma 14 2 6 3 3" xfId="5897" xr:uid="{75479DD1-EAA1-43BB-8221-5D3E5D519775}"/>
    <cellStyle name="Comma 14 2 6 3 3 2" xfId="22168" xr:uid="{696FFA81-D91D-40E7-AA60-B21CA5C3000F}"/>
    <cellStyle name="Comma 14 2 6 3 4" xfId="22166" xr:uid="{B5B16D39-F515-4C20-B44A-6277430048F2}"/>
    <cellStyle name="Comma 14 2 6 4" xfId="5898" xr:uid="{582562FE-0842-4B8E-8FAA-533900B6FEC1}"/>
    <cellStyle name="Comma 14 2 6 4 2" xfId="5899" xr:uid="{63F5E70F-ABEE-4AA4-B541-B48690E1D3FC}"/>
    <cellStyle name="Comma 14 2 6 4 2 2" xfId="22170" xr:uid="{E17EC7E7-2C8D-47D8-8920-983E491E5398}"/>
    <cellStyle name="Comma 14 2 6 4 3" xfId="22169" xr:uid="{90C34DD6-A8F8-4D3B-A7ED-CB6F7620AA21}"/>
    <cellStyle name="Comma 14 2 6 5" xfId="5900" xr:uid="{220C0D14-6231-4111-92E8-833E78EDB3F1}"/>
    <cellStyle name="Comma 14 2 6 5 2" xfId="5901" xr:uid="{8D09BB66-8380-4AD4-91B2-60DC959CED83}"/>
    <cellStyle name="Comma 14 2 6 5 2 2" xfId="22172" xr:uid="{76284831-B91C-42B8-9B32-A8C31D1042D2}"/>
    <cellStyle name="Comma 14 2 6 5 3" xfId="22171" xr:uid="{0F4D97D3-19D7-431A-BF5F-2D6B601CB4CA}"/>
    <cellStyle name="Comma 14 2 6 6" xfId="5902" xr:uid="{4F280145-85BD-46D2-BC6D-21ED5B248C40}"/>
    <cellStyle name="Comma 14 2 6 6 2" xfId="22173" xr:uid="{DC5AC89D-F924-4635-9941-BFBE260491C8}"/>
    <cellStyle name="Comma 14 2 6 7" xfId="18647" xr:uid="{39E63254-4510-4F12-9888-1288B2E6059E}"/>
    <cellStyle name="Comma 14 2 6 8" xfId="34015" xr:uid="{A52D419E-D1C4-436C-917C-B03838F3DBE3}"/>
    <cellStyle name="Comma 14 2 6 9" xfId="2296" xr:uid="{8877681C-DCFD-42CD-AA54-BD2A67082186}"/>
    <cellStyle name="Comma 14 2 6_sales contracts" xfId="5888" xr:uid="{CEE34D90-C30A-45BF-940D-95AD08DCC335}"/>
    <cellStyle name="Comma 14 2 7" xfId="5903" xr:uid="{FD6C71C3-911A-4C99-B29A-29CDC97F53BA}"/>
    <cellStyle name="Comma 14 2 7 2" xfId="5904" xr:uid="{CF8D3987-95E7-4DE7-A3C2-EBF6D811B032}"/>
    <cellStyle name="Comma 14 2 7 2 2" xfId="5905" xr:uid="{0BBB0218-2AE9-4C0D-8C38-C3F441031702}"/>
    <cellStyle name="Comma 14 2 7 2 2 2" xfId="5906" xr:uid="{D1BE2AB0-CFFC-4B47-B0FE-2E3D99256F7D}"/>
    <cellStyle name="Comma 14 2 7 2 2 2 2" xfId="22177" xr:uid="{32737091-E2A5-43B6-A71C-DB221A60A5B6}"/>
    <cellStyle name="Comma 14 2 7 2 2 3" xfId="22176" xr:uid="{585AA142-0974-4357-BCAE-A4E0ED15F600}"/>
    <cellStyle name="Comma 14 2 7 2 3" xfId="5907" xr:uid="{6FA0FBDF-AF54-495F-BD32-B99E7DE5A893}"/>
    <cellStyle name="Comma 14 2 7 2 3 2" xfId="5908" xr:uid="{A855F223-4994-4AAA-9CE5-E23D9B3B93F2}"/>
    <cellStyle name="Comma 14 2 7 2 3 2 2" xfId="22179" xr:uid="{9E8CCE3C-A745-4F96-BEF8-06A6FC3E4D13}"/>
    <cellStyle name="Comma 14 2 7 2 3 3" xfId="22178" xr:uid="{8E9BE3A3-0D3E-4CC5-BF92-2C170E2C50C8}"/>
    <cellStyle name="Comma 14 2 7 2 4" xfId="5909" xr:uid="{8D0A23E1-90E5-4704-A9B1-6FC683BBC5C2}"/>
    <cellStyle name="Comma 14 2 7 2 4 2" xfId="22180" xr:uid="{C33208BF-5A43-4392-B57A-3A98D4224932}"/>
    <cellStyle name="Comma 14 2 7 2 5" xfId="22175" xr:uid="{3DABAC6A-900E-4FDE-817B-10375A256C4C}"/>
    <cellStyle name="Comma 14 2 7 3" xfId="5910" xr:uid="{393CE5F3-38AA-48C0-AEDC-66C4C5C8A7A2}"/>
    <cellStyle name="Comma 14 2 7 3 2" xfId="5911" xr:uid="{CDCCFA5F-25E3-40FD-8DE6-4C0DFCFDC478}"/>
    <cellStyle name="Comma 14 2 7 3 2 2" xfId="22182" xr:uid="{3306CDF7-ADC4-4F03-9D2D-455EDBECF23F}"/>
    <cellStyle name="Comma 14 2 7 3 3" xfId="22181" xr:uid="{C72BA3AB-62BF-42AF-A175-29895FCD60EF}"/>
    <cellStyle name="Comma 14 2 7 4" xfId="5912" xr:uid="{77D42B09-0798-410F-B0EA-4F0FC27D729D}"/>
    <cellStyle name="Comma 14 2 7 4 2" xfId="5913" xr:uid="{A2EFEE3C-83E0-4420-93AD-652B85FB4B97}"/>
    <cellStyle name="Comma 14 2 7 4 2 2" xfId="22184" xr:uid="{172062CE-661D-44E9-A077-A06C246ACD49}"/>
    <cellStyle name="Comma 14 2 7 4 3" xfId="22183" xr:uid="{ED8AC8F7-2BF3-4208-A963-F31C337A05D5}"/>
    <cellStyle name="Comma 14 2 7 5" xfId="5914" xr:uid="{CAD8514F-0B3E-44AA-94D6-55E9EB46C76E}"/>
    <cellStyle name="Comma 14 2 7 5 2" xfId="22185" xr:uid="{985E53FA-7D57-411A-AC42-C8F263228643}"/>
    <cellStyle name="Comma 14 2 7 6" xfId="22174" xr:uid="{218D730E-CA7E-4BD5-8E18-D04F1D083A0E}"/>
    <cellStyle name="Comma 14 2 8" xfId="5915" xr:uid="{C78EB30E-4D1D-4152-8347-47FEE073F31B}"/>
    <cellStyle name="Comma 14 2 8 2" xfId="5916" xr:uid="{31D0DA0D-F4CE-4E82-935B-1099385B4D11}"/>
    <cellStyle name="Comma 14 2 8 2 2" xfId="5917" xr:uid="{F7036A6E-7182-400D-B678-CF34D5921BE7}"/>
    <cellStyle name="Comma 14 2 8 2 2 2" xfId="22188" xr:uid="{511F0E14-713B-4F28-9651-F0CE71AC2170}"/>
    <cellStyle name="Comma 14 2 8 2 3" xfId="22187" xr:uid="{0E3C4B04-DF2C-4E7D-819C-BE31D381E710}"/>
    <cellStyle name="Comma 14 2 8 3" xfId="5918" xr:uid="{2E9E20F4-C6B1-45E3-8A8F-0BD74222E610}"/>
    <cellStyle name="Comma 14 2 8 3 2" xfId="5919" xr:uid="{FB62945E-0DAD-4290-891C-9A3F25B08C77}"/>
    <cellStyle name="Comma 14 2 8 3 2 2" xfId="22190" xr:uid="{5570E0CE-FCB9-409C-B6B9-A6A675A1D189}"/>
    <cellStyle name="Comma 14 2 8 3 3" xfId="22189" xr:uid="{D7756C2E-BBA4-44B8-A9D9-EBD4DE7FD19D}"/>
    <cellStyle name="Comma 14 2 8 4" xfId="5920" xr:uid="{245499E7-3721-4514-B953-5D552A1EE493}"/>
    <cellStyle name="Comma 14 2 8 4 2" xfId="22191" xr:uid="{60BF7490-1C0F-4E9E-A039-CAD1311424FF}"/>
    <cellStyle name="Comma 14 2 8 5" xfId="22186" xr:uid="{849DE263-C3A1-473A-B6ED-1A207C254991}"/>
    <cellStyle name="Comma 14 2 9" xfId="5921" xr:uid="{EF396901-8196-40BF-8C39-C8746FBADDEE}"/>
    <cellStyle name="Comma 14 2 9 2" xfId="5922" xr:uid="{885EC183-D86F-4125-8423-A33B6F7FB10B}"/>
    <cellStyle name="Comma 14 2 9 2 2" xfId="22193" xr:uid="{D9B35937-D29E-42A2-8516-835F575B70CB}"/>
    <cellStyle name="Comma 14 2 9 3" xfId="5923" xr:uid="{46E56497-5A66-437D-ABA7-12C3F1E5D0D0}"/>
    <cellStyle name="Comma 14 2 9 3 2" xfId="22194" xr:uid="{6958BD12-2323-4203-8C8A-E1ED21C3F1BF}"/>
    <cellStyle name="Comma 14 2 9 4" xfId="22192" xr:uid="{BE60FE7B-FCF6-4059-BBF9-FE7EFA744FC3}"/>
    <cellStyle name="Comma 14 2_sales contracts" xfId="5756" xr:uid="{163C3F8F-AC95-457A-8863-18D3380D4DC3}"/>
    <cellStyle name="Comma 14 3" xfId="1015" xr:uid="{00000000-0005-0000-0000-000000030000}"/>
    <cellStyle name="Comma 14 3 10" xfId="18648" xr:uid="{3253A7A2-FC66-431B-8605-90613AC7FB1B}"/>
    <cellStyle name="Comma 14 3 10 2" xfId="34016" xr:uid="{276CBE28-8A23-44A5-A0EE-6C1D9FFDFA17}"/>
    <cellStyle name="Comma 14 3 11" xfId="19565" xr:uid="{FE71B8D4-1AE8-4DC0-9716-15AF62C47C47}"/>
    <cellStyle name="Comma 14 3 12" xfId="2297" xr:uid="{0E8BB39A-DB53-4BD8-B521-29A071315CCE}"/>
    <cellStyle name="Comma 14 3 2" xfId="1016" xr:uid="{00000000-0005-0000-0000-000001030000}"/>
    <cellStyle name="Comma 14 3 2 10" xfId="2298" xr:uid="{41862697-2F4C-4D48-B798-059B81A7216B}"/>
    <cellStyle name="Comma 14 3 2 2" xfId="1017" xr:uid="{00000000-0005-0000-0000-000002030000}"/>
    <cellStyle name="Comma 14 3 2 2 2" xfId="5927" xr:uid="{1EF8919C-C2D2-45FF-8757-C8E8E0C84E28}"/>
    <cellStyle name="Comma 14 3 2 2 2 2" xfId="5928" xr:uid="{2146D0A5-2B96-4551-824C-7DBAC0F1156F}"/>
    <cellStyle name="Comma 14 3 2 2 2 2 2" xfId="22196" xr:uid="{EED8181B-C2DA-4CA1-8E65-7E3E61A196B1}"/>
    <cellStyle name="Comma 14 3 2 2 2 3" xfId="5929" xr:uid="{FCC8EC87-8067-4BDD-A122-1A3F94D0B2C5}"/>
    <cellStyle name="Comma 14 3 2 2 2 3 2" xfId="22197" xr:uid="{7E85766C-0064-4B93-8E9F-7F61443C5DF6}"/>
    <cellStyle name="Comma 14 3 2 2 2 4" xfId="22195" xr:uid="{913C721D-E046-4F7A-88A8-63B1DBCDB486}"/>
    <cellStyle name="Comma 14 3 2 2 3" xfId="5930" xr:uid="{559BDB0C-BFC3-4930-B13C-02C87F0B97BC}"/>
    <cellStyle name="Comma 14 3 2 2 3 2" xfId="5931" xr:uid="{C0A76D2C-29CC-4421-9447-118B91D80D0E}"/>
    <cellStyle name="Comma 14 3 2 2 3 2 2" xfId="22199" xr:uid="{EA610178-BF85-4A92-9D26-218FF0C1AFCC}"/>
    <cellStyle name="Comma 14 3 2 2 3 3" xfId="22198" xr:uid="{3E596D1E-5BA7-459A-BC7E-655079CB2278}"/>
    <cellStyle name="Comma 14 3 2 2 4" xfId="5932" xr:uid="{0271918E-C826-435F-A7B8-7057C11D520D}"/>
    <cellStyle name="Comma 14 3 2 2 4 2" xfId="5933" xr:uid="{366B20B3-33CE-4ECD-99A0-277DE610DF51}"/>
    <cellStyle name="Comma 14 3 2 2 4 2 2" xfId="22201" xr:uid="{FEDFE220-D29B-418F-9903-70587371A904}"/>
    <cellStyle name="Comma 14 3 2 2 4 3" xfId="22200" xr:uid="{18985572-92D1-4CEA-82F1-FA0D33177DD5}"/>
    <cellStyle name="Comma 14 3 2 2 5" xfId="5934" xr:uid="{B21CB94E-2716-46EB-BED9-A1A02C35197C}"/>
    <cellStyle name="Comma 14 3 2 2 5 2" xfId="22202" xr:uid="{861EC8B4-017E-4AAC-AD7B-8AE6F69A8152}"/>
    <cellStyle name="Comma 14 3 2 2 6" xfId="18650" xr:uid="{C7F3A2A6-ADEC-496D-8217-539DF6B34BA3}"/>
    <cellStyle name="Comma 14 3 2 2 7" xfId="34018" xr:uid="{38E7D195-700E-42F4-81AC-C2642E0C9ABE}"/>
    <cellStyle name="Comma 14 3 2 2 8" xfId="2299" xr:uid="{A664612C-CC95-49D7-A5B1-12BCB0716B8F}"/>
    <cellStyle name="Comma 14 3 2 2_sales contracts" xfId="5926" xr:uid="{F463D648-54B4-4376-A8EF-A688E889D139}"/>
    <cellStyle name="Comma 14 3 2 3" xfId="5935" xr:uid="{9BB139D9-BB41-40A6-9F2A-859AA4AAED40}"/>
    <cellStyle name="Comma 14 3 2 3 2" xfId="5936" xr:uid="{2998E4EE-04B1-4A7F-9EBE-8AB5EF31CE2E}"/>
    <cellStyle name="Comma 14 3 2 3 2 2" xfId="22204" xr:uid="{A01E29C6-3989-4617-8703-9F8759232A3C}"/>
    <cellStyle name="Comma 14 3 2 3 3" xfId="5937" xr:uid="{2F5E6650-F6A1-4419-B4E4-E29CF37C80D0}"/>
    <cellStyle name="Comma 14 3 2 3 3 2" xfId="22205" xr:uid="{9CDC107F-845C-4FBD-A735-7D9DB73FEF95}"/>
    <cellStyle name="Comma 14 3 2 3 4" xfId="22203" xr:uid="{11DA41CB-0809-4B98-A806-0957246DAFB9}"/>
    <cellStyle name="Comma 14 3 2 4" xfId="5938" xr:uid="{ADECC3BF-B3B5-4C3F-B418-F1B996FA7AC9}"/>
    <cellStyle name="Comma 14 3 2 4 2" xfId="5939" xr:uid="{C7E18DB1-9DDB-4CBA-939E-914F675A7E12}"/>
    <cellStyle name="Comma 14 3 2 4 2 2" xfId="22207" xr:uid="{23D949F8-7915-4E61-871E-B58050EB5CD9}"/>
    <cellStyle name="Comma 14 3 2 4 3" xfId="5940" xr:uid="{91466051-3281-4AC4-8821-C0E386DA4467}"/>
    <cellStyle name="Comma 14 3 2 4 3 2" xfId="22208" xr:uid="{EEB312F0-E9A8-4D6F-9407-BBC09AE92957}"/>
    <cellStyle name="Comma 14 3 2 4 4" xfId="22206" xr:uid="{BD2D0EB8-2941-4734-A91D-0E0188245E0A}"/>
    <cellStyle name="Comma 14 3 2 5" xfId="5941" xr:uid="{EA2E0CE2-3266-475A-AF27-683C73C58536}"/>
    <cellStyle name="Comma 14 3 2 5 2" xfId="5942" xr:uid="{6FE45746-31B8-4285-9624-4D7B818B35BF}"/>
    <cellStyle name="Comma 14 3 2 5 2 2" xfId="22210" xr:uid="{AB8DB59A-CD31-420F-A4AD-E41C989C64ED}"/>
    <cellStyle name="Comma 14 3 2 5 3" xfId="22209" xr:uid="{531FEB1E-1E9E-4824-9A01-7BDD33B627AB}"/>
    <cellStyle name="Comma 14 3 2 6" xfId="5943" xr:uid="{DE0FED19-B3E7-4426-B453-CF8E8F53AFCE}"/>
    <cellStyle name="Comma 14 3 2 6 2" xfId="5944" xr:uid="{823ADBDD-6E1F-468C-88E0-D535B961D852}"/>
    <cellStyle name="Comma 14 3 2 6 2 2" xfId="22212" xr:uid="{E4D1B43B-F654-4393-A154-CF6661BF971D}"/>
    <cellStyle name="Comma 14 3 2 6 3" xfId="22211" xr:uid="{75FED587-2BF4-4383-A166-67C716945936}"/>
    <cellStyle name="Comma 14 3 2 7" xfId="5945" xr:uid="{DDF97FF6-69DD-4D25-9159-E5582A67BC71}"/>
    <cellStyle name="Comma 14 3 2 7 2" xfId="22213" xr:uid="{30245BEA-503F-47D5-B8F3-A0602CFC43EE}"/>
    <cellStyle name="Comma 14 3 2 8" xfId="18649" xr:uid="{7A0EC552-DC88-4D09-BD14-69CF09393A2F}"/>
    <cellStyle name="Comma 14 3 2 9" xfId="34017" xr:uid="{555A5EF0-71AF-4D98-A137-AA0BEF7DC604}"/>
    <cellStyle name="Comma 14 3 2_sales contracts" xfId="5925" xr:uid="{56105D15-E19B-4F14-AC59-62D13CFAFFAE}"/>
    <cellStyle name="Comma 14 3 3" xfId="1018" xr:uid="{00000000-0005-0000-0000-000003030000}"/>
    <cellStyle name="Comma 14 3 3 2" xfId="5947" xr:uid="{50F10724-DACD-4078-9B6E-F4F80AB85C8E}"/>
    <cellStyle name="Comma 14 3 3 2 2" xfId="5948" xr:uid="{0BFE43E2-776A-4493-88ED-BFE008582FE6}"/>
    <cellStyle name="Comma 14 3 3 2 2 2" xfId="5949" xr:uid="{91B3B9A4-BCA1-4E8B-9C7E-8B0F861A4B20}"/>
    <cellStyle name="Comma 14 3 3 2 2 2 2" xfId="22216" xr:uid="{330E42C7-3175-439E-934E-E969D8CFFA75}"/>
    <cellStyle name="Comma 14 3 3 2 2 3" xfId="22215" xr:uid="{8D8DE583-DDA8-4465-BEDC-26DF83730341}"/>
    <cellStyle name="Comma 14 3 3 2 3" xfId="5950" xr:uid="{C33B04CE-05AE-42F2-967C-60374ACC3467}"/>
    <cellStyle name="Comma 14 3 3 2 3 2" xfId="5951" xr:uid="{90FBD1C7-B3D5-4A3F-915B-24A1682E045B}"/>
    <cellStyle name="Comma 14 3 3 2 3 2 2" xfId="22218" xr:uid="{E929998A-1AD2-45DF-9217-B4562E409AFC}"/>
    <cellStyle name="Comma 14 3 3 2 3 3" xfId="22217" xr:uid="{C4456831-42D1-4B4E-8C7C-E213FEED4B01}"/>
    <cellStyle name="Comma 14 3 3 2 4" xfId="5952" xr:uid="{E448DEF0-D0AD-417A-BB5A-16E8C88F1A6C}"/>
    <cellStyle name="Comma 14 3 3 2 4 2" xfId="22219" xr:uid="{2C7B3751-D93A-4601-8B32-DC6AC8EE1C32}"/>
    <cellStyle name="Comma 14 3 3 2 5" xfId="22214" xr:uid="{FD27A131-1502-45C7-AD56-9DE8AE31EF72}"/>
    <cellStyle name="Comma 14 3 3 3" xfId="5953" xr:uid="{ECCB6879-CF24-4042-9C07-365FB1D81B84}"/>
    <cellStyle name="Comma 14 3 3 3 2" xfId="5954" xr:uid="{E10F1162-433D-40C7-9E5F-3D9B33A3089D}"/>
    <cellStyle name="Comma 14 3 3 3 2 2" xfId="22221" xr:uid="{FD8A364E-6913-4BE1-A989-AB1753497FFA}"/>
    <cellStyle name="Comma 14 3 3 3 3" xfId="5955" xr:uid="{67F67127-5B4D-4EB1-B038-6078D80C2813}"/>
    <cellStyle name="Comma 14 3 3 3 3 2" xfId="22222" xr:uid="{14781D63-47AE-4CC0-B039-516DC128E4DD}"/>
    <cellStyle name="Comma 14 3 3 3 4" xfId="22220" xr:uid="{BF77B409-4624-483F-AA5C-04D3C24F811E}"/>
    <cellStyle name="Comma 14 3 3 4" xfId="5956" xr:uid="{521099DF-A3AA-4EF8-8B9D-A14D8C167583}"/>
    <cellStyle name="Comma 14 3 3 4 2" xfId="5957" xr:uid="{EE12225D-5402-4D42-AF06-E8C2B61CC77E}"/>
    <cellStyle name="Comma 14 3 3 4 2 2" xfId="22224" xr:uid="{117907BA-4D57-4EC8-88CA-AC49060E4EC7}"/>
    <cellStyle name="Comma 14 3 3 4 3" xfId="22223" xr:uid="{F8E00B1D-7531-43AB-BF5F-18B7D5DE676A}"/>
    <cellStyle name="Comma 14 3 3 5" xfId="5958" xr:uid="{A028E5FF-9064-499A-93B5-0F6EDFE87020}"/>
    <cellStyle name="Comma 14 3 3 5 2" xfId="5959" xr:uid="{D856227F-1A2C-4D79-9078-67A738DF20EB}"/>
    <cellStyle name="Comma 14 3 3 5 2 2" xfId="22226" xr:uid="{254AEDF9-A254-4512-960E-2E751F5C1513}"/>
    <cellStyle name="Comma 14 3 3 5 3" xfId="22225" xr:uid="{CA3A4063-AA36-453C-B34D-A97008491C90}"/>
    <cellStyle name="Comma 14 3 3 6" xfId="5960" xr:uid="{70C14E0E-F543-4F8E-AE39-D128BB99FF99}"/>
    <cellStyle name="Comma 14 3 3 6 2" xfId="22227" xr:uid="{F87240A1-2C4C-4EFC-A96E-434910F00AC4}"/>
    <cellStyle name="Comma 14 3 3 7" xfId="18651" xr:uid="{0A7BEA40-9641-4063-A29C-4FB271C3790B}"/>
    <cellStyle name="Comma 14 3 3 8" xfId="34019" xr:uid="{BA7F1E04-6937-4AE2-B365-6AC20ABCDA37}"/>
    <cellStyle name="Comma 14 3 3 9" xfId="2300" xr:uid="{AD62DF13-2094-4672-9299-60219883519D}"/>
    <cellStyle name="Comma 14 3 3_sales contracts" xfId="5946" xr:uid="{578F8F4E-1932-49C1-893D-C070207338D1}"/>
    <cellStyle name="Comma 14 3 4" xfId="5961" xr:uid="{D87B1437-5819-4EB7-940F-CC2CEF98BDFD}"/>
    <cellStyle name="Comma 14 3 4 2" xfId="5962" xr:uid="{8842B15A-4269-406C-9BAE-0382CDDEF5F9}"/>
    <cellStyle name="Comma 14 3 4 2 2" xfId="5963" xr:uid="{4B709BC7-BCB2-4750-AA90-6842E94EB589}"/>
    <cellStyle name="Comma 14 3 4 2 2 2" xfId="5964" xr:uid="{424A49C7-1AA7-4D7B-80A3-17B4A2DAC91A}"/>
    <cellStyle name="Comma 14 3 4 2 2 2 2" xfId="22231" xr:uid="{3EAE2EFA-2D5D-440F-B51E-AA769688BC17}"/>
    <cellStyle name="Comma 14 3 4 2 2 3" xfId="22230" xr:uid="{B3F06DF9-237E-4235-86EF-9299D342464F}"/>
    <cellStyle name="Comma 14 3 4 2 3" xfId="5965" xr:uid="{081DB5D4-9B18-4FB6-96B1-3B983EDFE68E}"/>
    <cellStyle name="Comma 14 3 4 2 3 2" xfId="5966" xr:uid="{3AD625AA-210B-4814-9849-94A87579FA20}"/>
    <cellStyle name="Comma 14 3 4 2 3 2 2" xfId="22233" xr:uid="{9FB109DA-CD53-43B0-8A91-07035B208EB7}"/>
    <cellStyle name="Comma 14 3 4 2 3 3" xfId="22232" xr:uid="{B1916385-BEF1-4C6B-9F97-C2644E7F3309}"/>
    <cellStyle name="Comma 14 3 4 2 4" xfId="5967" xr:uid="{F140AB9B-6997-4517-B5AB-07B52612F48A}"/>
    <cellStyle name="Comma 14 3 4 2 4 2" xfId="22234" xr:uid="{928AD880-1D8F-4AE2-BD20-6364AD8C894C}"/>
    <cellStyle name="Comma 14 3 4 2 5" xfId="22229" xr:uid="{59C1D0A5-DA73-40C4-A227-ECF38B5BC4A5}"/>
    <cellStyle name="Comma 14 3 4 3" xfId="5968" xr:uid="{8A96713B-9B67-4A0B-B34C-8F65F27F1D5D}"/>
    <cellStyle name="Comma 14 3 4 3 2" xfId="5969" xr:uid="{3E29268A-63B1-4D3E-9E29-ADBA7EF2E906}"/>
    <cellStyle name="Comma 14 3 4 3 2 2" xfId="22236" xr:uid="{E15C8687-0ECD-4E18-BC9C-A0B8A2A1AF44}"/>
    <cellStyle name="Comma 14 3 4 3 3" xfId="22235" xr:uid="{EBCD5004-CB92-41DD-A5B9-82C24F912D09}"/>
    <cellStyle name="Comma 14 3 4 4" xfId="5970" xr:uid="{D87FE2BA-9826-4909-AF12-5C7F21E617BA}"/>
    <cellStyle name="Comma 14 3 4 4 2" xfId="5971" xr:uid="{80136406-8E59-4717-962C-261BB80F4DD6}"/>
    <cellStyle name="Comma 14 3 4 4 2 2" xfId="22238" xr:uid="{DE833214-149C-4836-A78C-08D459A3E110}"/>
    <cellStyle name="Comma 14 3 4 4 3" xfId="22237" xr:uid="{9B576D6A-04A4-44C2-B7F9-61594EB1C9C7}"/>
    <cellStyle name="Comma 14 3 4 5" xfId="5972" xr:uid="{44E9E0DB-58BF-4947-9DE0-D5BF0CA138F4}"/>
    <cellStyle name="Comma 14 3 4 5 2" xfId="22239" xr:uid="{71034EA2-3CDA-480E-B81F-F954040109D2}"/>
    <cellStyle name="Comma 14 3 4 6" xfId="22228" xr:uid="{7D00E4AA-060B-4D30-9860-2F321BC62E73}"/>
    <cellStyle name="Comma 14 3 5" xfId="5973" xr:uid="{A019E755-06E7-4075-837E-8E28896039F1}"/>
    <cellStyle name="Comma 14 3 5 2" xfId="5974" xr:uid="{F22C6F84-44E0-498B-AFDD-8E27E9709B9F}"/>
    <cellStyle name="Comma 14 3 5 2 2" xfId="5975" xr:uid="{5A2E4779-610E-46BE-A474-BDCD0464AF37}"/>
    <cellStyle name="Comma 14 3 5 2 2 2" xfId="22242" xr:uid="{F68A7783-1BED-48DA-9ADC-A0619F18162D}"/>
    <cellStyle name="Comma 14 3 5 2 3" xfId="22241" xr:uid="{71C796DB-58F5-4F8F-A608-280CB960E73A}"/>
    <cellStyle name="Comma 14 3 5 3" xfId="5976" xr:uid="{C79915E6-9D7D-4382-930F-E6CB54D9F552}"/>
    <cellStyle name="Comma 14 3 5 3 2" xfId="5977" xr:uid="{C234FF34-FF91-4F1D-89DF-839316F6BCF3}"/>
    <cellStyle name="Comma 14 3 5 3 2 2" xfId="22244" xr:uid="{1DAC0C4A-1F5C-43E1-849B-ED5E78FE0A74}"/>
    <cellStyle name="Comma 14 3 5 3 3" xfId="22243" xr:uid="{71BFA510-172E-4539-9809-AFE9FCF989A2}"/>
    <cellStyle name="Comma 14 3 5 4" xfId="5978" xr:uid="{6D82C968-77F9-4BEB-853E-F43B12719FCF}"/>
    <cellStyle name="Comma 14 3 5 4 2" xfId="22245" xr:uid="{F96329DF-E672-414B-92F6-A59CA7EFD8F8}"/>
    <cellStyle name="Comma 14 3 5 5" xfId="22240" xr:uid="{B8A26D63-D59F-484C-8114-05C39DDF3BA3}"/>
    <cellStyle name="Comma 14 3 6" xfId="5979" xr:uid="{64F44029-5E37-48A5-8F1F-80440C4A929B}"/>
    <cellStyle name="Comma 14 3 6 2" xfId="5980" xr:uid="{6E60238B-5C28-4244-A337-AC1EC9B3D59E}"/>
    <cellStyle name="Comma 14 3 6 2 2" xfId="22247" xr:uid="{063B4099-4829-45BD-A9F7-35FAEF80FF24}"/>
    <cellStyle name="Comma 14 3 6 3" xfId="5981" xr:uid="{58605014-F923-4A58-99CB-8743D0B3D284}"/>
    <cellStyle name="Comma 14 3 6 3 2" xfId="22248" xr:uid="{141CD6AD-0BDF-422D-99D8-A0B1249859C3}"/>
    <cellStyle name="Comma 14 3 6 4" xfId="22246" xr:uid="{7E7F3BA6-9ECB-4D29-AF80-C27B6A0752D4}"/>
    <cellStyle name="Comma 14 3 7" xfId="5982" xr:uid="{7F59DC5D-EDC9-4C23-9B5A-BDF7EF650B06}"/>
    <cellStyle name="Comma 14 3 7 2" xfId="5983" xr:uid="{A00CA77F-E814-4406-BE80-1E1E60BE0173}"/>
    <cellStyle name="Comma 14 3 7 2 2" xfId="22250" xr:uid="{6CAC56AF-06A4-4ACF-B1E2-A7EF5041556B}"/>
    <cellStyle name="Comma 14 3 7 3" xfId="22249" xr:uid="{D4979E2D-A347-434D-A504-CFA785889574}"/>
    <cellStyle name="Comma 14 3 8" xfId="5984" xr:uid="{0DA5557B-0EB6-44DD-895D-2CC08841185C}"/>
    <cellStyle name="Comma 14 3 8 2" xfId="5985" xr:uid="{F2531B13-D72D-4C22-942A-6828E5FEE1BD}"/>
    <cellStyle name="Comma 14 3 8 2 2" xfId="22252" xr:uid="{3B7A2BCB-456A-426E-B85F-6900AFF01847}"/>
    <cellStyle name="Comma 14 3 8 3" xfId="22251" xr:uid="{95B3B836-6267-4A3D-B437-E4C8581E922B}"/>
    <cellStyle name="Comma 14 3 9" xfId="5986" xr:uid="{74EA0585-9ECC-43A4-B000-24FF4C52704B}"/>
    <cellStyle name="Comma 14 3 9 2" xfId="22253" xr:uid="{F95E63C2-96E5-4372-9936-5462386D832B}"/>
    <cellStyle name="Comma 14 3_sales contracts" xfId="5924" xr:uid="{F953A59C-4BA8-4D53-9A58-364BF2EFDEAB}"/>
    <cellStyle name="Comma 14 4" xfId="1019" xr:uid="{00000000-0005-0000-0000-000004030000}"/>
    <cellStyle name="Comma 14 4 10" xfId="34020" xr:uid="{7124BDD0-9BE0-4D81-9BAF-0975B07581F1}"/>
    <cellStyle name="Comma 14 4 11" xfId="2301" xr:uid="{35B42690-EA48-4BD8-9B5E-FFCA9A40D27B}"/>
    <cellStyle name="Comma 14 4 2" xfId="1020" xr:uid="{00000000-0005-0000-0000-000005030000}"/>
    <cellStyle name="Comma 14 4 2 10" xfId="2302" xr:uid="{CF218240-778F-414E-B095-CBA55D189C5F}"/>
    <cellStyle name="Comma 14 4 2 2" xfId="1021" xr:uid="{00000000-0005-0000-0000-000006030000}"/>
    <cellStyle name="Comma 14 4 2 2 2" xfId="5990" xr:uid="{500928D7-853C-40CA-823B-57159F9DE310}"/>
    <cellStyle name="Comma 14 4 2 2 2 2" xfId="5991" xr:uid="{9F18E0D1-EB2D-422B-8276-2EC0C12A18E3}"/>
    <cellStyle name="Comma 14 4 2 2 2 2 2" xfId="22255" xr:uid="{E58CDB81-1CE9-4A6A-9FCE-A1EE83CF5BD6}"/>
    <cellStyle name="Comma 14 4 2 2 2 3" xfId="5992" xr:uid="{B600541F-F02F-4554-8AA5-2A8F6FA3572E}"/>
    <cellStyle name="Comma 14 4 2 2 2 3 2" xfId="22256" xr:uid="{30095ABE-2495-4691-B640-A1FEC6A29EC4}"/>
    <cellStyle name="Comma 14 4 2 2 2 4" xfId="22254" xr:uid="{F8572D02-4254-4C44-BD74-E65E1F2B4A36}"/>
    <cellStyle name="Comma 14 4 2 2 3" xfId="5993" xr:uid="{94C8C68A-A256-47C9-8DD7-81102F594335}"/>
    <cellStyle name="Comma 14 4 2 2 3 2" xfId="5994" xr:uid="{C5C82ED0-9673-4214-8469-CD11FB4ECBF2}"/>
    <cellStyle name="Comma 14 4 2 2 3 2 2" xfId="22258" xr:uid="{CD5E5CA6-2634-4ACF-8FF4-D6103923AFB3}"/>
    <cellStyle name="Comma 14 4 2 2 3 3" xfId="22257" xr:uid="{2266A0E8-388D-4300-800B-768AF070A31D}"/>
    <cellStyle name="Comma 14 4 2 2 4" xfId="5995" xr:uid="{8D8E6058-C236-4AE7-9F38-E5DA79D97C6B}"/>
    <cellStyle name="Comma 14 4 2 2 4 2" xfId="5996" xr:uid="{EF748E63-EC2C-4EF9-AB6D-D5DE1F00D661}"/>
    <cellStyle name="Comma 14 4 2 2 4 2 2" xfId="22260" xr:uid="{1984183F-2F41-4760-B3F9-EDEFB951BC23}"/>
    <cellStyle name="Comma 14 4 2 2 4 3" xfId="22259" xr:uid="{B8876D19-2971-41AD-8F2E-7642B1A04EBE}"/>
    <cellStyle name="Comma 14 4 2 2 5" xfId="5997" xr:uid="{C089E7FB-1E1C-41EE-B0CF-45663D337DD1}"/>
    <cellStyle name="Comma 14 4 2 2 5 2" xfId="22261" xr:uid="{BFFA40E9-EC32-4A97-B920-8ABB3092ED13}"/>
    <cellStyle name="Comma 14 4 2 2 6" xfId="18654" xr:uid="{3B734B14-23BE-4793-992B-3E0482E1B080}"/>
    <cellStyle name="Comma 14 4 2 2 7" xfId="34022" xr:uid="{857E7700-149B-4E16-B6D1-56D423A8F6FB}"/>
    <cellStyle name="Comma 14 4 2 2 8" xfId="2303" xr:uid="{B55A85BB-CA0D-486B-B757-E87B72034E7B}"/>
    <cellStyle name="Comma 14 4 2 2_sales contracts" xfId="5989" xr:uid="{9A9523A2-3D67-4BFC-8187-7E3A08E37EA1}"/>
    <cellStyle name="Comma 14 4 2 3" xfId="5998" xr:uid="{A514B5D9-6F63-4F58-95CF-FCB5E0FB095A}"/>
    <cellStyle name="Comma 14 4 2 3 2" xfId="5999" xr:uid="{9D8F1DFD-FEFD-473C-A43F-5C1352F76BFA}"/>
    <cellStyle name="Comma 14 4 2 3 2 2" xfId="22263" xr:uid="{3CFB42AE-3C2B-4F54-9E9A-4D6CBBD625E7}"/>
    <cellStyle name="Comma 14 4 2 3 3" xfId="6000" xr:uid="{1505AACA-AF1B-4CE8-9332-69009ECCFE59}"/>
    <cellStyle name="Comma 14 4 2 3 3 2" xfId="22264" xr:uid="{E42ED788-0E0A-4477-A5DA-6D1332DF587D}"/>
    <cellStyle name="Comma 14 4 2 3 4" xfId="22262" xr:uid="{2BFCB6B8-0C42-49D4-AAA6-8855ABE174C9}"/>
    <cellStyle name="Comma 14 4 2 4" xfId="6001" xr:uid="{4889CD2B-63F9-4EE5-A2FC-DF7C6D62756F}"/>
    <cellStyle name="Comma 14 4 2 4 2" xfId="6002" xr:uid="{B21C9139-CA6E-4295-B9A9-5B59331480CD}"/>
    <cellStyle name="Comma 14 4 2 4 2 2" xfId="22266" xr:uid="{BCEE3D9C-F451-4776-A70D-5F083CD71E8D}"/>
    <cellStyle name="Comma 14 4 2 4 3" xfId="6003" xr:uid="{D179BF1A-C322-413E-BEC2-90794B0815F8}"/>
    <cellStyle name="Comma 14 4 2 4 3 2" xfId="22267" xr:uid="{A3FCD632-86A6-44FC-895F-8E0F9FFC8D33}"/>
    <cellStyle name="Comma 14 4 2 4 4" xfId="22265" xr:uid="{4265891D-ADE3-4A50-AB86-0410D3CEA1CC}"/>
    <cellStyle name="Comma 14 4 2 5" xfId="6004" xr:uid="{BEA600E2-673E-42FE-B575-8B84F91467E6}"/>
    <cellStyle name="Comma 14 4 2 5 2" xfId="6005" xr:uid="{FE34A0A9-E37C-47FD-9680-20758F39F896}"/>
    <cellStyle name="Comma 14 4 2 5 2 2" xfId="22269" xr:uid="{4BD3C49B-B776-44EC-9F21-8DFEB6AC35FE}"/>
    <cellStyle name="Comma 14 4 2 5 3" xfId="22268" xr:uid="{FAECFE02-7120-4A84-8F03-3692B46FB742}"/>
    <cellStyle name="Comma 14 4 2 6" xfId="6006" xr:uid="{16286356-599C-4BC6-8185-4439B49A9B2E}"/>
    <cellStyle name="Comma 14 4 2 6 2" xfId="6007" xr:uid="{54386EE0-A60C-4736-B86A-E988369210ED}"/>
    <cellStyle name="Comma 14 4 2 6 2 2" xfId="22271" xr:uid="{9F9F2C5F-8D99-4828-ABC3-3DACF40A7F21}"/>
    <cellStyle name="Comma 14 4 2 6 3" xfId="22270" xr:uid="{BAE2EF15-7030-4710-832D-F7C8211695BD}"/>
    <cellStyle name="Comma 14 4 2 7" xfId="6008" xr:uid="{E6A5CC80-5774-42E1-A629-22DB61A637FA}"/>
    <cellStyle name="Comma 14 4 2 7 2" xfId="22272" xr:uid="{18AD8D93-9F5E-4939-8197-3E48B02E0099}"/>
    <cellStyle name="Comma 14 4 2 8" xfId="18653" xr:uid="{09472DD4-66B7-449D-8A1A-924520B3F8F0}"/>
    <cellStyle name="Comma 14 4 2 9" xfId="34021" xr:uid="{E939F571-FB6B-47FA-8B7A-F33D0209A5E5}"/>
    <cellStyle name="Comma 14 4 2_sales contracts" xfId="5988" xr:uid="{CBEC9EA4-5FAC-47EB-AD5E-7959DA2FA4CC}"/>
    <cellStyle name="Comma 14 4 3" xfId="1022" xr:uid="{00000000-0005-0000-0000-000007030000}"/>
    <cellStyle name="Comma 14 4 3 2" xfId="6010" xr:uid="{15A21E8E-A7C1-4771-AC93-2BD501545706}"/>
    <cellStyle name="Comma 14 4 3 2 2" xfId="6011" xr:uid="{47D58DB1-6F06-4839-B6C2-7A85DE6AFD6A}"/>
    <cellStyle name="Comma 14 4 3 2 2 2" xfId="22274" xr:uid="{8CD0BDF8-C70E-487C-9365-E7E58A95908E}"/>
    <cellStyle name="Comma 14 4 3 2 3" xfId="6012" xr:uid="{DEE3163A-844C-4229-AD39-7932E402FC03}"/>
    <cellStyle name="Comma 14 4 3 2 3 2" xfId="22275" xr:uid="{ECA99100-0E6D-4BDE-8C83-C9D81A080081}"/>
    <cellStyle name="Comma 14 4 3 2 4" xfId="22273" xr:uid="{7DFF48F6-5ECB-464B-8166-09A548FA6ABF}"/>
    <cellStyle name="Comma 14 4 3 3" xfId="6013" xr:uid="{06D2AEC6-CFE1-44C2-B088-4BBA964D4040}"/>
    <cellStyle name="Comma 14 4 3 3 2" xfId="6014" xr:uid="{81C3F0A8-E1D6-4B73-9AFC-B5D8D19B86C5}"/>
    <cellStyle name="Comma 14 4 3 3 2 2" xfId="22277" xr:uid="{AF8CAF6D-667C-4F47-A8DD-F85D1128450F}"/>
    <cellStyle name="Comma 14 4 3 3 3" xfId="22276" xr:uid="{E39D5F33-3502-480E-B7A8-DAF35E733B49}"/>
    <cellStyle name="Comma 14 4 3 4" xfId="6015" xr:uid="{F9570689-6EB6-4803-8842-3FD50054AEF8}"/>
    <cellStyle name="Comma 14 4 3 4 2" xfId="6016" xr:uid="{3BA4DAF9-FDB3-40D3-8B00-7C581E9502C7}"/>
    <cellStyle name="Comma 14 4 3 4 2 2" xfId="22279" xr:uid="{662C326E-9ABF-4E93-944A-37EC9AD9E45F}"/>
    <cellStyle name="Comma 14 4 3 4 3" xfId="22278" xr:uid="{B52F8E51-7301-403B-866C-76A7D9AA74DD}"/>
    <cellStyle name="Comma 14 4 3 5" xfId="6017" xr:uid="{8CB2B3B2-9E89-4BAF-B552-BFB79ADB2A06}"/>
    <cellStyle name="Comma 14 4 3 5 2" xfId="22280" xr:uid="{BAE42B94-975C-41E2-A429-5C803599B842}"/>
    <cellStyle name="Comma 14 4 3 6" xfId="18655" xr:uid="{F3BFBC76-D064-414C-A316-09AAF58A0457}"/>
    <cellStyle name="Comma 14 4 3 7" xfId="34023" xr:uid="{AB193E95-7B11-47C8-9BF4-520A0D61F9F5}"/>
    <cellStyle name="Comma 14 4 3 8" xfId="2304" xr:uid="{77D84037-69B2-480D-9087-ABE7F9DE0533}"/>
    <cellStyle name="Comma 14 4 3_sales contracts" xfId="6009" xr:uid="{E44D11FB-FC5B-4469-898B-1330D6ED57DA}"/>
    <cellStyle name="Comma 14 4 4" xfId="6018" xr:uid="{CF879224-E371-4BCF-8442-BB5FA617A00C}"/>
    <cellStyle name="Comma 14 4 4 2" xfId="6019" xr:uid="{BDC1BF60-4FAB-4056-82C2-BC8D346E2673}"/>
    <cellStyle name="Comma 14 4 4 2 2" xfId="22282" xr:uid="{2D8C3792-5CE5-4370-9E5C-61EBE96500C1}"/>
    <cellStyle name="Comma 14 4 4 3" xfId="6020" xr:uid="{689FBC47-D6EC-4140-8C4C-EDF97B978045}"/>
    <cellStyle name="Comma 14 4 4 3 2" xfId="22283" xr:uid="{77567570-D9B9-4BE1-AA82-624D81528AEE}"/>
    <cellStyle name="Comma 14 4 4 4" xfId="22281" xr:uid="{CF3F94F1-E06D-4BA4-BDC1-4F96BF82EA01}"/>
    <cellStyle name="Comma 14 4 5" xfId="6021" xr:uid="{14FAB9F1-027A-46F9-8485-C2725C1D9619}"/>
    <cellStyle name="Comma 14 4 5 2" xfId="6022" xr:uid="{CB8CB665-D760-48F0-8905-F71C59B1B696}"/>
    <cellStyle name="Comma 14 4 5 2 2" xfId="22285" xr:uid="{D884FEF4-D68E-4BD7-BF86-A2291B16302B}"/>
    <cellStyle name="Comma 14 4 5 3" xfId="6023" xr:uid="{1A9336BC-EF6F-4565-88D6-B8042B45F76D}"/>
    <cellStyle name="Comma 14 4 5 3 2" xfId="22286" xr:uid="{9BEC957A-06BD-4FF6-B6E8-7EB9163A74F7}"/>
    <cellStyle name="Comma 14 4 5 4" xfId="22284" xr:uid="{D4460D86-5117-4F95-874B-6B24FC0E27D8}"/>
    <cellStyle name="Comma 14 4 6" xfId="6024" xr:uid="{387CB7B6-A8E1-4EA7-B8DD-71E5509810AF}"/>
    <cellStyle name="Comma 14 4 6 2" xfId="6025" xr:uid="{4FF5DF32-2B54-4533-BCC7-0FE2CE5C704D}"/>
    <cellStyle name="Comma 14 4 6 2 2" xfId="22288" xr:uid="{7A5564EF-CDA5-4B10-AA3A-1B3A09118152}"/>
    <cellStyle name="Comma 14 4 6 3" xfId="22287" xr:uid="{CC56B932-7A81-4335-8A27-2665A42E9C5B}"/>
    <cellStyle name="Comma 14 4 7" xfId="6026" xr:uid="{65AB8F5C-3DC9-4A0A-AE96-136C492F338F}"/>
    <cellStyle name="Comma 14 4 7 2" xfId="6027" xr:uid="{E2B80589-EBEF-45AA-9D62-D1AB6F4BF197}"/>
    <cellStyle name="Comma 14 4 7 2 2" xfId="22290" xr:uid="{63E6ED92-9978-40B9-8C1B-5782A6C4AEDA}"/>
    <cellStyle name="Comma 14 4 7 3" xfId="22289" xr:uid="{ECC45F4F-BEF3-4883-8472-2FB7A40262BB}"/>
    <cellStyle name="Comma 14 4 8" xfId="6028" xr:uid="{DCD03AA1-687A-40E5-8F27-ADEA1086FE81}"/>
    <cellStyle name="Comma 14 4 8 2" xfId="22291" xr:uid="{C002403F-EEFC-4C77-B9E8-49C8DA7F3A5D}"/>
    <cellStyle name="Comma 14 4 9" xfId="18652" xr:uid="{BA039FDA-CF60-4FDB-BD8D-EB22F4AF2BF0}"/>
    <cellStyle name="Comma 14 4_sales contracts" xfId="5987" xr:uid="{0FD5BE24-B94A-4271-9E1B-8E8DE726CE7C}"/>
    <cellStyle name="Comma 14 5" xfId="1023" xr:uid="{00000000-0005-0000-0000-000008030000}"/>
    <cellStyle name="Comma 14 5 10" xfId="2305" xr:uid="{899318DC-E4EF-4881-9FD4-965AA0F3D03B}"/>
    <cellStyle name="Comma 14 5 2" xfId="1024" xr:uid="{00000000-0005-0000-0000-000009030000}"/>
    <cellStyle name="Comma 14 5 2 2" xfId="6031" xr:uid="{AEA7F14F-E587-4DE3-8A4C-E12DB474C979}"/>
    <cellStyle name="Comma 14 5 2 2 2" xfId="6032" xr:uid="{2B751286-0D77-4D59-9E78-0909DF2A6FC2}"/>
    <cellStyle name="Comma 14 5 2 2 2 2" xfId="22293" xr:uid="{BA0BC1CB-DC6D-4C20-9027-D132F3B28AD6}"/>
    <cellStyle name="Comma 14 5 2 2 3" xfId="6033" xr:uid="{8EEC79A7-BEEF-4F08-9ACF-349119AD5956}"/>
    <cellStyle name="Comma 14 5 2 2 3 2" xfId="22294" xr:uid="{79A8492F-CA63-47D6-A88B-11D50D3C9855}"/>
    <cellStyle name="Comma 14 5 2 2 4" xfId="22292" xr:uid="{DEA382E2-573A-45CF-8C1B-4A3D1068A5F4}"/>
    <cellStyle name="Comma 14 5 2 3" xfId="6034" xr:uid="{772842A2-136E-4E70-9233-7737E428B112}"/>
    <cellStyle name="Comma 14 5 2 3 2" xfId="6035" xr:uid="{C7DA1280-2F6B-48AD-A40D-024A4DC76091}"/>
    <cellStyle name="Comma 14 5 2 3 2 2" xfId="22296" xr:uid="{2FEDF0BA-0E3C-40CD-8889-0073FDFB11C3}"/>
    <cellStyle name="Comma 14 5 2 3 3" xfId="22295" xr:uid="{70640F54-8B7F-49E9-89D5-B52B17B47A22}"/>
    <cellStyle name="Comma 14 5 2 4" xfId="6036" xr:uid="{22C55953-93A1-4E45-8403-2B7F3ED54EBF}"/>
    <cellStyle name="Comma 14 5 2 4 2" xfId="6037" xr:uid="{D1B6E549-5888-43D7-AAA5-250787F729A4}"/>
    <cellStyle name="Comma 14 5 2 4 2 2" xfId="22298" xr:uid="{256537BE-016A-44CA-9E7E-DB48DD20CCE7}"/>
    <cellStyle name="Comma 14 5 2 4 3" xfId="22297" xr:uid="{4019A402-D39E-4D0E-B7A1-2216981AA93B}"/>
    <cellStyle name="Comma 14 5 2 5" xfId="6038" xr:uid="{C4EFD3EE-215D-46D8-AD67-90DB9D19FA03}"/>
    <cellStyle name="Comma 14 5 2 5 2" xfId="22299" xr:uid="{09D6EB10-D53F-45CA-864D-B626F4676F2D}"/>
    <cellStyle name="Comma 14 5 2 6" xfId="18657" xr:uid="{472B559B-CB04-440F-9FB7-FB5D9F201418}"/>
    <cellStyle name="Comma 14 5 2 7" xfId="34025" xr:uid="{268076B4-0021-437D-8AF4-94F452EDC7A5}"/>
    <cellStyle name="Comma 14 5 2 8" xfId="2306" xr:uid="{D7B5892C-3B6E-4CF2-96A1-922216225369}"/>
    <cellStyle name="Comma 14 5 2_sales contracts" xfId="6030" xr:uid="{395857A9-C0FF-4D28-A514-67E5DE033451}"/>
    <cellStyle name="Comma 14 5 3" xfId="6039" xr:uid="{3CDA0E55-EF83-4880-864D-D6F53530D4DC}"/>
    <cellStyle name="Comma 14 5 3 2" xfId="6040" xr:uid="{3D2CD361-9AD1-43F7-8518-F1EDFB6182F5}"/>
    <cellStyle name="Comma 14 5 3 2 2" xfId="22301" xr:uid="{76A4B55D-3764-49BE-B8B0-578F5ED35D66}"/>
    <cellStyle name="Comma 14 5 3 3" xfId="6041" xr:uid="{B9ABC476-A719-4D3C-A6F9-C36110637F8C}"/>
    <cellStyle name="Comma 14 5 3 3 2" xfId="22302" xr:uid="{25C77183-3961-4486-A4AF-D74C55F3795B}"/>
    <cellStyle name="Comma 14 5 3 4" xfId="22300" xr:uid="{A527CB73-0F30-4FA6-BD82-A341D0859251}"/>
    <cellStyle name="Comma 14 5 4" xfId="6042" xr:uid="{E83B99C5-DE42-4A7B-803F-D99358CEBBC6}"/>
    <cellStyle name="Comma 14 5 4 2" xfId="6043" xr:uid="{8C9AFB39-D63A-4D79-95CD-3211C288C6B4}"/>
    <cellStyle name="Comma 14 5 4 2 2" xfId="22304" xr:uid="{A18A8019-FA4E-4A11-A74F-D0C7AA0B03AE}"/>
    <cellStyle name="Comma 14 5 4 3" xfId="6044" xr:uid="{A17D34B8-0A3B-4033-A081-DEFEEF303B83}"/>
    <cellStyle name="Comma 14 5 4 3 2" xfId="22305" xr:uid="{101B0A0E-7BFA-4B19-92F7-F5BC7C88A555}"/>
    <cellStyle name="Comma 14 5 4 4" xfId="22303" xr:uid="{76EDC534-50E1-40FC-9F33-6F1430D94764}"/>
    <cellStyle name="Comma 14 5 5" xfId="6045" xr:uid="{45AEB4E8-F14B-4508-9619-8701547971CC}"/>
    <cellStyle name="Comma 14 5 5 2" xfId="6046" xr:uid="{FCC2D94D-65DD-432D-9C90-4D3CC8B345B8}"/>
    <cellStyle name="Comma 14 5 5 2 2" xfId="22307" xr:uid="{DDC4EDA6-85B3-43E0-8689-6057CE8CE301}"/>
    <cellStyle name="Comma 14 5 5 3" xfId="22306" xr:uid="{EEDDB54C-1628-4641-B02C-D278C4100B08}"/>
    <cellStyle name="Comma 14 5 6" xfId="6047" xr:uid="{308E87D0-5B3F-4650-8646-970258D7691F}"/>
    <cellStyle name="Comma 14 5 6 2" xfId="6048" xr:uid="{1016B054-2594-4439-81FC-A3AABC67D9ED}"/>
    <cellStyle name="Comma 14 5 6 2 2" xfId="22309" xr:uid="{A471B0A9-C5CB-410E-AF2C-514E31FFB67F}"/>
    <cellStyle name="Comma 14 5 6 3" xfId="22308" xr:uid="{A928DA65-6A12-4280-9797-8ECF881960C9}"/>
    <cellStyle name="Comma 14 5 7" xfId="6049" xr:uid="{34CEB2C3-F444-4916-87ED-B89D5E16C719}"/>
    <cellStyle name="Comma 14 5 7 2" xfId="22310" xr:uid="{8708D128-38C0-4DF2-ADB5-5FC13C606ED5}"/>
    <cellStyle name="Comma 14 5 8" xfId="18656" xr:uid="{A5649DCB-6664-454B-8520-B77CC8E04074}"/>
    <cellStyle name="Comma 14 5 9" xfId="34024" xr:uid="{BDF84902-8C43-4C5F-B2D3-A1378FD9C6A2}"/>
    <cellStyle name="Comma 14 5_sales contracts" xfId="6029" xr:uid="{C5A3D7DA-362F-4B69-AF41-0F882BE4EFC6}"/>
    <cellStyle name="Comma 14 6" xfId="1025" xr:uid="{00000000-0005-0000-0000-00000A030000}"/>
    <cellStyle name="Comma 14 6 10" xfId="2307" xr:uid="{D49FA6C2-8362-4701-959B-C22F063DDCBE}"/>
    <cellStyle name="Comma 14 6 2" xfId="1026" xr:uid="{00000000-0005-0000-0000-00000B030000}"/>
    <cellStyle name="Comma 14 6 2 2" xfId="6052" xr:uid="{EF67FA1A-97CC-4E94-A45F-FEDAA4F34E25}"/>
    <cellStyle name="Comma 14 6 2 2 2" xfId="6053" xr:uid="{7B40931E-B4C4-4D48-80B4-0078331153E3}"/>
    <cellStyle name="Comma 14 6 2 2 2 2" xfId="22312" xr:uid="{F1C508D1-C623-4AA6-A9F7-3A17013FA7F8}"/>
    <cellStyle name="Comma 14 6 2 2 3" xfId="6054" xr:uid="{95984ED5-0DEB-415D-B4F7-C6362F964100}"/>
    <cellStyle name="Comma 14 6 2 2 3 2" xfId="22313" xr:uid="{CB777AFB-7745-4D08-967C-6C8799FC934C}"/>
    <cellStyle name="Comma 14 6 2 2 4" xfId="22311" xr:uid="{4D413540-7CD3-4215-BF35-5E649512FEF7}"/>
    <cellStyle name="Comma 14 6 2 3" xfId="6055" xr:uid="{913EA1EA-C3EA-4536-9879-51FF8DCF824A}"/>
    <cellStyle name="Comma 14 6 2 3 2" xfId="6056" xr:uid="{95E3A870-D0D2-4FD0-89EE-EE4CB32580CB}"/>
    <cellStyle name="Comma 14 6 2 3 2 2" xfId="22315" xr:uid="{C77E5830-9790-4DB8-9A9C-AF49C54280BC}"/>
    <cellStyle name="Comma 14 6 2 3 3" xfId="22314" xr:uid="{90820E32-8800-4841-9A3D-FDBE74E9B6C8}"/>
    <cellStyle name="Comma 14 6 2 4" xfId="6057" xr:uid="{8C07A785-9307-4C52-9005-7C029104E41E}"/>
    <cellStyle name="Comma 14 6 2 4 2" xfId="6058" xr:uid="{2CEF20C2-F350-4C54-9D82-3B8184ED2E96}"/>
    <cellStyle name="Comma 14 6 2 4 2 2" xfId="22317" xr:uid="{18BD7D40-3EC0-43A4-A606-EB5B6A06DE0A}"/>
    <cellStyle name="Comma 14 6 2 4 3" xfId="22316" xr:uid="{BB90F4AC-C850-4B21-BD17-278605627EB5}"/>
    <cellStyle name="Comma 14 6 2 5" xfId="6059" xr:uid="{2C18528F-6020-4B58-B4BB-5B1383456862}"/>
    <cellStyle name="Comma 14 6 2 5 2" xfId="22318" xr:uid="{8D5203CF-F632-4B8E-AABF-1D658AB4AE95}"/>
    <cellStyle name="Comma 14 6 2 6" xfId="18659" xr:uid="{105DF874-84A5-4830-A0B2-0CC89619DBD7}"/>
    <cellStyle name="Comma 14 6 2 7" xfId="34027" xr:uid="{EC6E2BA6-6AE4-4874-B86C-A49926FB2D6D}"/>
    <cellStyle name="Comma 14 6 2 8" xfId="2308" xr:uid="{C4D3F92D-938B-4FA9-A93A-B05CCA64DF6B}"/>
    <cellStyle name="Comma 14 6 2_sales contracts" xfId="6051" xr:uid="{38D85CC1-C4CE-4A61-9C63-8A32016C3644}"/>
    <cellStyle name="Comma 14 6 3" xfId="6060" xr:uid="{BF92C493-916E-4F1F-AFC4-21B3904502D3}"/>
    <cellStyle name="Comma 14 6 3 2" xfId="6061" xr:uid="{26201790-8EB1-46C7-B683-28AE5A7AFA7B}"/>
    <cellStyle name="Comma 14 6 3 2 2" xfId="22320" xr:uid="{7D620076-F150-4951-88DC-C19985182684}"/>
    <cellStyle name="Comma 14 6 3 3" xfId="6062" xr:uid="{809AB954-9C74-4BA6-95F4-1E55675C09E5}"/>
    <cellStyle name="Comma 14 6 3 3 2" xfId="22321" xr:uid="{751EDA0E-331E-4ACA-A626-381F1116F7A6}"/>
    <cellStyle name="Comma 14 6 3 4" xfId="22319" xr:uid="{ACC95B16-9301-44A5-A8F6-541CA178530C}"/>
    <cellStyle name="Comma 14 6 4" xfId="6063" xr:uid="{1D12872C-196A-4D81-9367-B48E1B44D14B}"/>
    <cellStyle name="Comma 14 6 4 2" xfId="6064" xr:uid="{3ECF54F6-51E8-41CC-9BF8-D9B22EF0FA8C}"/>
    <cellStyle name="Comma 14 6 4 2 2" xfId="22323" xr:uid="{EB6E999B-B11B-4CB6-9DC6-D336AB4B9488}"/>
    <cellStyle name="Comma 14 6 4 3" xfId="6065" xr:uid="{FC6F9E50-5FDB-486B-BD9F-0D618B91F4A1}"/>
    <cellStyle name="Comma 14 6 4 3 2" xfId="22324" xr:uid="{E4AD0C08-250F-4E6B-8CF7-3078E6EC44F2}"/>
    <cellStyle name="Comma 14 6 4 4" xfId="22322" xr:uid="{3473F9D8-89B1-4214-95DC-F41B48269719}"/>
    <cellStyle name="Comma 14 6 5" xfId="6066" xr:uid="{1E994063-44C9-4DC1-AA13-2A9AC814C307}"/>
    <cellStyle name="Comma 14 6 5 2" xfId="6067" xr:uid="{8C34D79F-1F88-4742-AC73-627A8A882C54}"/>
    <cellStyle name="Comma 14 6 5 2 2" xfId="22326" xr:uid="{A1702F83-E2E9-4A24-951B-ADA7E5975110}"/>
    <cellStyle name="Comma 14 6 5 3" xfId="22325" xr:uid="{CA665617-2C78-49C0-A066-06831B855D3E}"/>
    <cellStyle name="Comma 14 6 6" xfId="6068" xr:uid="{C6C730BC-6698-49EE-B745-FBF79AC5C003}"/>
    <cellStyle name="Comma 14 6 6 2" xfId="6069" xr:uid="{D88CCB08-C5DC-496A-A567-AF1241D9C379}"/>
    <cellStyle name="Comma 14 6 6 2 2" xfId="22328" xr:uid="{0C75CD20-EA6D-4091-93AD-FB85E53C76B8}"/>
    <cellStyle name="Comma 14 6 6 3" xfId="22327" xr:uid="{0EF95DDE-A439-4435-960C-E1553D6DC046}"/>
    <cellStyle name="Comma 14 6 7" xfId="6070" xr:uid="{89F4C2F6-4958-4B61-B16F-A73196C54B0D}"/>
    <cellStyle name="Comma 14 6 7 2" xfId="22329" xr:uid="{AE6AD318-60AF-497B-9012-E646A20B37BB}"/>
    <cellStyle name="Comma 14 6 8" xfId="18658" xr:uid="{05A12C1C-5036-4572-AE70-7BC0D2CCEB54}"/>
    <cellStyle name="Comma 14 6 9" xfId="34026" xr:uid="{60B5B791-30C4-43D5-A16F-873BE490377C}"/>
    <cellStyle name="Comma 14 6_sales contracts" xfId="6050" xr:uid="{16D78577-ED11-4A53-A08B-3A0DBDEF8106}"/>
    <cellStyle name="Comma 14 7" xfId="1027" xr:uid="{00000000-0005-0000-0000-00000C030000}"/>
    <cellStyle name="Comma 14 7 2" xfId="6072" xr:uid="{16464523-E06D-42BD-99A7-9A3988DA64D2}"/>
    <cellStyle name="Comma 14 7 2 2" xfId="22330" xr:uid="{75ED1BB1-0D98-41A3-851A-44947A0F7649}"/>
    <cellStyle name="Comma 14 7 3" xfId="6073" xr:uid="{94B240E4-AAD9-4690-A21B-6D547034DE14}"/>
    <cellStyle name="Comma 14 7 3 2" xfId="6074" xr:uid="{9C1840CB-1FB5-4853-A17B-0BCEBF92B1C1}"/>
    <cellStyle name="Comma 14 7 3 2 2" xfId="22332" xr:uid="{EDE62068-9D44-4875-A135-897A4F6666CF}"/>
    <cellStyle name="Comma 14 7 3 3" xfId="6075" xr:uid="{F1509BA9-F17B-48CA-AED2-811855158EAE}"/>
    <cellStyle name="Comma 14 7 3 3 2" xfId="22333" xr:uid="{86F6A7D3-9E79-4C08-8D96-AF29DAD80505}"/>
    <cellStyle name="Comma 14 7 3 4" xfId="22331" xr:uid="{DC882A96-0781-4ECD-BBD7-C8E7E05EBF4D}"/>
    <cellStyle name="Comma 14 7 4" xfId="6076" xr:uid="{C368BCB4-8D84-4B4C-A8FE-932F598907AD}"/>
    <cellStyle name="Comma 14 7 4 2" xfId="6077" xr:uid="{1DE117E5-82F1-4636-86F0-F1008E8F83FF}"/>
    <cellStyle name="Comma 14 7 4 2 2" xfId="22335" xr:uid="{ED0F0A37-03B2-4216-9CFD-77C94B970A83}"/>
    <cellStyle name="Comma 14 7 4 3" xfId="22334" xr:uid="{7D288584-2FA0-469B-90CB-347A9FA44A0B}"/>
    <cellStyle name="Comma 14 7 5" xfId="18660" xr:uid="{99662B5E-4EA2-48E6-8A40-761B188F7771}"/>
    <cellStyle name="Comma 14 7 6" xfId="34028" xr:uid="{AE7E04F1-24DA-47D0-87B7-A62ADDC75683}"/>
    <cellStyle name="Comma 14 7 7" xfId="2309" xr:uid="{41EC99AE-9DDA-4C40-A0C5-7315A8C85BC8}"/>
    <cellStyle name="Comma 14 7_sales contracts" xfId="6071" xr:uid="{F1869D60-62CD-4704-A480-820F3672801F}"/>
    <cellStyle name="Comma 14 8" xfId="6078" xr:uid="{D36CB195-BFDE-45E9-BA6F-42F48EC46171}"/>
    <cellStyle name="Comma 14 8 2" xfId="6079" xr:uid="{5D515E87-A56A-4C95-90C8-4E83845B3171}"/>
    <cellStyle name="Comma 14 8 2 2" xfId="6080" xr:uid="{805FE7E4-8662-4708-865C-7C735222BAEB}"/>
    <cellStyle name="Comma 14 8 2 2 2" xfId="22338" xr:uid="{DECBFD85-CE20-46F0-A5E8-399E9563264F}"/>
    <cellStyle name="Comma 14 8 2 3" xfId="22337" xr:uid="{279864AA-DDCA-4446-9695-C44506C44C02}"/>
    <cellStyle name="Comma 14 8 3" xfId="6081" xr:uid="{115E1579-D19F-4679-9E8A-98CF6A50567D}"/>
    <cellStyle name="Comma 14 8 3 2" xfId="6082" xr:uid="{D5FD4D3E-E5CD-4820-AF5C-D11426291B9E}"/>
    <cellStyle name="Comma 14 8 3 2 2" xfId="22340" xr:uid="{C61C8FD5-8187-49F7-85F6-0DE3B40FED7C}"/>
    <cellStyle name="Comma 14 8 3 3" xfId="22339" xr:uid="{1D7C0095-6AEB-4DCE-8D32-461D5F88BAED}"/>
    <cellStyle name="Comma 14 8 4" xfId="6083" xr:uid="{B754BE1A-74BB-47B5-BF18-CF538E599133}"/>
    <cellStyle name="Comma 14 8 4 2" xfId="22341" xr:uid="{864F6CA1-E800-4760-ABF9-E0465C24E517}"/>
    <cellStyle name="Comma 14 8 5" xfId="22336" xr:uid="{8E6C8AD8-F968-4B86-8840-9C800E96C0C9}"/>
    <cellStyle name="Comma 14 9" xfId="6084" xr:uid="{0CE8FD43-C483-466A-BFF0-B1BC4153DB96}"/>
    <cellStyle name="Comma 14 9 2" xfId="6085" xr:uid="{EB656455-BFCA-4F50-B596-1D2C1282A1DC}"/>
    <cellStyle name="Comma 14 9 2 2" xfId="22343" xr:uid="{2F0BF28C-6BB8-4C82-9E22-B9D3A438A89A}"/>
    <cellStyle name="Comma 14 9 3" xfId="6086" xr:uid="{0D881D0B-E498-4018-97AA-379B639F0AD1}"/>
    <cellStyle name="Comma 14 9 3 2" xfId="22344" xr:uid="{5DA16214-15E0-46EF-8807-5AF4C4C1291D}"/>
    <cellStyle name="Comma 14 9 4" xfId="22342" xr:uid="{9D1B4CC8-8A3F-44CA-B717-BAADB352A26D}"/>
    <cellStyle name="Comma 14_FX" xfId="34827" xr:uid="{FA45D4AA-9E8B-4F1C-BC6A-0AAD9C300164}"/>
    <cellStyle name="Comma 15" xfId="414" xr:uid="{00000000-0005-0000-0000-00000D030000}"/>
    <cellStyle name="Comma 15 10" xfId="6087" xr:uid="{248DA09D-BDF5-45F6-9F2E-E5AF6596FAD5}"/>
    <cellStyle name="Comma 15 10 2" xfId="6088" xr:uid="{064BD88D-9973-4F21-8A74-9E047E7B3FB9}"/>
    <cellStyle name="Comma 15 10 2 2" xfId="22346" xr:uid="{3A61A02B-EAF5-4DEF-B676-0DCC724AA20A}"/>
    <cellStyle name="Comma 15 10 3" xfId="22345" xr:uid="{F042D9E6-581A-4457-A918-3275C86867D5}"/>
    <cellStyle name="Comma 15 11" xfId="6089" xr:uid="{C0196A2E-8080-4C99-ABA4-5BEBFDA33A31}"/>
    <cellStyle name="Comma 15 11 2" xfId="22347" xr:uid="{72B8AC73-8187-4ADE-8622-AFD15CF28C9C}"/>
    <cellStyle name="Comma 15 12" xfId="18178" xr:uid="{52729F21-97EB-47FF-BBE1-31B4391E46A1}"/>
    <cellStyle name="Comma 15 12 2" xfId="33937" xr:uid="{7A31E20C-36F4-4CE3-8DCB-D0FFD0268D25}"/>
    <cellStyle name="Comma 15 13" xfId="19564" xr:uid="{88FBD8F7-1B8F-4C0F-A081-B5FD9EF322D8}"/>
    <cellStyle name="Comma 15 14" xfId="2273" xr:uid="{25BECB4A-B85A-45F6-922F-025C97395D66}"/>
    <cellStyle name="Comma 15 2" xfId="1028" xr:uid="{00000000-0005-0000-0000-00000E030000}"/>
    <cellStyle name="Comma 15 2 10" xfId="19563" xr:uid="{5D0E1F79-099A-4887-BF10-E19C4467E805}"/>
    <cellStyle name="Comma 15 2 11" xfId="2310" xr:uid="{7F44EC47-A5BB-4919-820A-379B3D5B4CA1}"/>
    <cellStyle name="Comma 15 2 2" xfId="1029" xr:uid="{00000000-0005-0000-0000-00000F030000}"/>
    <cellStyle name="Comma 15 2 2 10" xfId="2311" xr:uid="{CCA23C55-D7FC-4556-9F44-283566EC98FB}"/>
    <cellStyle name="Comma 15 2 2 2" xfId="1030" xr:uid="{00000000-0005-0000-0000-000010030000}"/>
    <cellStyle name="Comma 15 2 2 2 2" xfId="6093" xr:uid="{F04AC598-8F83-4AE8-B7CF-31E16461B16A}"/>
    <cellStyle name="Comma 15 2 2 2 2 2" xfId="6094" xr:uid="{59896F9C-2B97-429E-BBB3-9597F10E741A}"/>
    <cellStyle name="Comma 15 2 2 2 2 2 2" xfId="22349" xr:uid="{EF0231FE-BAB8-4E32-8CDA-85AEA9D8094F}"/>
    <cellStyle name="Comma 15 2 2 2 2 3" xfId="6095" xr:uid="{A542C943-38DC-4862-8A8A-B9BDC857B475}"/>
    <cellStyle name="Comma 15 2 2 2 2 3 2" xfId="22350" xr:uid="{984C0174-F1E8-4547-BCBD-92E3B05B0291}"/>
    <cellStyle name="Comma 15 2 2 2 2 4" xfId="22348" xr:uid="{C09CC789-ACF9-4247-A482-6105FDF24032}"/>
    <cellStyle name="Comma 15 2 2 2 3" xfId="6096" xr:uid="{F70216BC-0328-4315-83A0-8916961E968B}"/>
    <cellStyle name="Comma 15 2 2 2 3 2" xfId="6097" xr:uid="{17359BCC-A7F5-4CD2-B51D-6BBD0CB7A01A}"/>
    <cellStyle name="Comma 15 2 2 2 3 2 2" xfId="22352" xr:uid="{DE32F313-1099-4AEA-9426-3C75AF794FCA}"/>
    <cellStyle name="Comma 15 2 2 2 3 3" xfId="22351" xr:uid="{9B5BAEAD-FEF2-45C6-A017-DD3FEECB5E1F}"/>
    <cellStyle name="Comma 15 2 2 2 4" xfId="6098" xr:uid="{3F806A02-09A4-4247-A568-CB292B52B679}"/>
    <cellStyle name="Comma 15 2 2 2 4 2" xfId="6099" xr:uid="{2F94F088-4355-4BC1-A179-EF530A5B0CB9}"/>
    <cellStyle name="Comma 15 2 2 2 4 2 2" xfId="22354" xr:uid="{333E5239-46AC-4496-9648-49A5428ED45F}"/>
    <cellStyle name="Comma 15 2 2 2 4 3" xfId="22353" xr:uid="{8BB9A3A6-9C06-4F8E-955C-9BFFFA5C683C}"/>
    <cellStyle name="Comma 15 2 2 2 5" xfId="6100" xr:uid="{A25C760D-488C-4139-AFAA-48CCF9B6CA3F}"/>
    <cellStyle name="Comma 15 2 2 2 5 2" xfId="22355" xr:uid="{2691A35E-9F01-44C5-907D-C4D24EB0A3A5}"/>
    <cellStyle name="Comma 15 2 2 2 6" xfId="18663" xr:uid="{404B10D7-3390-477C-9AC3-CAD8349E4517}"/>
    <cellStyle name="Comma 15 2 2 2 7" xfId="34031" xr:uid="{9831E8C5-89D0-4EEE-89A7-B86F63972673}"/>
    <cellStyle name="Comma 15 2 2 2 8" xfId="2312" xr:uid="{E34C09A9-3063-4F68-AE66-8D53D474176D}"/>
    <cellStyle name="Comma 15 2 2 2_sales contracts" xfId="6092" xr:uid="{D9480E11-0D1E-4D14-81A8-EA0C7807A71C}"/>
    <cellStyle name="Comma 15 2 2 3" xfId="6101" xr:uid="{4AD89F45-7903-4D98-BABF-69723F4DDA97}"/>
    <cellStyle name="Comma 15 2 2 3 2" xfId="6102" xr:uid="{DD6D88AB-EDC9-45E6-9FEE-5E2389EFBEBF}"/>
    <cellStyle name="Comma 15 2 2 3 2 2" xfId="22357" xr:uid="{4954ECD7-274E-4A30-801A-38B010A540A8}"/>
    <cellStyle name="Comma 15 2 2 3 3" xfId="6103" xr:uid="{DEC34124-056C-4475-B107-63770DC40CE9}"/>
    <cellStyle name="Comma 15 2 2 3 3 2" xfId="22358" xr:uid="{AB8C4CB2-F452-4FA2-B58E-589A1AC5309E}"/>
    <cellStyle name="Comma 15 2 2 3 4" xfId="22356" xr:uid="{D86077EB-FF1D-4149-B775-767D0EA2F470}"/>
    <cellStyle name="Comma 15 2 2 4" xfId="6104" xr:uid="{687E8950-F862-436F-89B2-E84D9E6C06D9}"/>
    <cellStyle name="Comma 15 2 2 4 2" xfId="6105" xr:uid="{770C11D7-5C81-4779-8E56-CB4079259ADA}"/>
    <cellStyle name="Comma 15 2 2 4 2 2" xfId="22360" xr:uid="{3B4AB4FF-4984-4363-AFFC-C2F47238588F}"/>
    <cellStyle name="Comma 15 2 2 4 3" xfId="6106" xr:uid="{A2FF9CEC-DF4D-426C-903A-322484D40173}"/>
    <cellStyle name="Comma 15 2 2 4 3 2" xfId="22361" xr:uid="{3EC8A77A-5A48-460C-81AC-873151BF257A}"/>
    <cellStyle name="Comma 15 2 2 4 4" xfId="22359" xr:uid="{D0C532FA-A47C-49FD-853B-141B517D6203}"/>
    <cellStyle name="Comma 15 2 2 5" xfId="6107" xr:uid="{76939923-E0BA-4981-B2F7-26668DFEC635}"/>
    <cellStyle name="Comma 15 2 2 5 2" xfId="6108" xr:uid="{BD71A381-5988-4CCD-9F54-64082864E5F3}"/>
    <cellStyle name="Comma 15 2 2 5 2 2" xfId="22363" xr:uid="{7905551A-DBF9-46F7-BDFC-B8AB008FB71C}"/>
    <cellStyle name="Comma 15 2 2 5 3" xfId="22362" xr:uid="{18B8E7D1-5291-4DA5-94C0-1BB2B948808A}"/>
    <cellStyle name="Comma 15 2 2 6" xfId="6109" xr:uid="{FB40662F-F9BC-4A6F-A822-970F09F20ED7}"/>
    <cellStyle name="Comma 15 2 2 6 2" xfId="6110" xr:uid="{EC9F0C28-639B-4EFC-9AC9-A5C27EA7D96F}"/>
    <cellStyle name="Comma 15 2 2 6 2 2" xfId="22365" xr:uid="{89C3518D-7315-4E4D-B16E-A929759966C1}"/>
    <cellStyle name="Comma 15 2 2 6 3" xfId="22364" xr:uid="{3DDF6631-CBF3-41ED-A3DB-CDB3157CB5A6}"/>
    <cellStyle name="Comma 15 2 2 7" xfId="6111" xr:uid="{56D1DAA6-F614-4E94-9A1A-AD84EDF3374D}"/>
    <cellStyle name="Comma 15 2 2 7 2" xfId="22366" xr:uid="{A000DEF0-6152-4316-A897-3A10AEBD99F9}"/>
    <cellStyle name="Comma 15 2 2 8" xfId="18662" xr:uid="{FDA2D79C-8B1D-420C-980E-326DD0E51848}"/>
    <cellStyle name="Comma 15 2 2 9" xfId="34030" xr:uid="{581798C0-07A5-423A-909D-126300B7F592}"/>
    <cellStyle name="Comma 15 2 2_sales contracts" xfId="6091" xr:uid="{1B3D321A-5720-42E7-9552-E1D3AAB8A81F}"/>
    <cellStyle name="Comma 15 2 3" xfId="1031" xr:uid="{00000000-0005-0000-0000-000011030000}"/>
    <cellStyle name="Comma 15 2 3 2" xfId="6113" xr:uid="{08C1D735-89B2-478B-996B-5EBA6F759897}"/>
    <cellStyle name="Comma 15 2 3 2 2" xfId="22367" xr:uid="{EB281C7E-702C-4EC1-B963-D95B54FEFC9B}"/>
    <cellStyle name="Comma 15 2 3 3" xfId="6114" xr:uid="{D53F4E34-8D66-403B-A868-CA8A88181089}"/>
    <cellStyle name="Comma 15 2 3 3 2" xfId="6115" xr:uid="{0AA86660-5639-417C-A751-EA71C94B7E61}"/>
    <cellStyle name="Comma 15 2 3 3 2 2" xfId="22369" xr:uid="{57C1C12A-0515-4943-AF1B-C3A6793215D2}"/>
    <cellStyle name="Comma 15 2 3 3 3" xfId="6116" xr:uid="{8FAC8DDC-AF59-48CE-851A-C82855B0B8AA}"/>
    <cellStyle name="Comma 15 2 3 3 3 2" xfId="22370" xr:uid="{C53C9109-0DC1-4FD2-A8EE-0B9D012A2658}"/>
    <cellStyle name="Comma 15 2 3 3 4" xfId="22368" xr:uid="{E0819AB0-966E-4CD0-A8CE-AD96B4F226BD}"/>
    <cellStyle name="Comma 15 2 3 4" xfId="6117" xr:uid="{9BA4E2BE-AD34-4504-BC59-A766B1971ECF}"/>
    <cellStyle name="Comma 15 2 3 4 2" xfId="6118" xr:uid="{715277FB-734E-4586-8A27-D22C41713AE6}"/>
    <cellStyle name="Comma 15 2 3 4 2 2" xfId="22372" xr:uid="{16D72647-54EF-4526-B6D3-6D437C57A91B}"/>
    <cellStyle name="Comma 15 2 3 4 3" xfId="22371" xr:uid="{744FB92F-4C21-49FE-920E-DCE2676B0E02}"/>
    <cellStyle name="Comma 15 2 3 5" xfId="18664" xr:uid="{3F178BAA-5A8D-4827-884B-77371347E1D3}"/>
    <cellStyle name="Comma 15 2 3 6" xfId="34032" xr:uid="{7967A817-0902-4BDA-826D-87F14ABD99AD}"/>
    <cellStyle name="Comma 15 2 3 7" xfId="2313" xr:uid="{A79C6CD4-67EA-4118-8F75-6819B582D5C2}"/>
    <cellStyle name="Comma 15 2 3_sales contracts" xfId="6112" xr:uid="{19A680F4-D30A-47D6-BFCC-402574C78876}"/>
    <cellStyle name="Comma 15 2 4" xfId="6119" xr:uid="{426D5853-C7C7-433B-9469-AB480ED5295D}"/>
    <cellStyle name="Comma 15 2 4 2" xfId="6120" xr:uid="{BEDF8A9A-F515-41C4-A1EB-9B3465F277CA}"/>
    <cellStyle name="Comma 15 2 4 2 2" xfId="6121" xr:uid="{3BC14F06-F743-4D9E-9742-8F8577DCAE5E}"/>
    <cellStyle name="Comma 15 2 4 2 2 2" xfId="22375" xr:uid="{21390F68-7016-426F-B1B9-5873E2A51CC1}"/>
    <cellStyle name="Comma 15 2 4 2 3" xfId="22374" xr:uid="{1AE0DA98-A2E9-4E40-AA17-BE29E9170502}"/>
    <cellStyle name="Comma 15 2 4 3" xfId="6122" xr:uid="{2D403470-707A-4B87-9518-881B806099C2}"/>
    <cellStyle name="Comma 15 2 4 3 2" xfId="6123" xr:uid="{BF00AE3C-0567-46BB-8559-CF04A0CEB61B}"/>
    <cellStyle name="Comma 15 2 4 3 2 2" xfId="22377" xr:uid="{4CF0A684-A146-4B24-B7AC-123C8C3A5164}"/>
    <cellStyle name="Comma 15 2 4 3 3" xfId="22376" xr:uid="{43D77948-69D7-496E-BEB9-2A9C6A5FF1F6}"/>
    <cellStyle name="Comma 15 2 4 4" xfId="6124" xr:uid="{A48A9A1C-BF0E-4690-933B-6E88E60888F5}"/>
    <cellStyle name="Comma 15 2 4 4 2" xfId="22378" xr:uid="{FB879DDB-5F80-41A8-975F-5165172C0524}"/>
    <cellStyle name="Comma 15 2 4 5" xfId="22373" xr:uid="{93C702B8-5286-4453-984D-107301C0023C}"/>
    <cellStyle name="Comma 15 2 5" xfId="6125" xr:uid="{00349AAE-4294-4680-A1C1-0630BDB5E7DE}"/>
    <cellStyle name="Comma 15 2 5 2" xfId="6126" xr:uid="{274E8166-E1D7-4342-9169-B5BFE421357A}"/>
    <cellStyle name="Comma 15 2 5 2 2" xfId="22380" xr:uid="{DD27D1B0-2A14-420B-837F-B04B4ABCF8B7}"/>
    <cellStyle name="Comma 15 2 5 3" xfId="6127" xr:uid="{29D77957-3B2C-4C7C-9982-0298BD27851A}"/>
    <cellStyle name="Comma 15 2 5 3 2" xfId="22381" xr:uid="{E0BEFA15-DC34-4729-842A-B649AF69BB25}"/>
    <cellStyle name="Comma 15 2 5 4" xfId="22379" xr:uid="{0146B30D-4197-40CE-9680-C8B4FCE2E9F2}"/>
    <cellStyle name="Comma 15 2 6" xfId="6128" xr:uid="{6F18BE65-7110-4A6E-8320-F7B1134CA5F0}"/>
    <cellStyle name="Comma 15 2 6 2" xfId="6129" xr:uid="{BFC1F9DC-EF84-4B58-8A4C-3C3FCAE8F4D3}"/>
    <cellStyle name="Comma 15 2 6 2 2" xfId="22383" xr:uid="{A852EDA3-8EC0-4B1A-B74A-B2CD0171F48D}"/>
    <cellStyle name="Comma 15 2 6 3" xfId="22382" xr:uid="{03C4EC90-73D1-47D8-B22B-AAE0CC2729CE}"/>
    <cellStyle name="Comma 15 2 7" xfId="6130" xr:uid="{96FF3C48-4B9E-4438-B675-70559E800698}"/>
    <cellStyle name="Comma 15 2 7 2" xfId="6131" xr:uid="{16964ACF-D32C-4171-A976-9051E1A954E9}"/>
    <cellStyle name="Comma 15 2 7 2 2" xfId="22385" xr:uid="{00B1E89B-91C9-4819-90A1-C50A4885115E}"/>
    <cellStyle name="Comma 15 2 7 3" xfId="22384" xr:uid="{60EE020D-1223-47C6-AF58-685D92389B67}"/>
    <cellStyle name="Comma 15 2 8" xfId="6132" xr:uid="{47B96FFA-29AC-41BA-A64F-0706C8DF760A}"/>
    <cellStyle name="Comma 15 2 8 2" xfId="22386" xr:uid="{FD79A58F-847A-4E2F-A12E-C016D5E8A4B3}"/>
    <cellStyle name="Comma 15 2 9" xfId="18661" xr:uid="{6717EC20-B745-4C0D-A0AF-009A1C1A8A0A}"/>
    <cellStyle name="Comma 15 2 9 2" xfId="34029" xr:uid="{8900FA3D-5D46-483D-ACC2-756E1F41AAB2}"/>
    <cellStyle name="Comma 15 2_sales contracts" xfId="6090" xr:uid="{D1E4DB49-3B63-49B3-8739-D17A7311A4E0}"/>
    <cellStyle name="Comma 15 3" xfId="1032" xr:uid="{00000000-0005-0000-0000-000012030000}"/>
    <cellStyle name="Comma 15 3 10" xfId="19562" xr:uid="{F6D08C0C-7115-461B-B1C6-6D5F5E85B1BC}"/>
    <cellStyle name="Comma 15 3 11" xfId="2314" xr:uid="{D6E42C81-4ABB-4A50-AAAB-D61541049204}"/>
    <cellStyle name="Comma 15 3 2" xfId="1033" xr:uid="{00000000-0005-0000-0000-000013030000}"/>
    <cellStyle name="Comma 15 3 2 10" xfId="2315" xr:uid="{0FD7F420-517E-4789-BA9D-304068625A31}"/>
    <cellStyle name="Comma 15 3 2 2" xfId="1034" xr:uid="{00000000-0005-0000-0000-000014030000}"/>
    <cellStyle name="Comma 15 3 2 2 2" xfId="6136" xr:uid="{C173231F-5AD8-4D08-BB66-BCC8C267C167}"/>
    <cellStyle name="Comma 15 3 2 2 2 2" xfId="6137" xr:uid="{F2067106-C38E-4E77-A9F8-5D34CCE3E349}"/>
    <cellStyle name="Comma 15 3 2 2 2 2 2" xfId="22388" xr:uid="{DEAB492D-94DE-409F-8E52-E4578487CB2F}"/>
    <cellStyle name="Comma 15 3 2 2 2 3" xfId="6138" xr:uid="{9593E74E-2E43-436C-9FCA-19A5F0289E01}"/>
    <cellStyle name="Comma 15 3 2 2 2 3 2" xfId="22389" xr:uid="{8D9D0C80-C059-4353-A3B5-566A5900E99C}"/>
    <cellStyle name="Comma 15 3 2 2 2 4" xfId="22387" xr:uid="{693AA529-AD26-47EB-B7E7-E1098981D178}"/>
    <cellStyle name="Comma 15 3 2 2 3" xfId="6139" xr:uid="{0489A91C-96A9-47CC-9729-6B0DBFF827C4}"/>
    <cellStyle name="Comma 15 3 2 2 3 2" xfId="6140" xr:uid="{E599E801-C884-4CB3-8074-B8E7A60D4F8E}"/>
    <cellStyle name="Comma 15 3 2 2 3 2 2" xfId="22391" xr:uid="{A8171315-3424-4111-9208-A42DA7BA467F}"/>
    <cellStyle name="Comma 15 3 2 2 3 3" xfId="22390" xr:uid="{D7352E82-4744-407D-881C-8261E8B93175}"/>
    <cellStyle name="Comma 15 3 2 2 4" xfId="6141" xr:uid="{7C71910F-C3C4-44D3-A052-6BC967C3CB6F}"/>
    <cellStyle name="Comma 15 3 2 2 4 2" xfId="6142" xr:uid="{1AD6DF55-418A-426E-B134-58C153AFA0A6}"/>
    <cellStyle name="Comma 15 3 2 2 4 2 2" xfId="22393" xr:uid="{86D5BDA1-A14B-460F-BCCC-8CD8AD4287AB}"/>
    <cellStyle name="Comma 15 3 2 2 4 3" xfId="22392" xr:uid="{43A3D7EF-B7D3-40C2-BC50-EA7A5BC1048E}"/>
    <cellStyle name="Comma 15 3 2 2 5" xfId="6143" xr:uid="{9A0281C1-832B-484E-94C7-5865179E102D}"/>
    <cellStyle name="Comma 15 3 2 2 5 2" xfId="22394" xr:uid="{265D1344-004C-4A02-A38D-187B25088CC9}"/>
    <cellStyle name="Comma 15 3 2 2 6" xfId="18667" xr:uid="{E91F3D63-AA61-40AB-9D7D-06FF1C949D68}"/>
    <cellStyle name="Comma 15 3 2 2 7" xfId="34035" xr:uid="{3671B164-575B-42F7-961C-63001BB5ED6F}"/>
    <cellStyle name="Comma 15 3 2 2 8" xfId="2316" xr:uid="{4F2A8B1D-7E35-461B-BC71-EF827EA944B1}"/>
    <cellStyle name="Comma 15 3 2 2_sales contracts" xfId="6135" xr:uid="{3898140A-288D-4AF2-8C4A-3073B4064364}"/>
    <cellStyle name="Comma 15 3 2 3" xfId="6144" xr:uid="{529EF509-256C-4047-82CB-F33FB23EA8F4}"/>
    <cellStyle name="Comma 15 3 2 3 2" xfId="6145" xr:uid="{0E0F3DA6-F477-46A7-906C-42EF46368E95}"/>
    <cellStyle name="Comma 15 3 2 3 2 2" xfId="22396" xr:uid="{AFF6FBCE-D424-4021-905C-10E883A82CB2}"/>
    <cellStyle name="Comma 15 3 2 3 3" xfId="6146" xr:uid="{5361AA9A-61D2-4E0E-8C91-A71E30C7E107}"/>
    <cellStyle name="Comma 15 3 2 3 3 2" xfId="22397" xr:uid="{E0E8677F-D65C-4D24-9402-EE0F6F7CC6C2}"/>
    <cellStyle name="Comma 15 3 2 3 4" xfId="22395" xr:uid="{D576785B-7C47-41E7-B95C-F9AB70E5CAAC}"/>
    <cellStyle name="Comma 15 3 2 4" xfId="6147" xr:uid="{A716B9EA-F9C4-4D5D-B8CA-28FCC7FF3B21}"/>
    <cellStyle name="Comma 15 3 2 4 2" xfId="6148" xr:uid="{C0D3E8DC-1903-49DB-AD25-22EFB7E60187}"/>
    <cellStyle name="Comma 15 3 2 4 2 2" xfId="22399" xr:uid="{23966324-02AF-4D47-87F3-ED3CE145A8E8}"/>
    <cellStyle name="Comma 15 3 2 4 3" xfId="6149" xr:uid="{7616CF19-161E-4B64-830A-732E83D91666}"/>
    <cellStyle name="Comma 15 3 2 4 3 2" xfId="22400" xr:uid="{AF044EC8-DE7E-47B6-BB01-9B559F9E4171}"/>
    <cellStyle name="Comma 15 3 2 4 4" xfId="22398" xr:uid="{BC6D13B4-9EA1-418A-B530-74765FF3FF6B}"/>
    <cellStyle name="Comma 15 3 2 5" xfId="6150" xr:uid="{16525F80-694A-41D1-8292-2F127666DF89}"/>
    <cellStyle name="Comma 15 3 2 5 2" xfId="6151" xr:uid="{96AE5EAF-B31B-4B8A-A820-619665E96C86}"/>
    <cellStyle name="Comma 15 3 2 5 2 2" xfId="22402" xr:uid="{F2AC03D0-B146-4DE0-8B7F-9D446CBA1379}"/>
    <cellStyle name="Comma 15 3 2 5 3" xfId="22401" xr:uid="{B5301E4F-07B6-4F02-BFE7-31DE99279C23}"/>
    <cellStyle name="Comma 15 3 2 6" xfId="6152" xr:uid="{5998DC84-3BF3-4C0F-97B6-A87CEFB7B52C}"/>
    <cellStyle name="Comma 15 3 2 6 2" xfId="6153" xr:uid="{FE014FDF-0AC2-460C-B3AB-F852FD6B407A}"/>
    <cellStyle name="Comma 15 3 2 6 2 2" xfId="22404" xr:uid="{A00E2310-A282-4A2A-B114-3A3C4876AE79}"/>
    <cellStyle name="Comma 15 3 2 6 3" xfId="22403" xr:uid="{FE0CCC2F-1A91-494A-94D9-34728343CD62}"/>
    <cellStyle name="Comma 15 3 2 7" xfId="6154" xr:uid="{3FFCBFBA-B2C8-4B2B-AC60-8F0221AF138A}"/>
    <cellStyle name="Comma 15 3 2 7 2" xfId="22405" xr:uid="{782A22E4-6E0F-4438-B3F6-F33726D5EF1D}"/>
    <cellStyle name="Comma 15 3 2 8" xfId="18666" xr:uid="{DE820046-3739-4592-BCB9-EDB388DE8998}"/>
    <cellStyle name="Comma 15 3 2 9" xfId="34034" xr:uid="{A9418FDD-02BC-4175-B10A-C3E4B881CA75}"/>
    <cellStyle name="Comma 15 3 2_sales contracts" xfId="6134" xr:uid="{60130A4E-E923-46BE-A8BF-4475C5809203}"/>
    <cellStyle name="Comma 15 3 3" xfId="1035" xr:uid="{00000000-0005-0000-0000-000015030000}"/>
    <cellStyle name="Comma 15 3 3 2" xfId="6156" xr:uid="{BEE5D7C0-F178-4F6B-A569-E75C0BDCE8C5}"/>
    <cellStyle name="Comma 15 3 3 2 2" xfId="6157" xr:uid="{7534850C-D5C3-4836-96C6-81DE972ECA25}"/>
    <cellStyle name="Comma 15 3 3 2 2 2" xfId="22407" xr:uid="{E4EAE253-D872-4FC9-9980-7A8EA2496DC4}"/>
    <cellStyle name="Comma 15 3 3 2 3" xfId="6158" xr:uid="{53D132E5-D53E-455C-97EF-AB0F780CB3C6}"/>
    <cellStyle name="Comma 15 3 3 2 3 2" xfId="22408" xr:uid="{2C42AA2F-B4A9-4B27-8552-5A6D2E6BC1E2}"/>
    <cellStyle name="Comma 15 3 3 2 4" xfId="22406" xr:uid="{E459DBF5-5673-4123-A11E-90BF25E7FCC3}"/>
    <cellStyle name="Comma 15 3 3 3" xfId="6159" xr:uid="{66CBA96B-4DEF-4F68-AEBA-E99BCF0573F3}"/>
    <cellStyle name="Comma 15 3 3 3 2" xfId="6160" xr:uid="{BC1C85D0-07ED-4131-B7A5-5E7B979DCDEC}"/>
    <cellStyle name="Comma 15 3 3 3 2 2" xfId="22410" xr:uid="{0182ECF3-E5E6-4A21-B71D-D81B4B794E1B}"/>
    <cellStyle name="Comma 15 3 3 3 3" xfId="22409" xr:uid="{E21E3811-4E5C-4450-BAB6-92290F420FB3}"/>
    <cellStyle name="Comma 15 3 3 4" xfId="6161" xr:uid="{A40547D0-868F-4C5C-A8A6-2468191EC247}"/>
    <cellStyle name="Comma 15 3 3 4 2" xfId="6162" xr:uid="{D4A0AAC5-3336-4092-8332-9E76CB51DC95}"/>
    <cellStyle name="Comma 15 3 3 4 2 2" xfId="22412" xr:uid="{979A36E0-5977-4CC8-AF28-868A787E4B58}"/>
    <cellStyle name="Comma 15 3 3 4 3" xfId="22411" xr:uid="{D00295B7-7B98-4961-9C6B-A665495958F0}"/>
    <cellStyle name="Comma 15 3 3 5" xfId="6163" xr:uid="{61080438-57DD-4B35-98E2-D8325492BA74}"/>
    <cellStyle name="Comma 15 3 3 5 2" xfId="22413" xr:uid="{A876F87D-3D73-4845-BFD2-82095BDB01CC}"/>
    <cellStyle name="Comma 15 3 3 6" xfId="18668" xr:uid="{4CCD2821-1A0C-4DFE-83E8-B8D8D41A40D3}"/>
    <cellStyle name="Comma 15 3 3 7" xfId="34036" xr:uid="{F937631C-3949-4184-A774-CCB9460FF483}"/>
    <cellStyle name="Comma 15 3 3 8" xfId="2317" xr:uid="{A7FE3EBC-7D6A-4E92-8F9D-52E8A941E0EA}"/>
    <cellStyle name="Comma 15 3 3_sales contracts" xfId="6155" xr:uid="{5249DFA5-0C31-46F7-8ED9-10B919048FF7}"/>
    <cellStyle name="Comma 15 3 4" xfId="6164" xr:uid="{09B65FA9-17F6-40FA-8A10-68127483BD45}"/>
    <cellStyle name="Comma 15 3 4 2" xfId="6165" xr:uid="{1F72FE37-11DE-42C6-91B1-4FB3629C2298}"/>
    <cellStyle name="Comma 15 3 4 2 2" xfId="22415" xr:uid="{171E716C-DB3C-4B4B-96E9-CACA60C42D6C}"/>
    <cellStyle name="Comma 15 3 4 3" xfId="6166" xr:uid="{25A9E87F-4034-4108-9B7F-02D576DF449F}"/>
    <cellStyle name="Comma 15 3 4 3 2" xfId="22416" xr:uid="{A50A1319-B9C9-4FF0-B773-1B9B94CE6404}"/>
    <cellStyle name="Comma 15 3 4 4" xfId="22414" xr:uid="{6F2A3432-B202-424B-929D-DE7FAE296415}"/>
    <cellStyle name="Comma 15 3 5" xfId="6167" xr:uid="{EB06B2FF-7637-4206-9F3B-8E83158CA9F6}"/>
    <cellStyle name="Comma 15 3 5 2" xfId="6168" xr:uid="{72CD7683-BF9B-40A1-9274-AD1E92553D32}"/>
    <cellStyle name="Comma 15 3 5 2 2" xfId="22418" xr:uid="{F5A923E8-4710-4166-A9F9-106F87BCCA3D}"/>
    <cellStyle name="Comma 15 3 5 3" xfId="6169" xr:uid="{773326A1-9C3D-4381-8BEF-CED3A4619799}"/>
    <cellStyle name="Comma 15 3 5 3 2" xfId="22419" xr:uid="{B58588AB-7955-46E1-9610-32897B9FF92F}"/>
    <cellStyle name="Comma 15 3 5 4" xfId="22417" xr:uid="{3F4E30C2-3285-4E0F-B800-B606815D8BD0}"/>
    <cellStyle name="Comma 15 3 6" xfId="6170" xr:uid="{B8FA032B-6D5D-4AED-8B7D-062F4E62A9AB}"/>
    <cellStyle name="Comma 15 3 6 2" xfId="6171" xr:uid="{0BF05244-D530-4A53-8EF0-DA3D533E4DE4}"/>
    <cellStyle name="Comma 15 3 6 2 2" xfId="22421" xr:uid="{7EAA8243-96D3-4E2D-A915-2618694B4DE7}"/>
    <cellStyle name="Comma 15 3 6 3" xfId="22420" xr:uid="{1575E2F2-1934-43E7-A943-C81F18CB6F95}"/>
    <cellStyle name="Comma 15 3 7" xfId="6172" xr:uid="{9E9236C8-F346-40F0-A73D-AFE0FB855604}"/>
    <cellStyle name="Comma 15 3 7 2" xfId="6173" xr:uid="{D656E42B-AB8E-446D-B9F8-E8E0182168EE}"/>
    <cellStyle name="Comma 15 3 7 2 2" xfId="22423" xr:uid="{AF09CE67-BE97-4B62-BCAB-47E9ACCA4135}"/>
    <cellStyle name="Comma 15 3 7 3" xfId="22422" xr:uid="{8BBE57CB-E84F-4340-A1CC-FBF471EC9896}"/>
    <cellStyle name="Comma 15 3 8" xfId="6174" xr:uid="{903C5A8E-767C-459B-9D09-5669D27C7391}"/>
    <cellStyle name="Comma 15 3 8 2" xfId="22424" xr:uid="{B0AAD25D-30B2-4FC5-9135-01635C3BB7F0}"/>
    <cellStyle name="Comma 15 3 9" xfId="18665" xr:uid="{E2EC963C-34BD-4B93-A99E-25F96F679E5D}"/>
    <cellStyle name="Comma 15 3 9 2" xfId="34033" xr:uid="{22F9D59A-DF99-4359-AD20-456283B23F68}"/>
    <cellStyle name="Comma 15 3_sales contracts" xfId="6133" xr:uid="{950BC739-4C67-4C2F-9D40-8B87071A419C}"/>
    <cellStyle name="Comma 15 4" xfId="1036" xr:uid="{00000000-0005-0000-0000-000016030000}"/>
    <cellStyle name="Comma 15 4 10" xfId="2318" xr:uid="{D8579D19-335C-4B9D-88AF-95836FF0CC73}"/>
    <cellStyle name="Comma 15 4 2" xfId="1037" xr:uid="{00000000-0005-0000-0000-000017030000}"/>
    <cellStyle name="Comma 15 4 2 2" xfId="6177" xr:uid="{C09BE3E2-4E48-4BAA-BC29-9FDBCD7ED311}"/>
    <cellStyle name="Comma 15 4 2 2 2" xfId="6178" xr:uid="{3ABC7E84-87AF-467D-9245-50C664C43ED0}"/>
    <cellStyle name="Comma 15 4 2 2 2 2" xfId="22426" xr:uid="{DAF4B3A6-4F23-425B-AC31-746422838F22}"/>
    <cellStyle name="Comma 15 4 2 2 3" xfId="6179" xr:uid="{DAAFAF5F-0CE2-4BBD-860C-BCFB9B1905F0}"/>
    <cellStyle name="Comma 15 4 2 2 3 2" xfId="22427" xr:uid="{1D81C04B-2D7B-4B67-90D1-A9508CAD0077}"/>
    <cellStyle name="Comma 15 4 2 2 4" xfId="22425" xr:uid="{CC3E6DA5-E23B-446A-B659-B93520DE6A85}"/>
    <cellStyle name="Comma 15 4 2 3" xfId="6180" xr:uid="{42B5E2D5-DDC1-493A-BEFD-1E13298B8EB1}"/>
    <cellStyle name="Comma 15 4 2 3 2" xfId="6181" xr:uid="{A6BAABEA-11EC-421F-A468-3CB3ECFBF8C3}"/>
    <cellStyle name="Comma 15 4 2 3 2 2" xfId="22429" xr:uid="{9F3EB78B-17E9-4D2A-B573-114FEB69AB05}"/>
    <cellStyle name="Comma 15 4 2 3 3" xfId="22428" xr:uid="{D6F8A7AD-3515-4B5A-8A27-A22D23FC485B}"/>
    <cellStyle name="Comma 15 4 2 4" xfId="6182" xr:uid="{C962644E-5E7F-468E-8F03-6D0969459525}"/>
    <cellStyle name="Comma 15 4 2 4 2" xfId="6183" xr:uid="{858A4441-5F87-4810-929C-1FDABED552EA}"/>
    <cellStyle name="Comma 15 4 2 4 2 2" xfId="22431" xr:uid="{35A8F93C-1DDF-4210-93FD-049C3D23D6F2}"/>
    <cellStyle name="Comma 15 4 2 4 3" xfId="22430" xr:uid="{A550A864-D648-4B26-9B89-C60C410A3BDE}"/>
    <cellStyle name="Comma 15 4 2 5" xfId="6184" xr:uid="{0423AEC2-93B6-49F7-88EC-AD7C77B4DE32}"/>
    <cellStyle name="Comma 15 4 2 5 2" xfId="22432" xr:uid="{15E7CE44-B457-470D-99BF-6C36C95EC5C2}"/>
    <cellStyle name="Comma 15 4 2 6" xfId="18670" xr:uid="{CA09C114-0370-41E8-B11E-C6A37E853EC1}"/>
    <cellStyle name="Comma 15 4 2 7" xfId="34038" xr:uid="{C2738EB4-01EA-4B35-B580-54FB713FBE49}"/>
    <cellStyle name="Comma 15 4 2 8" xfId="2319" xr:uid="{F172DD8A-D4BF-4A5F-9E5F-FDDBD22BF717}"/>
    <cellStyle name="Comma 15 4 2_sales contracts" xfId="6176" xr:uid="{C9F9F8CE-B8A2-4029-A66B-D380E8A693F9}"/>
    <cellStyle name="Comma 15 4 3" xfId="6185" xr:uid="{6AC88BF0-4110-48B4-A040-1D2B96651694}"/>
    <cellStyle name="Comma 15 4 3 2" xfId="6186" xr:uid="{A35A2E74-12C8-402D-AD5E-044E8F12D8B8}"/>
    <cellStyle name="Comma 15 4 3 2 2" xfId="22434" xr:uid="{7E9EC697-D814-4DC2-9135-8125D0F47C9B}"/>
    <cellStyle name="Comma 15 4 3 3" xfId="6187" xr:uid="{03A33194-F58A-42AE-9BBC-8C71DA6A44CD}"/>
    <cellStyle name="Comma 15 4 3 3 2" xfId="22435" xr:uid="{A0F5B3F0-8B52-4A84-9B72-EBE2C7875179}"/>
    <cellStyle name="Comma 15 4 3 4" xfId="22433" xr:uid="{B47700D4-8165-460E-85C7-699E85D99C58}"/>
    <cellStyle name="Comma 15 4 4" xfId="6188" xr:uid="{3069B6D3-7B5C-42BA-B3C1-9080A225A6BF}"/>
    <cellStyle name="Comma 15 4 4 2" xfId="6189" xr:uid="{C7747A2D-38D6-4EA6-AD48-992534FDEB80}"/>
    <cellStyle name="Comma 15 4 4 2 2" xfId="22437" xr:uid="{C456EF93-68F8-4DC5-9FD0-C58381F0A5B0}"/>
    <cellStyle name="Comma 15 4 4 3" xfId="6190" xr:uid="{EE0DE6D1-9813-4FD9-9953-9FC3C08B0EFD}"/>
    <cellStyle name="Comma 15 4 4 3 2" xfId="22438" xr:uid="{E05CD914-508E-4A6E-822E-7EBB2830D7B0}"/>
    <cellStyle name="Comma 15 4 4 4" xfId="22436" xr:uid="{E1C87A85-FBB4-4A8E-B169-FB426C7F4E8D}"/>
    <cellStyle name="Comma 15 4 5" xfId="6191" xr:uid="{0E318F63-1E46-44FB-A881-2D0E75BAC955}"/>
    <cellStyle name="Comma 15 4 5 2" xfId="6192" xr:uid="{F7AB0837-BA8B-4AEC-A6EB-AEBE8BFEA36C}"/>
    <cellStyle name="Comma 15 4 5 2 2" xfId="22440" xr:uid="{C2E31BC5-E807-4E31-A4CB-7AEBD33D2B85}"/>
    <cellStyle name="Comma 15 4 5 3" xfId="22439" xr:uid="{8EA05D9F-F407-4B3B-AEA7-6BF34EAFEFCB}"/>
    <cellStyle name="Comma 15 4 6" xfId="6193" xr:uid="{2544CA33-1820-4974-8B30-277DDCEB81B8}"/>
    <cellStyle name="Comma 15 4 6 2" xfId="6194" xr:uid="{B00C67EE-C6D3-47D0-976E-F7B901062888}"/>
    <cellStyle name="Comma 15 4 6 2 2" xfId="22442" xr:uid="{2CAACE6B-282E-46E9-9689-340A978836EA}"/>
    <cellStyle name="Comma 15 4 6 3" xfId="22441" xr:uid="{E31C04E9-ADC4-4262-9F31-0735727BEA02}"/>
    <cellStyle name="Comma 15 4 7" xfId="6195" xr:uid="{6D122827-90BA-465D-9292-550721100F23}"/>
    <cellStyle name="Comma 15 4 7 2" xfId="22443" xr:uid="{9A3362B0-1CFD-434B-8B6B-A046CCFEDE4F}"/>
    <cellStyle name="Comma 15 4 8" xfId="18669" xr:uid="{2F03D117-2836-41EB-8DE3-C389B4B5EB33}"/>
    <cellStyle name="Comma 15 4 9" xfId="34037" xr:uid="{6A5EBA3A-F8FC-46E9-98AE-A24D6FD1089D}"/>
    <cellStyle name="Comma 15 4_sales contracts" xfId="6175" xr:uid="{85773D23-3978-46D3-9BA1-96C0C4D46046}"/>
    <cellStyle name="Comma 15 5" xfId="1038" xr:uid="{00000000-0005-0000-0000-000018030000}"/>
    <cellStyle name="Comma 15 5 10" xfId="2320" xr:uid="{411E1D32-670A-41B6-92C5-D0EFE884C71C}"/>
    <cellStyle name="Comma 15 5 2" xfId="1039" xr:uid="{00000000-0005-0000-0000-000019030000}"/>
    <cellStyle name="Comma 15 5 2 2" xfId="6198" xr:uid="{148C7E40-A10C-4A0A-A907-EAD6A6CF0563}"/>
    <cellStyle name="Comma 15 5 2 2 2" xfId="6199" xr:uid="{550CA69B-C26D-45FF-A241-CB883AC59938}"/>
    <cellStyle name="Comma 15 5 2 2 2 2" xfId="22445" xr:uid="{CC2AC9F0-1F17-45F2-9821-E7456F630A5E}"/>
    <cellStyle name="Comma 15 5 2 2 3" xfId="6200" xr:uid="{8A563E9A-A355-4D71-9F28-7087266D1B97}"/>
    <cellStyle name="Comma 15 5 2 2 3 2" xfId="22446" xr:uid="{C75E9367-9E78-4115-97F6-22F75303DFFF}"/>
    <cellStyle name="Comma 15 5 2 2 4" xfId="22444" xr:uid="{F28B553D-18F6-4117-812F-C7FB7135D89E}"/>
    <cellStyle name="Comma 15 5 2 3" xfId="6201" xr:uid="{A9E6836F-B6F6-44FD-A655-BEAA8B869845}"/>
    <cellStyle name="Comma 15 5 2 3 2" xfId="6202" xr:uid="{CE650AB5-6336-46EE-B5F0-5B19C7177645}"/>
    <cellStyle name="Comma 15 5 2 3 2 2" xfId="22448" xr:uid="{59C62DCB-829B-4B76-85CD-8DC86F0616B5}"/>
    <cellStyle name="Comma 15 5 2 3 3" xfId="22447" xr:uid="{C53DE8EA-EA80-45CC-B742-7A4A005D2416}"/>
    <cellStyle name="Comma 15 5 2 4" xfId="6203" xr:uid="{E68B012D-A0CE-403B-9E5C-88EDD5B79175}"/>
    <cellStyle name="Comma 15 5 2 4 2" xfId="6204" xr:uid="{7FD12E85-A087-4B09-AFE1-9F0AFF7B94CF}"/>
    <cellStyle name="Comma 15 5 2 4 2 2" xfId="22450" xr:uid="{A31615AA-25DF-4D2F-A274-0009E4BAF953}"/>
    <cellStyle name="Comma 15 5 2 4 3" xfId="22449" xr:uid="{D33568E8-B628-4C17-B33D-DAE22E5E5382}"/>
    <cellStyle name="Comma 15 5 2 5" xfId="6205" xr:uid="{C9EE8309-8983-4C10-AC2A-F262222E0291}"/>
    <cellStyle name="Comma 15 5 2 5 2" xfId="22451" xr:uid="{A5E3D9A7-612A-4DF5-BFC0-7AD9913D7616}"/>
    <cellStyle name="Comma 15 5 2 6" xfId="18672" xr:uid="{8A257570-B55D-4B55-BE68-16BF688FEED2}"/>
    <cellStyle name="Comma 15 5 2 7" xfId="34040" xr:uid="{0ED39924-9F12-4368-BD83-94480B1B6A9E}"/>
    <cellStyle name="Comma 15 5 2 8" xfId="2321" xr:uid="{6E456321-8EFB-4B21-9CE2-342B48B542BA}"/>
    <cellStyle name="Comma 15 5 2_sales contracts" xfId="6197" xr:uid="{24DD80FE-9D51-448B-A5D8-8C71D196F235}"/>
    <cellStyle name="Comma 15 5 3" xfId="6206" xr:uid="{652663E5-8CE4-4F59-B62B-3A487D73C45E}"/>
    <cellStyle name="Comma 15 5 3 2" xfId="6207" xr:uid="{569FB522-F917-4BB6-8836-756A8CE5B209}"/>
    <cellStyle name="Comma 15 5 3 2 2" xfId="22453" xr:uid="{87D43926-961C-4B9A-8DF6-2B24E251898B}"/>
    <cellStyle name="Comma 15 5 3 3" xfId="6208" xr:uid="{630ABED9-EEBF-4F39-9C1A-B79C83B9683C}"/>
    <cellStyle name="Comma 15 5 3 3 2" xfId="22454" xr:uid="{DA5B5AE8-FCD7-4954-AA32-78C19BF42D46}"/>
    <cellStyle name="Comma 15 5 3 4" xfId="22452" xr:uid="{BCEF6C86-79F3-4E16-B114-C0CF02B06B09}"/>
    <cellStyle name="Comma 15 5 4" xfId="6209" xr:uid="{E7039C24-D7C4-40BE-9441-FB71FF9B874F}"/>
    <cellStyle name="Comma 15 5 4 2" xfId="6210" xr:uid="{B586B5DB-8B96-4193-B577-20486E934827}"/>
    <cellStyle name="Comma 15 5 4 2 2" xfId="22456" xr:uid="{ED1F6901-6A9A-4C17-B174-1D8B79B99E98}"/>
    <cellStyle name="Comma 15 5 4 3" xfId="6211" xr:uid="{5E59E503-4AA3-4B8F-9FE2-7BC6CB71A8EE}"/>
    <cellStyle name="Comma 15 5 4 3 2" xfId="22457" xr:uid="{F8528B2C-B292-4FC5-9078-9BAB3D4F9176}"/>
    <cellStyle name="Comma 15 5 4 4" xfId="22455" xr:uid="{323931B7-7674-428D-B38F-5A8CD60FE70B}"/>
    <cellStyle name="Comma 15 5 5" xfId="6212" xr:uid="{508E4E43-1955-4D0E-AE63-2CDF456182B3}"/>
    <cellStyle name="Comma 15 5 5 2" xfId="6213" xr:uid="{0EC5FDB4-C63D-4060-A48D-6F3FB9D05583}"/>
    <cellStyle name="Comma 15 5 5 2 2" xfId="22459" xr:uid="{6DA8E470-1700-4BF0-85AB-22E714DB29F8}"/>
    <cellStyle name="Comma 15 5 5 3" xfId="22458" xr:uid="{577EBD1C-826C-46DA-BD58-EE0AA7764779}"/>
    <cellStyle name="Comma 15 5 6" xfId="6214" xr:uid="{921E910E-439D-4A75-81A9-66677F07FFBB}"/>
    <cellStyle name="Comma 15 5 6 2" xfId="6215" xr:uid="{EDDD19B1-5C92-45BD-83C6-0B0D7C0862DB}"/>
    <cellStyle name="Comma 15 5 6 2 2" xfId="22461" xr:uid="{CB6A933C-25BF-40D8-93A7-133148A9D487}"/>
    <cellStyle name="Comma 15 5 6 3" xfId="22460" xr:uid="{9CE05490-AC59-4F7B-B878-F7E0E1FD9B04}"/>
    <cellStyle name="Comma 15 5 7" xfId="6216" xr:uid="{B567FBE4-4D6E-4F0D-99C6-3CEA0CE9CF80}"/>
    <cellStyle name="Comma 15 5 7 2" xfId="22462" xr:uid="{FFC8CDCF-1E80-4E8E-9D0C-9131E354A485}"/>
    <cellStyle name="Comma 15 5 8" xfId="18671" xr:uid="{F0422EEB-DADE-4E92-B2F2-07AFC92BD216}"/>
    <cellStyle name="Comma 15 5 9" xfId="34039" xr:uid="{FE9E8963-A8FF-4748-ACE1-51EB3C76DDAF}"/>
    <cellStyle name="Comma 15 5_sales contracts" xfId="6196" xr:uid="{BB86E2A4-871B-44C2-A5CE-A99FDE2B42F8}"/>
    <cellStyle name="Comma 15 6" xfId="1040" xr:uid="{00000000-0005-0000-0000-00001A030000}"/>
    <cellStyle name="Comma 15 6 2" xfId="6218" xr:uid="{636F6C11-E442-4C8C-A8AA-32C544BFA27E}"/>
    <cellStyle name="Comma 15 6 2 2" xfId="22463" xr:uid="{A2837E72-5652-48D7-AF79-1F72A3DDF055}"/>
    <cellStyle name="Comma 15 6 3" xfId="6219" xr:uid="{49C50C96-944D-4279-A081-EAB5A35483F9}"/>
    <cellStyle name="Comma 15 6 3 2" xfId="6220" xr:uid="{11E5DED9-7270-4498-A748-1AC2C63C44C7}"/>
    <cellStyle name="Comma 15 6 3 2 2" xfId="22465" xr:uid="{A9BF763A-E89B-4B19-A6C0-57C694A0B129}"/>
    <cellStyle name="Comma 15 6 3 3" xfId="6221" xr:uid="{D86E937F-18F1-4C53-9A1B-878B8FC83DF4}"/>
    <cellStyle name="Comma 15 6 3 3 2" xfId="22466" xr:uid="{898EADE7-E0E9-4DFA-B7B3-C6D3744754AA}"/>
    <cellStyle name="Comma 15 6 3 4" xfId="22464" xr:uid="{F2926547-7C33-47DE-85E0-37232F0FCA31}"/>
    <cellStyle name="Comma 15 6 4" xfId="6222" xr:uid="{6AC17672-E102-42F1-A920-BD56EA0864F9}"/>
    <cellStyle name="Comma 15 6 4 2" xfId="6223" xr:uid="{DEC39F76-13A3-4942-9741-191C407BF131}"/>
    <cellStyle name="Comma 15 6 4 2 2" xfId="22468" xr:uid="{DB59FC86-6861-4C60-8260-E53287D8DEAA}"/>
    <cellStyle name="Comma 15 6 4 3" xfId="22467" xr:uid="{C631F551-1BA1-41A1-97C3-53D29CC6EE33}"/>
    <cellStyle name="Comma 15 6 5" xfId="18673" xr:uid="{57FA341A-993F-447F-A138-896F879C1A92}"/>
    <cellStyle name="Comma 15 6 6" xfId="34041" xr:uid="{E07B03B5-4611-4A35-9BF2-9AA46FF122DD}"/>
    <cellStyle name="Comma 15 6 7" xfId="2322" xr:uid="{41B64C90-1B25-41FF-AB7D-5BE71EBFFE63}"/>
    <cellStyle name="Comma 15 6_sales contracts" xfId="6217" xr:uid="{8CD9D8F1-074E-47EF-B3DA-7379905C46BA}"/>
    <cellStyle name="Comma 15 7" xfId="6224" xr:uid="{A3DCE042-1CD8-4233-A3A5-5AFCC9B8FDB0}"/>
    <cellStyle name="Comma 15 7 2" xfId="6225" xr:uid="{945F3D73-35EE-4F79-85B8-E92F98048A76}"/>
    <cellStyle name="Comma 15 7 2 2" xfId="6226" xr:uid="{311AC325-32BD-4939-92ED-C3002BD8002E}"/>
    <cellStyle name="Comma 15 7 2 2 2" xfId="22471" xr:uid="{B28B7301-67C6-486D-8A3A-BE0C1FE4062C}"/>
    <cellStyle name="Comma 15 7 2 3" xfId="22470" xr:uid="{BE03E1B4-3FC5-4F9E-A39A-4F1F27869B43}"/>
    <cellStyle name="Comma 15 7 3" xfId="6227" xr:uid="{5458F6B2-8A9A-491C-91BD-A23886D3BA26}"/>
    <cellStyle name="Comma 15 7 3 2" xfId="6228" xr:uid="{D7D971B8-0B8F-41E2-BDA9-2DA52378615D}"/>
    <cellStyle name="Comma 15 7 3 2 2" xfId="22473" xr:uid="{927471F2-20F3-4D26-BB40-6FB81664F3CD}"/>
    <cellStyle name="Comma 15 7 3 3" xfId="22472" xr:uid="{45683AEF-96C9-4D89-9B7C-62155E595498}"/>
    <cellStyle name="Comma 15 7 4" xfId="6229" xr:uid="{9DC7B5E0-6808-4163-AA66-D75210624410}"/>
    <cellStyle name="Comma 15 7 4 2" xfId="22474" xr:uid="{02CC8E9D-9AD6-4AF7-B701-4DFBC9B03412}"/>
    <cellStyle name="Comma 15 7 5" xfId="22469" xr:uid="{D817AFB2-C74A-46CF-8D99-20E91F61F068}"/>
    <cellStyle name="Comma 15 8" xfId="6230" xr:uid="{704C1A80-1C04-42FE-85EA-10E14E7FD9C0}"/>
    <cellStyle name="Comma 15 8 2" xfId="6231" xr:uid="{3FE99F87-BC34-4312-982D-B0C9B27F27AD}"/>
    <cellStyle name="Comma 15 8 2 2" xfId="22476" xr:uid="{EA05B0DF-0F1E-463A-A365-A6B4FFA0F80F}"/>
    <cellStyle name="Comma 15 8 3" xfId="6232" xr:uid="{174DBA52-B7BD-4B6D-82C1-62A13CE774CD}"/>
    <cellStyle name="Comma 15 8 3 2" xfId="22477" xr:uid="{37F6389B-E4A6-4FD9-AD07-A9F36C91FA92}"/>
    <cellStyle name="Comma 15 8 4" xfId="22475" xr:uid="{75F9B1F9-6FAA-439B-8B32-24D87ABE90AC}"/>
    <cellStyle name="Comma 15 9" xfId="6233" xr:uid="{E88971CD-1DBF-412B-9570-FB20CDCC5121}"/>
    <cellStyle name="Comma 15 9 2" xfId="6234" xr:uid="{0C0F8436-A18C-40F5-A9AE-3E7D38ACB455}"/>
    <cellStyle name="Comma 15 9 2 2" xfId="22479" xr:uid="{7125CCAC-9E1D-41AA-8681-276A3B84CA6E}"/>
    <cellStyle name="Comma 15 9 3" xfId="22478" xr:uid="{997AEDC4-9320-4793-B16A-3D70A9295189}"/>
    <cellStyle name="Comma 15_FX" xfId="34828" xr:uid="{97F382F0-CCA3-46D4-B24C-E60484207AB3}"/>
    <cellStyle name="Comma 16" xfId="417" xr:uid="{00000000-0005-0000-0000-00001B030000}"/>
    <cellStyle name="Comma 16 10" xfId="37627" xr:uid="{92FAB789-BB98-406B-9C27-0A0E667F4BD1}"/>
    <cellStyle name="Comma 16 11" xfId="37665" xr:uid="{96DF458F-857B-4710-A3F1-9E7AB4974461}"/>
    <cellStyle name="Comma 16 12" xfId="37702" xr:uid="{1CE01B8D-079B-48AA-975D-2A5300D6C0CE}"/>
    <cellStyle name="Comma 16 13" xfId="37742" xr:uid="{F8A8E572-6D99-48C3-8FF0-204396DF41FB}"/>
    <cellStyle name="Comma 16 14" xfId="37785" xr:uid="{FBB280EC-D786-42D0-9BE3-8EECBEFC06C7}"/>
    <cellStyle name="Comma 16 15" xfId="37829" xr:uid="{875C9291-2435-44D6-BB65-93FB01456820}"/>
    <cellStyle name="Comma 16 16" xfId="37964" xr:uid="{3A54DF4F-D705-4429-BD4C-E5D38B78944C}"/>
    <cellStyle name="Comma 16 17" xfId="34708" xr:uid="{DD16B871-8816-4581-9E5A-C9ACE665080E}"/>
    <cellStyle name="Comma 16 18" xfId="2275" xr:uid="{9472E55D-AE80-4A21-B752-BBDD582A24F2}"/>
    <cellStyle name="Comma 16 2" xfId="6236" xr:uid="{D075B1AD-1665-475B-8FFB-E9A2DD76B15F}"/>
    <cellStyle name="Comma 16 2 2" xfId="22480" xr:uid="{E7516B71-D692-40BA-B9C5-01E8BEFB15D6}"/>
    <cellStyle name="Comma 16 2 3" xfId="35868" xr:uid="{FB9387D7-61F3-4986-92A1-BFBBC47C8E42}"/>
    <cellStyle name="Comma 16 3" xfId="6237" xr:uid="{95BD477D-C684-4FCC-8493-8388482724F3}"/>
    <cellStyle name="Comma 16 3 2" xfId="6238" xr:uid="{8C9DC0D9-74A1-4CFA-B4AD-1B62CC933B23}"/>
    <cellStyle name="Comma 16 3 2 2" xfId="6239" xr:uid="{1DA9101D-AF37-4327-AA96-5D7B51AE45B8}"/>
    <cellStyle name="Comma 16 3 2 2 2" xfId="22483" xr:uid="{943889E5-5A9A-4145-89C9-752168EC9113}"/>
    <cellStyle name="Comma 16 3 2 3" xfId="22482" xr:uid="{E854F94B-0AB2-4EE3-A10E-CDB15115DA85}"/>
    <cellStyle name="Comma 16 3 3" xfId="6240" xr:uid="{583656AE-2C08-4572-AE98-F2E1C6AA0A9A}"/>
    <cellStyle name="Comma 16 3 3 2" xfId="6241" xr:uid="{FCB2A1E7-D026-4E04-A5C0-3884FF72D646}"/>
    <cellStyle name="Comma 16 3 3 2 2" xfId="22485" xr:uid="{49C2F726-92EC-4D77-97A6-4B3E067EEE68}"/>
    <cellStyle name="Comma 16 3 3 3" xfId="22484" xr:uid="{EE8DCEE2-229F-4016-B3DC-41E15A050D2C}"/>
    <cellStyle name="Comma 16 3 4" xfId="6242" xr:uid="{4BC21CB7-F9AE-46AC-9249-45ACB6D690C9}"/>
    <cellStyle name="Comma 16 3 4 2" xfId="22486" xr:uid="{35575902-B58C-4E90-B1FC-B1981E1CA454}"/>
    <cellStyle name="Comma 16 3 5" xfId="22481" xr:uid="{6AC6E5DE-FA40-47F2-B66C-9494C9151540}"/>
    <cellStyle name="Comma 16 3 6" xfId="37263" xr:uid="{151B2524-24E1-419C-AB03-61B0AA2D58D7}"/>
    <cellStyle name="Comma 16 4" xfId="6243" xr:uid="{54E01E06-4819-4D62-89F0-080356FCA3DC}"/>
    <cellStyle name="Comma 16 4 2" xfId="6244" xr:uid="{24C9DC0F-8533-4EBF-B371-07E11D4BEE45}"/>
    <cellStyle name="Comma 16 4 2 2" xfId="22488" xr:uid="{939E48F1-C7F3-44BF-9CEE-6A39A4A0E02C}"/>
    <cellStyle name="Comma 16 4 3" xfId="22487" xr:uid="{60A573A3-93B3-4E13-B74D-B00C1FB43CFC}"/>
    <cellStyle name="Comma 16 4 4" xfId="37327" xr:uid="{FA93CC5E-BD9D-42D5-AE15-300E1D074E6E}"/>
    <cellStyle name="Comma 16 5" xfId="6245" xr:uid="{4D9C9434-2C43-4EDD-BB57-0629AA41AEBB}"/>
    <cellStyle name="Comma 16 5 2" xfId="22489" xr:uid="{15035C3E-C698-4BDE-A312-BB388ED3AB87}"/>
    <cellStyle name="Comma 16 5 3" xfId="37406" xr:uid="{6B4DAEA3-2A60-415E-B2F3-1AA5F72AF598}"/>
    <cellStyle name="Comma 16 6" xfId="18180" xr:uid="{3223683F-698A-4CDA-866A-456371FE5AF2}"/>
    <cellStyle name="Comma 16 6 2" xfId="37478" xr:uid="{05270990-EDAE-4B8C-BAE7-B8ED22C4CDC4}"/>
    <cellStyle name="Comma 16 7" xfId="19561" xr:uid="{EC3A9D03-C55C-41BD-A9A3-CD9243A450D6}"/>
    <cellStyle name="Comma 16 7 2" xfId="37504" xr:uid="{0003F35D-B137-414F-9BDD-0A8929B01068}"/>
    <cellStyle name="Comma 16 8" xfId="37536" xr:uid="{5C885DB4-E3AC-4F71-A61B-877AF04823F6}"/>
    <cellStyle name="Comma 16 9" xfId="37578" xr:uid="{B8F9EED0-04CC-4DB9-B33D-D1E45BCB9FAB}"/>
    <cellStyle name="Comma 16_sales contracts" xfId="6235" xr:uid="{40639D5E-0C05-4E99-B4B4-51AD9E30FF0F}"/>
    <cellStyle name="Comma 17" xfId="509" xr:uid="{00000000-0005-0000-0000-00001C030000}"/>
    <cellStyle name="Comma 17 10" xfId="37712" xr:uid="{99A146B9-B402-4E50-83A3-3CE6B3217CC9}"/>
    <cellStyle name="Comma 17 11" xfId="37752" xr:uid="{5C03AE50-1E6B-4338-84E3-87D1C14D15AA}"/>
    <cellStyle name="Comma 17 12" xfId="37797" xr:uid="{5EBB9E3C-1028-4F51-85CE-DA7D8B8B4755}"/>
    <cellStyle name="Comma 17 13" xfId="37936" xr:uid="{6DCEE41D-01B5-4338-94AC-52E3B1518139}"/>
    <cellStyle name="Comma 17 14" xfId="37974" xr:uid="{A20EA66F-B1B6-48B3-9141-3E80D5D8A987}"/>
    <cellStyle name="Comma 17 15" xfId="34820" xr:uid="{2A05D39E-E489-415A-9A74-D6DCE299FC26}"/>
    <cellStyle name="Comma 17 16" xfId="2279" xr:uid="{0047A909-7F8F-450E-9AAA-A4DDF947E293}"/>
    <cellStyle name="Comma 17 2" xfId="18250" xr:uid="{B5A2C4DF-DAA0-42C5-9ECC-85321DD41B8F}"/>
    <cellStyle name="Comma 17 2 2" xfId="37234" xr:uid="{19E087C1-6BDB-4D3E-B606-4643CF3AFD75}"/>
    <cellStyle name="Comma 17 3" xfId="33862" xr:uid="{3295A7EC-D64A-4B31-B35B-A33DBEAA5B70}"/>
    <cellStyle name="Comma 17 3 2" xfId="37284" xr:uid="{0CAE3399-6E14-4A06-A434-3BBDDC096278}"/>
    <cellStyle name="Comma 17 4" xfId="37363" xr:uid="{30DC6752-BE98-4EAB-9352-43A1B3F66AD7}"/>
    <cellStyle name="Comma 17 5" xfId="37445" xr:uid="{3D2AA9AA-03EC-4189-A595-F1E7097F2B4C}"/>
    <cellStyle name="Comma 17 6" xfId="37488" xr:uid="{5358A170-B4F7-4AC3-8EE9-9FC84D0387D7}"/>
    <cellStyle name="Comma 17 7" xfId="37591" xr:uid="{3C35A66E-1D3C-4A0D-8371-1D6FE0917276}"/>
    <cellStyle name="Comma 17 8" xfId="37637" xr:uid="{EB41584E-194B-4AC6-90CB-4E477FE85CB5}"/>
    <cellStyle name="Comma 17 9" xfId="37675" xr:uid="{F09CF3AB-9B84-43E1-80A7-0E28AAEF6DFE}"/>
    <cellStyle name="Comma 18" xfId="512" xr:uid="{00000000-0005-0000-0000-00001D030000}"/>
    <cellStyle name="Comma 18 10" xfId="37714" xr:uid="{68DFB6C8-CB67-4990-89DC-A74A84A70927}"/>
    <cellStyle name="Comma 18 11" xfId="37754" xr:uid="{2085312B-2FB5-4303-9935-9AE67F015686}"/>
    <cellStyle name="Comma 18 12" xfId="37799" xr:uid="{82D0E35C-ED9E-4B03-BECD-87B120D9A49A}"/>
    <cellStyle name="Comma 18 13" xfId="37938" xr:uid="{2CA8710E-981E-4F97-9450-106F4528C259}"/>
    <cellStyle name="Comma 18 14" xfId="37976" xr:uid="{851BAD58-99F8-4952-AA11-B2894956155C}"/>
    <cellStyle name="Comma 18 15" xfId="34822" xr:uid="{B5D468F9-C2B6-4F41-A4D7-446A07C362EE}"/>
    <cellStyle name="Comma 18 16" xfId="2281" xr:uid="{C09B516E-F280-4F78-BCBC-A62952D80E32}"/>
    <cellStyle name="Comma 18 2" xfId="18252" xr:uid="{E1A92966-BB69-4148-B264-C2F255DAAAF0}"/>
    <cellStyle name="Comma 18 2 2" xfId="33954" xr:uid="{4C94BC62-9D35-4FA9-9314-EC604E431C27}"/>
    <cellStyle name="Comma 18 2 3" xfId="37236" xr:uid="{5BEE239D-9CB4-46F4-BF72-558876B6863A}"/>
    <cellStyle name="Comma 18 3" xfId="33865" xr:uid="{B66E624A-F503-49C7-BBB2-1E6585DA8A10}"/>
    <cellStyle name="Comma 18 3 2" xfId="37286" xr:uid="{D2336932-AD30-4534-AD28-E7F902DA3579}"/>
    <cellStyle name="Comma 18 4" xfId="37365" xr:uid="{49FBFEDD-5C78-4AE2-B427-03490AA96229}"/>
    <cellStyle name="Comma 18 5" xfId="37447" xr:uid="{5D72545C-DA58-443C-816C-396036416F70}"/>
    <cellStyle name="Comma 18 6" xfId="37490" xr:uid="{F9536FD6-8ED3-48E1-B097-0B3903FD1168}"/>
    <cellStyle name="Comma 18 7" xfId="37593" xr:uid="{28E24859-CFC0-49F3-92EC-E21D7B8D6216}"/>
    <cellStyle name="Comma 18 8" xfId="37639" xr:uid="{518B64A7-267E-4DB2-B35E-0A84FB4D96A8}"/>
    <cellStyle name="Comma 18 9" xfId="37677" xr:uid="{56455EA3-BA79-4F2D-BCBD-C8E5C2FB9E2E}"/>
    <cellStyle name="Comma 19" xfId="513" xr:uid="{00000000-0005-0000-0000-00001E030000}"/>
    <cellStyle name="Comma 19 10" xfId="37715" xr:uid="{97F42804-92CD-4AB9-9D83-6CBCA7A7EB5D}"/>
    <cellStyle name="Comma 19 11" xfId="37755" xr:uid="{6A86E20D-0EAB-47D1-9253-6897554711BD}"/>
    <cellStyle name="Comma 19 12" xfId="37800" xr:uid="{5A8D2CC0-09FC-485C-A610-8423EC682102}"/>
    <cellStyle name="Comma 19 13" xfId="37939" xr:uid="{E7A480AC-9F11-41A7-A461-171366E30A43}"/>
    <cellStyle name="Comma 19 14" xfId="37977" xr:uid="{15A276A7-258F-4412-A092-CAD5D6033A26}"/>
    <cellStyle name="Comma 19 15" xfId="34823" xr:uid="{048CF4F1-EB41-4669-8D67-56F829DA6BD9}"/>
    <cellStyle name="Comma 19 2" xfId="33955" xr:uid="{5A7B1C4F-0319-4F77-9466-0682D5E79BD6}"/>
    <cellStyle name="Comma 19 2 2" xfId="37237" xr:uid="{BB1C3D56-26B1-4F8D-A0FC-03419C3E0FB9}"/>
    <cellStyle name="Comma 19 3" xfId="33866" xr:uid="{D13763BD-AE8C-4E8E-BDEF-1C49FF44E915}"/>
    <cellStyle name="Comma 19 3 2" xfId="37287" xr:uid="{9C693A0E-06CC-4B72-820F-9248493A50D3}"/>
    <cellStyle name="Comma 19 4" xfId="37366" xr:uid="{E9F88E65-15EE-4409-9409-8CEB4E8BB165}"/>
    <cellStyle name="Comma 19 5" xfId="37448" xr:uid="{DB9E238B-B0AC-4719-980F-D7F19CC977FA}"/>
    <cellStyle name="Comma 19 6" xfId="37491" xr:uid="{96400895-3B15-4712-9BF4-6C958936E2D3}"/>
    <cellStyle name="Comma 19 7" xfId="37594" xr:uid="{C737D697-373D-404B-8230-349C92389CA4}"/>
    <cellStyle name="Comma 19 8" xfId="37640" xr:uid="{DE1C793A-D271-4C5E-AB2A-8F808CE350D4}"/>
    <cellStyle name="Comma 19 9" xfId="37678" xr:uid="{180AA85B-2E08-45D6-8082-45A3E4DC97CD}"/>
    <cellStyle name="Comma 2" xfId="4" xr:uid="{00000000-0005-0000-0000-00001F030000}"/>
    <cellStyle name="Comma 2 10" xfId="17922" xr:uid="{63F48EC3-BE64-4496-9D3A-3E44D5C4CCE1}"/>
    <cellStyle name="Comma 2 10 2" xfId="33375" xr:uid="{6F94645C-822F-4977-95B7-48A9CB213423}"/>
    <cellStyle name="Comma 2 10 3" xfId="37370" xr:uid="{522B35E1-C0F8-4766-B8A9-C6E25E100EF5}"/>
    <cellStyle name="Comma 2 11" xfId="19627" xr:uid="{33BD3A50-5C47-45D3-A8BF-1AA07D2763A1}"/>
    <cellStyle name="Comma 2 11 2" xfId="37388" xr:uid="{E28350C2-A9AA-48C6-8F22-4368CB031E30}"/>
    <cellStyle name="Comma 2 12" xfId="37597" xr:uid="{65B59C2B-F1C0-4723-82E9-F31091E57F27}"/>
    <cellStyle name="Comma 2 13" xfId="37601" xr:uid="{C89E8A0F-A817-4031-9D4E-7F47C5210BA1}"/>
    <cellStyle name="Comma 2 14" xfId="37604" xr:uid="{42A70CFC-2364-40EC-A771-96200614786A}"/>
    <cellStyle name="Comma 2 15" xfId="37679" xr:uid="{D8F0384D-8802-4A4E-8729-54106AE8A7AA}"/>
    <cellStyle name="Comma 2 16" xfId="37716" xr:uid="{B437D9BB-8C5D-4574-9ACE-71A29F452029}"/>
    <cellStyle name="Comma 2 17" xfId="37762" xr:uid="{8E2A66D6-0914-4CAB-9972-30F90EAD5717}"/>
    <cellStyle name="Comma 2 18" xfId="37815" xr:uid="{628E2EB2-2970-4E2C-B331-65750DBF5FA3}"/>
    <cellStyle name="Comma 2 19" xfId="37979" xr:uid="{01A0F6B8-F82F-4007-8E99-C38770DB8624}"/>
    <cellStyle name="Comma 2 2" xfId="1041" xr:uid="{00000000-0005-0000-0000-000020030000}"/>
    <cellStyle name="Comma 2 2 10" xfId="37614" xr:uid="{A44B75EE-51A9-4593-9112-E6BE98EE4226}"/>
    <cellStyle name="Comma 2 2 11" xfId="37652" xr:uid="{8EB4727A-10EC-45F8-8BAB-5917582F5B1B}"/>
    <cellStyle name="Comma 2 2 12" xfId="37688" xr:uid="{AA1DDE5A-B7C6-41CD-A760-0F481CC6A67A}"/>
    <cellStyle name="Comma 2 2 13" xfId="37728" xr:uid="{0CBEEBF6-BACA-41A4-AD38-7DDE813C5B06}"/>
    <cellStyle name="Comma 2 2 14" xfId="37771" xr:uid="{C94B485B-A0C5-4536-ADDB-10CFDAF284A2}"/>
    <cellStyle name="Comma 2 2 15" xfId="37816" xr:uid="{608F6995-E228-49AC-AF65-0FC63742A03C}"/>
    <cellStyle name="Comma 2 2 16" xfId="37950" xr:uid="{81122DE9-F11D-4CED-B9ED-D2EF32178DEC}"/>
    <cellStyle name="Comma 2 2 17" xfId="37981" xr:uid="{6EC2A79E-81F5-4715-8D11-B4C7723FF71B}"/>
    <cellStyle name="Comma 2 2 18" xfId="34691" xr:uid="{5A00C79E-CE98-458F-8FA1-595751DE0ADF}"/>
    <cellStyle name="Comma 2 2 2" xfId="1042" xr:uid="{00000000-0005-0000-0000-000021030000}"/>
    <cellStyle name="Comma 2 2 2 2" xfId="6247" xr:uid="{8ECC58DB-6A08-46AB-8211-5320300ED597}"/>
    <cellStyle name="Comma 2 2 2 2 2" xfId="22490" xr:uid="{DF5B85B2-AECD-4C41-8712-812785FC08F1}"/>
    <cellStyle name="Comma 2 2 2 2 3" xfId="37987" xr:uid="{9912D80F-A242-4545-86D1-7C5B6C65C1ED}"/>
    <cellStyle name="Comma 2 2 2 3" xfId="6248" xr:uid="{0941E5DF-3C0D-4BB8-AA8E-84867C2F60F8}"/>
    <cellStyle name="Comma 2 2 2 3 2" xfId="22491" xr:uid="{3B975BE3-8CAE-4F40-A6A3-225073C7955E}"/>
    <cellStyle name="Comma 2 2 2 4" xfId="35851" xr:uid="{73B44300-2CF6-4E54-BAE0-50F54CFEACA2}"/>
    <cellStyle name="Comma 2 2 2_sales contracts" xfId="6246" xr:uid="{ECA9B21D-AF06-40DA-90F6-6AA16BC4B803}"/>
    <cellStyle name="Comma 2 2 3" xfId="1043" xr:uid="{00000000-0005-0000-0000-000022030000}"/>
    <cellStyle name="Comma 2 2 3 2" xfId="18676" xr:uid="{8EB84E43-5A90-45B1-9FEE-B981C7095376}"/>
    <cellStyle name="Comma 2 2 3 3" xfId="37249" xr:uid="{80A0DD73-5F8A-44EB-867D-70A6144C6158}"/>
    <cellStyle name="Comma 2 2 3 4" xfId="2323" xr:uid="{FDCC136B-E092-499C-8041-AE24CA594B7C}"/>
    <cellStyle name="Comma 2 2 4" xfId="34042" xr:uid="{46A6BD25-D26B-40D4-AE01-E6608B96F092}"/>
    <cellStyle name="Comma 2 2 4 2" xfId="37310" xr:uid="{3FBA75A2-D9E1-4F94-A0F3-3C0D5CDFC540}"/>
    <cellStyle name="Comma 2 2 5" xfId="18264" xr:uid="{68B8889D-4655-4764-94EB-36DAFDB9B511}"/>
    <cellStyle name="Comma 2 2 5 2" xfId="37389" xr:uid="{79464128-8D21-412C-99CE-32FE6F3673B1}"/>
    <cellStyle name="Comma 2 2 6" xfId="37464" xr:uid="{3FE53945-C404-4CC9-BDBE-772C50E06B73}"/>
    <cellStyle name="Comma 2 2 7" xfId="37505" xr:uid="{08DD0BE9-9104-49EA-82AF-2D20C7DF3B31}"/>
    <cellStyle name="Comma 2 2 8" xfId="37537" xr:uid="{F223CAA2-890E-4785-B66E-7ABFDB9FE3E1}"/>
    <cellStyle name="Comma 2 2 9" xfId="37564" xr:uid="{E2CC9839-8F96-4B44-B177-14E8D9BB74B5}"/>
    <cellStyle name="Comma 2 2_Financial statement" xfId="1044" xr:uid="{00000000-0005-0000-0000-000023030000}"/>
    <cellStyle name="Comma 2 20" xfId="34645" xr:uid="{E1E23D49-2009-48B0-8CE2-9204A83AFF38}"/>
    <cellStyle name="Comma 2 21" xfId="34690" xr:uid="{76ED3F11-8068-4184-9368-58DCE150807E}"/>
    <cellStyle name="Comma 2 3" xfId="1045" xr:uid="{00000000-0005-0000-0000-000024030000}"/>
    <cellStyle name="Comma 2 3 10" xfId="6250" xr:uid="{8520D0B6-54ED-4AE3-9EC6-821EDD67DBED}"/>
    <cellStyle name="Comma 2 3 10 2" xfId="6251" xr:uid="{BC6A3D2B-E89D-4654-AA79-A798D2A7EFB0}"/>
    <cellStyle name="Comma 2 3 10 2 2" xfId="22493" xr:uid="{C067C0AF-B33A-4A98-A154-AC47B74DFD1F}"/>
    <cellStyle name="Comma 2 3 10 3" xfId="6252" xr:uid="{4C18FF47-B767-4EFC-8791-8A1A0CBC7BD8}"/>
    <cellStyle name="Comma 2 3 10 3 2" xfId="22494" xr:uid="{3DF8ED6C-28E4-4BD2-A372-9A697D2922F2}"/>
    <cellStyle name="Comma 2 3 10 4" xfId="22492" xr:uid="{99D3835A-BE78-4239-9651-04D50C22F66F}"/>
    <cellStyle name="Comma 2 3 11" xfId="6253" xr:uid="{50FEF24B-6C76-4141-9306-819201F26B9E}"/>
    <cellStyle name="Comma 2 3 11 2" xfId="6254" xr:uid="{C3F45547-D851-44C9-BB40-00EF2B8A2CFC}"/>
    <cellStyle name="Comma 2 3 11 2 2" xfId="22496" xr:uid="{42A01E67-CD48-4832-BB5B-6DF59EBEE591}"/>
    <cellStyle name="Comma 2 3 11 3" xfId="22495" xr:uid="{B5DBC7D2-9D26-4F80-A547-5E6EBAF976A6}"/>
    <cellStyle name="Comma 2 3 12" xfId="6255" xr:uid="{BDD18654-2434-403C-B06D-DBD5A5A32582}"/>
    <cellStyle name="Comma 2 3 12 2" xfId="6256" xr:uid="{C325520F-4048-49DA-A53D-5E1F55BE44C4}"/>
    <cellStyle name="Comma 2 3 12 2 2" xfId="22498" xr:uid="{0BF039B6-07AC-492C-9A77-0327BA49AADA}"/>
    <cellStyle name="Comma 2 3 12 3" xfId="22497" xr:uid="{98B37AC0-E050-417F-A9CE-3A32E099F72D}"/>
    <cellStyle name="Comma 2 3 13" xfId="6257" xr:uid="{085D78F1-F33F-412A-A725-F1DA2FFBB058}"/>
    <cellStyle name="Comma 2 3 13 2" xfId="22499" xr:uid="{242FAB8C-C17B-493D-907B-2F2B7102DC07}"/>
    <cellStyle name="Comma 2 3 14" xfId="34043" xr:uid="{980A65AD-AEB3-4325-BCFD-83547DB03D95}"/>
    <cellStyle name="Comma 2 3 15" xfId="19625" xr:uid="{F76E036A-BB5B-4D38-9295-FF532E4E3AB0}"/>
    <cellStyle name="Comma 2 3 2" xfId="1046" xr:uid="{00000000-0005-0000-0000-000025030000}"/>
    <cellStyle name="Comma 2 3 2 10" xfId="6259" xr:uid="{F9964BA1-E3DB-4D71-A999-8FD2CF0FE7D8}"/>
    <cellStyle name="Comma 2 3 2 10 2" xfId="6260" xr:uid="{E19914F0-005E-43E8-A0E9-3E97793D2231}"/>
    <cellStyle name="Comma 2 3 2 10 2 2" xfId="22501" xr:uid="{D86F1EEE-B347-4F36-9EE1-45B477587836}"/>
    <cellStyle name="Comma 2 3 2 10 3" xfId="22500" xr:uid="{04F37271-9872-4C32-A3D4-5AFA8DD86E57}"/>
    <cellStyle name="Comma 2 3 2 11" xfId="6261" xr:uid="{C67A9126-7C23-47C8-8F09-9958A93D686D}"/>
    <cellStyle name="Comma 2 3 2 11 2" xfId="6262" xr:uid="{43CEB9AF-635A-4873-881F-0B3A4F320187}"/>
    <cellStyle name="Comma 2 3 2 11 2 2" xfId="22503" xr:uid="{1CA2D229-CEA0-48D9-9C42-014951580D76}"/>
    <cellStyle name="Comma 2 3 2 11 3" xfId="22502" xr:uid="{11CAD4FE-75A3-4536-A390-7AA5B5A7D2C7}"/>
    <cellStyle name="Comma 2 3 2 12" xfId="6263" xr:uid="{038F882B-FD69-4A70-986B-88C650FB3DA7}"/>
    <cellStyle name="Comma 2 3 2 12 2" xfId="22504" xr:uid="{0ADEA68A-BE6B-45E3-BAF1-96248B1AAAAE}"/>
    <cellStyle name="Comma 2 3 2 13" xfId="34044" xr:uid="{4CAD0BD5-27EC-4E9D-BF1E-A917882C86FB}"/>
    <cellStyle name="Comma 2 3 2 14" xfId="19560" xr:uid="{A2309D06-425B-47E9-8552-322BFE2EE644}"/>
    <cellStyle name="Comma 2 3 2 2" xfId="1047" xr:uid="{00000000-0005-0000-0000-000026030000}"/>
    <cellStyle name="Comma 2 3 2 2 10" xfId="38106" xr:uid="{31133BC9-0608-4D91-8833-F4EA8F5172AE}"/>
    <cellStyle name="Comma 2 3 2 2 2" xfId="1048" xr:uid="{00000000-0005-0000-0000-000027030000}"/>
    <cellStyle name="Comma 2 3 2 2 2 2" xfId="1049" xr:uid="{00000000-0005-0000-0000-000028030000}"/>
    <cellStyle name="Comma 2 3 2 2 2 2 2" xfId="6267" xr:uid="{37ED939A-22F1-4E33-8BC9-2B37585EF10F}"/>
    <cellStyle name="Comma 2 3 2 2 2 2 2 2" xfId="6268" xr:uid="{62E47943-1139-4473-9236-DA3DC979E784}"/>
    <cellStyle name="Comma 2 3 2 2 2 2 2 2 2" xfId="22506" xr:uid="{4871911D-08F4-419E-BC1D-4F091A7BB972}"/>
    <cellStyle name="Comma 2 3 2 2 2 2 2 3" xfId="6269" xr:uid="{212A94D7-C9E3-4ED3-98AF-322BAB2C9EA6}"/>
    <cellStyle name="Comma 2 3 2 2 2 2 2 3 2" xfId="22507" xr:uid="{1114BC8A-84A2-4BEB-84C7-44A04A69BB64}"/>
    <cellStyle name="Comma 2 3 2 2 2 2 2 4" xfId="22505" xr:uid="{A05A72D0-4634-487D-BCD0-1A1ADF55A142}"/>
    <cellStyle name="Comma 2 3 2 2 2 2 3" xfId="6270" xr:uid="{33A13D44-302E-43E5-937C-E8E12A7AF816}"/>
    <cellStyle name="Comma 2 3 2 2 2 2 3 2" xfId="6271" xr:uid="{1325C6AB-DA26-4E23-A147-1772F027EBDA}"/>
    <cellStyle name="Comma 2 3 2 2 2 2 3 2 2" xfId="22509" xr:uid="{6E74FDD8-118F-4426-8C5E-3CAAF26D1A61}"/>
    <cellStyle name="Comma 2 3 2 2 2 2 3 3" xfId="22508" xr:uid="{F46812E4-641A-4E69-9F83-F8878BC5255C}"/>
    <cellStyle name="Comma 2 3 2 2 2 2 4" xfId="6272" xr:uid="{8E63BD06-FB96-41E3-BEA7-64EC9A6EDF01}"/>
    <cellStyle name="Comma 2 3 2 2 2 2 4 2" xfId="6273" xr:uid="{65B9F318-5F5E-4440-A727-8964EA0EEBD5}"/>
    <cellStyle name="Comma 2 3 2 2 2 2 4 2 2" xfId="22511" xr:uid="{13515897-5B49-4943-BAD6-01E66A2B7307}"/>
    <cellStyle name="Comma 2 3 2 2 2 2 4 3" xfId="22510" xr:uid="{214172A6-098E-452C-A886-E4C3D61513AA}"/>
    <cellStyle name="Comma 2 3 2 2 2 2 5" xfId="6274" xr:uid="{E6B68D17-33A8-431B-8BDA-07BF26845BF6}"/>
    <cellStyle name="Comma 2 3 2 2 2 2 5 2" xfId="22512" xr:uid="{5C649AB4-DC6B-47BE-870D-DCAB35730A95}"/>
    <cellStyle name="Comma 2 3 2 2 2 2_sales contracts" xfId="6266" xr:uid="{9B6105A3-B34F-47B5-B243-1A9CCE3AAB53}"/>
    <cellStyle name="Comma 2 3 2 2 2 3" xfId="6275" xr:uid="{D231BE28-7607-43AB-88AB-E2F0619096B0}"/>
    <cellStyle name="Comma 2 3 2 2 2 3 2" xfId="6276" xr:uid="{3A42B620-B3A2-4118-8F08-91835A1A7040}"/>
    <cellStyle name="Comma 2 3 2 2 2 3 2 2" xfId="22514" xr:uid="{B3B1F8CB-8FBB-47D4-927B-E289B4A7A358}"/>
    <cellStyle name="Comma 2 3 2 2 2 3 3" xfId="6277" xr:uid="{7E0BD52E-59D7-4E95-B326-344EE34AE619}"/>
    <cellStyle name="Comma 2 3 2 2 2 3 3 2" xfId="22515" xr:uid="{F39D0379-23D2-4D12-8E07-632083DBBDAA}"/>
    <cellStyle name="Comma 2 3 2 2 2 3 4" xfId="22513" xr:uid="{B27CB224-8E60-4142-A5CB-DA2C0EDB83FB}"/>
    <cellStyle name="Comma 2 3 2 2 2 4" xfId="6278" xr:uid="{EC242063-62D8-46CF-AD03-3216236C883F}"/>
    <cellStyle name="Comma 2 3 2 2 2 4 2" xfId="6279" xr:uid="{B5A564FF-874A-4755-9213-8EADBEC030F5}"/>
    <cellStyle name="Comma 2 3 2 2 2 4 2 2" xfId="22517" xr:uid="{FA50EEE3-CBBF-469C-9B8E-26BE6EFFA49A}"/>
    <cellStyle name="Comma 2 3 2 2 2 4 3" xfId="6280" xr:uid="{20CC1BFD-683B-467C-A77B-FE0916627B84}"/>
    <cellStyle name="Comma 2 3 2 2 2 4 3 2" xfId="22518" xr:uid="{F8533ECC-484A-40F6-A2FE-14BD44FA5D21}"/>
    <cellStyle name="Comma 2 3 2 2 2 4 4" xfId="22516" xr:uid="{FD4CCCF4-7103-4BC7-BFE5-8FF8D1800A0D}"/>
    <cellStyle name="Comma 2 3 2 2 2 5" xfId="6281" xr:uid="{A3B6AE2C-DC63-4DDF-8E18-B2334AECE691}"/>
    <cellStyle name="Comma 2 3 2 2 2 5 2" xfId="6282" xr:uid="{D1D160A0-7FF8-4D21-91E0-4E14F0FAEF6A}"/>
    <cellStyle name="Comma 2 3 2 2 2 5 2 2" xfId="22520" xr:uid="{A1D7CB8D-6208-4E2E-B02E-660EA0DD682A}"/>
    <cellStyle name="Comma 2 3 2 2 2 5 3" xfId="22519" xr:uid="{34448C55-314C-419E-AAF4-75161BF8C532}"/>
    <cellStyle name="Comma 2 3 2 2 2 6" xfId="6283" xr:uid="{D5A0DC11-A91B-45F7-9F55-FFCF801BA030}"/>
    <cellStyle name="Comma 2 3 2 2 2 6 2" xfId="6284" xr:uid="{7DF615B9-DE7D-45FA-8EF9-ABBD9902E59B}"/>
    <cellStyle name="Comma 2 3 2 2 2 6 2 2" xfId="22522" xr:uid="{20C16F1D-D793-4A24-81CD-83A4A72B872C}"/>
    <cellStyle name="Comma 2 3 2 2 2 6 3" xfId="22521" xr:uid="{89073898-8434-4902-AD91-85CB755C05C9}"/>
    <cellStyle name="Comma 2 3 2 2 2 7" xfId="6285" xr:uid="{FD2863DD-33CD-474D-A6ED-F419E6B6E63B}"/>
    <cellStyle name="Comma 2 3 2 2 2 7 2" xfId="22523" xr:uid="{D8D8C6FA-50D8-4F8C-A971-8477781423F2}"/>
    <cellStyle name="Comma 2 3 2 2 2_sales contracts" xfId="6265" xr:uid="{60CF5679-E230-443D-93FE-B8335C8C38B6}"/>
    <cellStyle name="Comma 2 3 2 2 3" xfId="1050" xr:uid="{00000000-0005-0000-0000-000029030000}"/>
    <cellStyle name="Comma 2 3 2 2 3 2" xfId="6287" xr:uid="{BB84F95B-0B2A-4A73-BA31-7C3EA7D6DE25}"/>
    <cellStyle name="Comma 2 3 2 2 3 2 2" xfId="6288" xr:uid="{2680A681-5F4F-4AA3-AC55-5E84CD8B277B}"/>
    <cellStyle name="Comma 2 3 2 2 3 2 2 2" xfId="22525" xr:uid="{6DE63560-C953-4D0B-AD36-A37AD0D2316D}"/>
    <cellStyle name="Comma 2 3 2 2 3 2 3" xfId="6289" xr:uid="{D461EF70-FDD4-41FF-B17A-729F9636E35F}"/>
    <cellStyle name="Comma 2 3 2 2 3 2 3 2" xfId="22526" xr:uid="{AA0FC688-9AA6-4846-A02F-ACEE1E31D423}"/>
    <cellStyle name="Comma 2 3 2 2 3 2 4" xfId="22524" xr:uid="{92B71ECA-7B24-4AD6-AD6D-98CFC1796B82}"/>
    <cellStyle name="Comma 2 3 2 2 3 3" xfId="6290" xr:uid="{FEB7F025-BF6F-4663-94DB-100749803166}"/>
    <cellStyle name="Comma 2 3 2 2 3 3 2" xfId="6291" xr:uid="{ECFCE21E-5693-45DE-92B9-4FF535C218F8}"/>
    <cellStyle name="Comma 2 3 2 2 3 3 2 2" xfId="22528" xr:uid="{C7A4F2D9-8CA7-46E3-BF0F-30F07CECC8B4}"/>
    <cellStyle name="Comma 2 3 2 2 3 3 3" xfId="22527" xr:uid="{F076ACD8-3754-485A-9AE4-EFFE5783602D}"/>
    <cellStyle name="Comma 2 3 2 2 3 4" xfId="6292" xr:uid="{F554B3F4-16AD-4118-991F-10EC749916A8}"/>
    <cellStyle name="Comma 2 3 2 2 3 4 2" xfId="6293" xr:uid="{291BD42D-E219-4910-8837-96F5518EFB16}"/>
    <cellStyle name="Comma 2 3 2 2 3 4 2 2" xfId="22530" xr:uid="{8821CC7F-F1B2-4C21-8A9A-73FB906578AB}"/>
    <cellStyle name="Comma 2 3 2 2 3 4 3" xfId="22529" xr:uid="{91DBCD03-DD3C-4E13-B512-31E1CA8CA862}"/>
    <cellStyle name="Comma 2 3 2 2 3 5" xfId="6294" xr:uid="{7E4515DE-787C-4792-9DCA-19E906BDF6E3}"/>
    <cellStyle name="Comma 2 3 2 2 3 5 2" xfId="22531" xr:uid="{A7DC27CD-EF4D-4A1E-92BF-DD8267855523}"/>
    <cellStyle name="Comma 2 3 2 2 3_sales contracts" xfId="6286" xr:uid="{CC2F7A9D-C583-4E75-9BA0-77A7C95FCC9A}"/>
    <cellStyle name="Comma 2 3 2 2 4" xfId="6295" xr:uid="{5D23E5EF-5302-4C42-844A-05F37BD095D8}"/>
    <cellStyle name="Comma 2 3 2 2 4 2" xfId="6296" xr:uid="{9122A076-9C62-44C1-9E0F-55E1DBC4DEFC}"/>
    <cellStyle name="Comma 2 3 2 2 4 2 2" xfId="22533" xr:uid="{F8878423-4A2C-40BE-8AB8-79AC052F65F3}"/>
    <cellStyle name="Comma 2 3 2 2 4 3" xfId="6297" xr:uid="{4B3875A1-00D2-4508-8054-D433252B835F}"/>
    <cellStyle name="Comma 2 3 2 2 4 3 2" xfId="22534" xr:uid="{2EAF0C6A-7164-4932-864F-904C666400C1}"/>
    <cellStyle name="Comma 2 3 2 2 4 4" xfId="22532" xr:uid="{AB4D149D-8F23-4DA4-B78F-72CE005216EE}"/>
    <cellStyle name="Comma 2 3 2 2 5" xfId="6298" xr:uid="{AC38D250-0A2E-40B3-BBAD-77669108A99F}"/>
    <cellStyle name="Comma 2 3 2 2 5 2" xfId="6299" xr:uid="{10D0A46D-46C2-49EC-99F7-E06D5E618E37}"/>
    <cellStyle name="Comma 2 3 2 2 5 2 2" xfId="22536" xr:uid="{A85B51B4-3A2C-4B51-B11D-90049DD840B4}"/>
    <cellStyle name="Comma 2 3 2 2 5 3" xfId="6300" xr:uid="{CFF3288C-F149-42F7-9480-55757109E788}"/>
    <cellStyle name="Comma 2 3 2 2 5 3 2" xfId="22537" xr:uid="{7BE3B1CF-5C31-4CC9-A42A-DAE6D047D622}"/>
    <cellStyle name="Comma 2 3 2 2 5 4" xfId="22535" xr:uid="{B618E957-25AD-4670-86C4-7CF93D148D06}"/>
    <cellStyle name="Comma 2 3 2 2 6" xfId="6301" xr:uid="{9DDCA43D-2629-49F3-864B-F92D7D80D3D2}"/>
    <cellStyle name="Comma 2 3 2 2 6 2" xfId="6302" xr:uid="{34C67038-0E66-4CC0-A36B-0DDACD27D872}"/>
    <cellStyle name="Comma 2 3 2 2 6 2 2" xfId="22539" xr:uid="{53641DEB-155F-4019-BB57-F6DF70D50A21}"/>
    <cellStyle name="Comma 2 3 2 2 6 3" xfId="22538" xr:uid="{516FF06C-66B7-41C4-AEBD-3F9ECBBFECAE}"/>
    <cellStyle name="Comma 2 3 2 2 7" xfId="6303" xr:uid="{123C8164-AC83-44A8-BFCA-CF6BF7906E90}"/>
    <cellStyle name="Comma 2 3 2 2 7 2" xfId="6304" xr:uid="{A801DD16-A1C0-47C7-985C-294BBD29673D}"/>
    <cellStyle name="Comma 2 3 2 2 7 2 2" xfId="22541" xr:uid="{CC18ED76-E7D4-4E30-993E-EEEFE6FC9796}"/>
    <cellStyle name="Comma 2 3 2 2 7 3" xfId="22540" xr:uid="{95F2C3B5-FE8F-4AE3-9F94-BB8F26C8103B}"/>
    <cellStyle name="Comma 2 3 2 2 8" xfId="6305" xr:uid="{07EB3DF0-139A-49FF-9469-D1480EE618F1}"/>
    <cellStyle name="Comma 2 3 2 2 8 2" xfId="22542" xr:uid="{69951B9F-67EB-4967-91AE-ED1A0FEBBEB8}"/>
    <cellStyle name="Comma 2 3 2 2 9" xfId="37989" xr:uid="{5A3DEBF5-D99D-42FF-B415-99BD10458393}"/>
    <cellStyle name="Comma 2 3 2 2_sales contracts" xfId="6264" xr:uid="{52560C45-8037-4B48-9077-E102322A7DD5}"/>
    <cellStyle name="Comma 2 3 2 3" xfId="1051" xr:uid="{00000000-0005-0000-0000-00002A030000}"/>
    <cellStyle name="Comma 2 3 2 3 2" xfId="1052" xr:uid="{00000000-0005-0000-0000-00002B030000}"/>
    <cellStyle name="Comma 2 3 2 3 2 2" xfId="1053" xr:uid="{00000000-0005-0000-0000-00002C030000}"/>
    <cellStyle name="Comma 2 3 2 3 2 2 2" xfId="6309" xr:uid="{4EB15588-1E3A-471B-95DB-7EBD6F862A03}"/>
    <cellStyle name="Comma 2 3 2 3 2 2 2 2" xfId="6310" xr:uid="{55C01FBA-C428-4C3C-98DA-23BB7D1B8AF8}"/>
    <cellStyle name="Comma 2 3 2 3 2 2 2 2 2" xfId="22544" xr:uid="{6B26ED6F-E8C2-46EB-82C2-68FA385926E4}"/>
    <cellStyle name="Comma 2 3 2 3 2 2 2 3" xfId="6311" xr:uid="{31AFC4C0-D325-4F9E-BCF4-FEB302CFB5DC}"/>
    <cellStyle name="Comma 2 3 2 3 2 2 2 3 2" xfId="22545" xr:uid="{69D3722E-C204-4846-9C0F-B612BB8E4B80}"/>
    <cellStyle name="Comma 2 3 2 3 2 2 2 4" xfId="22543" xr:uid="{F0C8F578-6C2D-47C5-8EF9-97C19461E2CB}"/>
    <cellStyle name="Comma 2 3 2 3 2 2 3" xfId="6312" xr:uid="{B8C11576-C4CD-47B8-A988-139349C18395}"/>
    <cellStyle name="Comma 2 3 2 3 2 2 3 2" xfId="6313" xr:uid="{A37209ED-54CC-4A52-AFA8-3D0F3E5A8E92}"/>
    <cellStyle name="Comma 2 3 2 3 2 2 3 2 2" xfId="22547" xr:uid="{7E4AAC91-C924-46E7-9176-919EDB61A73A}"/>
    <cellStyle name="Comma 2 3 2 3 2 2 3 3" xfId="22546" xr:uid="{CBEEAE8C-6304-45C7-A3C4-33D14B1A1469}"/>
    <cellStyle name="Comma 2 3 2 3 2 2 4" xfId="6314" xr:uid="{CC4F6B62-B1E0-40B3-B946-069ADC639C59}"/>
    <cellStyle name="Comma 2 3 2 3 2 2 4 2" xfId="6315" xr:uid="{954847F3-018B-4148-AA0F-FC4F346826ED}"/>
    <cellStyle name="Comma 2 3 2 3 2 2 4 2 2" xfId="22549" xr:uid="{E4BABBA4-E415-4621-87D9-6B5D02CBA19B}"/>
    <cellStyle name="Comma 2 3 2 3 2 2 4 3" xfId="22548" xr:uid="{0CD2601B-A25B-4AE4-94EB-067D407E80FD}"/>
    <cellStyle name="Comma 2 3 2 3 2 2 5" xfId="6316" xr:uid="{45A0B62B-675A-40B3-B017-5EEEBB23B301}"/>
    <cellStyle name="Comma 2 3 2 3 2 2 5 2" xfId="22550" xr:uid="{A1EEB7A8-046A-4F1E-BDBD-F1DE6ED18B72}"/>
    <cellStyle name="Comma 2 3 2 3 2 2_sales contracts" xfId="6308" xr:uid="{103FCF1D-1F12-4DAA-A50E-0B77B64E1A48}"/>
    <cellStyle name="Comma 2 3 2 3 2 3" xfId="6317" xr:uid="{F076DB04-5269-4A16-A297-287F9ECD6509}"/>
    <cellStyle name="Comma 2 3 2 3 2 3 2" xfId="6318" xr:uid="{250F4B5E-CA71-40D5-8748-7D86900F10B5}"/>
    <cellStyle name="Comma 2 3 2 3 2 3 2 2" xfId="22552" xr:uid="{DE67BA87-2957-4EA0-B8E9-F27682B7A1FE}"/>
    <cellStyle name="Comma 2 3 2 3 2 3 3" xfId="6319" xr:uid="{C502C815-D7EC-4539-80C3-1C1B3827E360}"/>
    <cellStyle name="Comma 2 3 2 3 2 3 3 2" xfId="22553" xr:uid="{B3494B40-B313-4854-971D-06106F1BA854}"/>
    <cellStyle name="Comma 2 3 2 3 2 3 4" xfId="22551" xr:uid="{9E05AB12-A052-49A4-BAF5-971849150E5B}"/>
    <cellStyle name="Comma 2 3 2 3 2 4" xfId="6320" xr:uid="{00FC6C74-1191-41CC-9ED4-A32B8AEDCA69}"/>
    <cellStyle name="Comma 2 3 2 3 2 4 2" xfId="6321" xr:uid="{D05EAE31-BA86-4E36-A82E-2F3AF49503DE}"/>
    <cellStyle name="Comma 2 3 2 3 2 4 2 2" xfId="22555" xr:uid="{3EE3059B-F436-4135-90CD-4E20EAC37099}"/>
    <cellStyle name="Comma 2 3 2 3 2 4 3" xfId="6322" xr:uid="{BE00056C-B362-419B-92CE-77A8C6709246}"/>
    <cellStyle name="Comma 2 3 2 3 2 4 3 2" xfId="22556" xr:uid="{9F08108D-5479-429A-86D6-EE16C3E3F76E}"/>
    <cellStyle name="Comma 2 3 2 3 2 4 4" xfId="22554" xr:uid="{CE2E78FB-9118-4E27-8CEC-72C461D5A8BC}"/>
    <cellStyle name="Comma 2 3 2 3 2 5" xfId="6323" xr:uid="{8E2E04FC-AF0F-46A8-9A54-52FF3AA9E0D3}"/>
    <cellStyle name="Comma 2 3 2 3 2 5 2" xfId="6324" xr:uid="{38B7304C-8EF2-4A31-AB0E-62F15BFBF5DC}"/>
    <cellStyle name="Comma 2 3 2 3 2 5 2 2" xfId="22558" xr:uid="{2EF14135-D13B-4EA2-BBB7-6AA4E561E174}"/>
    <cellStyle name="Comma 2 3 2 3 2 5 3" xfId="22557" xr:uid="{28B72524-3B08-4AFE-95D5-E19C780413C2}"/>
    <cellStyle name="Comma 2 3 2 3 2 6" xfId="6325" xr:uid="{C14AD343-E4C3-4E7F-87E4-C43988799465}"/>
    <cellStyle name="Comma 2 3 2 3 2 6 2" xfId="6326" xr:uid="{1D4D3F6A-23DE-452F-8963-941CC6DD0399}"/>
    <cellStyle name="Comma 2 3 2 3 2 6 2 2" xfId="22560" xr:uid="{AAF73F9B-DB1A-4EA4-AAA5-6274EEBEFF03}"/>
    <cellStyle name="Comma 2 3 2 3 2 6 3" xfId="22559" xr:uid="{40E87B61-C40C-42B0-84AB-85FAA84E9095}"/>
    <cellStyle name="Comma 2 3 2 3 2 7" xfId="6327" xr:uid="{5862D8D9-2070-4979-BDB5-25C8A28E0FB2}"/>
    <cellStyle name="Comma 2 3 2 3 2 7 2" xfId="22561" xr:uid="{BE5492DE-51BD-4975-A85F-B71136322F05}"/>
    <cellStyle name="Comma 2 3 2 3 2_sales contracts" xfId="6307" xr:uid="{7B8323EF-3BAF-4BDF-B4B3-760F9C22650A}"/>
    <cellStyle name="Comma 2 3 2 3 3" xfId="1054" xr:uid="{00000000-0005-0000-0000-00002D030000}"/>
    <cellStyle name="Comma 2 3 2 3 3 2" xfId="6329" xr:uid="{2705C459-B8F7-489B-AB9F-A18B9AE58F05}"/>
    <cellStyle name="Comma 2 3 2 3 3 2 2" xfId="6330" xr:uid="{6B467940-8755-4D47-BC0A-2954732E2EA6}"/>
    <cellStyle name="Comma 2 3 2 3 3 2 2 2" xfId="22563" xr:uid="{61EB6BF4-6BDF-4691-B8B1-31217DDE4ADC}"/>
    <cellStyle name="Comma 2 3 2 3 3 2 3" xfId="6331" xr:uid="{00ADB2FF-DD80-40A0-8DCF-A8BE0622EE3D}"/>
    <cellStyle name="Comma 2 3 2 3 3 2 3 2" xfId="22564" xr:uid="{AEC66794-96D6-48B8-8ED4-ACC3FE13294D}"/>
    <cellStyle name="Comma 2 3 2 3 3 2 4" xfId="22562" xr:uid="{A5058FB6-73FC-495A-90CB-3F9863BD7E69}"/>
    <cellStyle name="Comma 2 3 2 3 3 3" xfId="6332" xr:uid="{02A2770B-FBA4-4C23-9306-34BADF3E4A17}"/>
    <cellStyle name="Comma 2 3 2 3 3 3 2" xfId="6333" xr:uid="{254CB8C4-BA01-476E-A00C-15DF49CD16A3}"/>
    <cellStyle name="Comma 2 3 2 3 3 3 2 2" xfId="22566" xr:uid="{F858D670-2A69-4779-8D50-2390CEFB7F51}"/>
    <cellStyle name="Comma 2 3 2 3 3 3 3" xfId="22565" xr:uid="{8CF89D6E-FF15-4C27-AD41-C3710EF54B5C}"/>
    <cellStyle name="Comma 2 3 2 3 3 4" xfId="6334" xr:uid="{18535D96-F6C6-4857-9F9C-B53CDBF4DEF6}"/>
    <cellStyle name="Comma 2 3 2 3 3 4 2" xfId="6335" xr:uid="{40BDF3B0-8656-4D2B-B053-029701E250FA}"/>
    <cellStyle name="Comma 2 3 2 3 3 4 2 2" xfId="22568" xr:uid="{7C1D4C60-413F-4C39-9AC8-E3FB07658745}"/>
    <cellStyle name="Comma 2 3 2 3 3 4 3" xfId="22567" xr:uid="{2B79FEAE-9B9A-45BA-93C9-80B72EBEE38C}"/>
    <cellStyle name="Comma 2 3 2 3 3 5" xfId="6336" xr:uid="{6EC4A235-0F87-4E51-9516-0CD614E911FA}"/>
    <cellStyle name="Comma 2 3 2 3 3 5 2" xfId="22569" xr:uid="{43266967-4630-42D9-A27F-BCCE9AAA6A88}"/>
    <cellStyle name="Comma 2 3 2 3 3_sales contracts" xfId="6328" xr:uid="{0C2E6AA5-C567-47B3-88DF-77B0AF11BE74}"/>
    <cellStyle name="Comma 2 3 2 3 4" xfId="6337" xr:uid="{C5305585-73E9-445E-B5E8-7B1671696287}"/>
    <cellStyle name="Comma 2 3 2 3 4 2" xfId="6338" xr:uid="{32D23389-9DD3-4350-974A-0823F270DA99}"/>
    <cellStyle name="Comma 2 3 2 3 4 2 2" xfId="22571" xr:uid="{ECC27619-4603-4467-8BDC-DBADAD079C9D}"/>
    <cellStyle name="Comma 2 3 2 3 4 3" xfId="6339" xr:uid="{B0A5B8B5-C9C0-4602-886F-2C494C0BBA2E}"/>
    <cellStyle name="Comma 2 3 2 3 4 3 2" xfId="22572" xr:uid="{F43213CA-2307-426A-8AEB-84609EBD03ED}"/>
    <cellStyle name="Comma 2 3 2 3 4 4" xfId="22570" xr:uid="{092FAA2E-6742-4D3F-966B-0FD37593EEEA}"/>
    <cellStyle name="Comma 2 3 2 3 5" xfId="6340" xr:uid="{E87F3D1A-FD9A-44C4-A5F5-3D4BCFA967C6}"/>
    <cellStyle name="Comma 2 3 2 3 5 2" xfId="6341" xr:uid="{3D468648-F995-4D06-A15D-74F06AB667D6}"/>
    <cellStyle name="Comma 2 3 2 3 5 2 2" xfId="22574" xr:uid="{3B1D2F90-E982-4B13-B035-7B9AA5607E0E}"/>
    <cellStyle name="Comma 2 3 2 3 5 3" xfId="6342" xr:uid="{BB279A20-758A-4EA6-8A2E-95545BF1D179}"/>
    <cellStyle name="Comma 2 3 2 3 5 3 2" xfId="22575" xr:uid="{F770CEF0-4633-4E81-A5F6-AAD1A285F956}"/>
    <cellStyle name="Comma 2 3 2 3 5 4" xfId="22573" xr:uid="{DAECFB6B-4ED0-4129-AEA2-5C56BEB8CEDC}"/>
    <cellStyle name="Comma 2 3 2 3 6" xfId="6343" xr:uid="{C690C10F-2CE2-4582-B9F1-8B8A5F5067D1}"/>
    <cellStyle name="Comma 2 3 2 3 6 2" xfId="6344" xr:uid="{8090F999-6A61-4177-B88C-6C86DAB713FF}"/>
    <cellStyle name="Comma 2 3 2 3 6 2 2" xfId="22577" xr:uid="{8DED6ADB-C052-4D91-9CEA-08AF1961907A}"/>
    <cellStyle name="Comma 2 3 2 3 6 3" xfId="22576" xr:uid="{18C0B515-07F0-4554-A600-B9D02CB4B8C6}"/>
    <cellStyle name="Comma 2 3 2 3 7" xfId="6345" xr:uid="{08412E7E-9736-489A-9603-A22269B93070}"/>
    <cellStyle name="Comma 2 3 2 3 7 2" xfId="6346" xr:uid="{3FDEEBB8-B53E-4D97-BDF4-074D05175274}"/>
    <cellStyle name="Comma 2 3 2 3 7 2 2" xfId="22579" xr:uid="{718159BB-F39B-40AD-900C-FB832C96DA60}"/>
    <cellStyle name="Comma 2 3 2 3 7 3" xfId="22578" xr:uid="{4FF4457C-24EA-46BB-B2D6-55953C316165}"/>
    <cellStyle name="Comma 2 3 2 3 8" xfId="6347" xr:uid="{8E60AB59-E432-44E2-91F3-4E05121BF409}"/>
    <cellStyle name="Comma 2 3 2 3 8 2" xfId="22580" xr:uid="{317AB4A3-EAF2-47A2-815B-86AB4C011944}"/>
    <cellStyle name="Comma 2 3 2 3_sales contracts" xfId="6306" xr:uid="{C5662FEA-4A9B-4593-96A3-5188E55E3285}"/>
    <cellStyle name="Comma 2 3 2 4" xfId="1055" xr:uid="{00000000-0005-0000-0000-00002E030000}"/>
    <cellStyle name="Comma 2 3 2 4 2" xfId="1056" xr:uid="{00000000-0005-0000-0000-00002F030000}"/>
    <cellStyle name="Comma 2 3 2 4 2 2" xfId="6350" xr:uid="{407D05DF-0957-4FF5-837A-441EB929AC14}"/>
    <cellStyle name="Comma 2 3 2 4 2 2 2" xfId="6351" xr:uid="{B974550F-9C78-46CE-A008-FBCD1F167CE0}"/>
    <cellStyle name="Comma 2 3 2 4 2 2 2 2" xfId="22582" xr:uid="{37708117-335B-4BA1-A377-AFEA94994D1F}"/>
    <cellStyle name="Comma 2 3 2 4 2 2 3" xfId="6352" xr:uid="{561DF44A-C813-4BC8-9DD6-14F778BCC9BF}"/>
    <cellStyle name="Comma 2 3 2 4 2 2 3 2" xfId="22583" xr:uid="{CF5452F8-3282-4673-8C86-944D1323601E}"/>
    <cellStyle name="Comma 2 3 2 4 2 2 4" xfId="22581" xr:uid="{0888298C-B08B-46E9-B567-9D6C111DFE0D}"/>
    <cellStyle name="Comma 2 3 2 4 2 3" xfId="6353" xr:uid="{4E627A0E-AE75-4D0D-B1EB-3B07A12B7A08}"/>
    <cellStyle name="Comma 2 3 2 4 2 3 2" xfId="6354" xr:uid="{6EE59B7C-5B14-4E36-9ABA-0E7353B4C69E}"/>
    <cellStyle name="Comma 2 3 2 4 2 3 2 2" xfId="22585" xr:uid="{682FA8FE-2B26-49D6-8DEA-3581BD19ADF8}"/>
    <cellStyle name="Comma 2 3 2 4 2 3 3" xfId="22584" xr:uid="{B88C3288-D7E5-4EDE-A8E6-6CB905D9C3A2}"/>
    <cellStyle name="Comma 2 3 2 4 2 4" xfId="6355" xr:uid="{2F017DE6-A107-4746-ACED-0D9AB675600B}"/>
    <cellStyle name="Comma 2 3 2 4 2 4 2" xfId="6356" xr:uid="{8EE0B04F-D0FA-4C37-B059-553C161B7167}"/>
    <cellStyle name="Comma 2 3 2 4 2 4 2 2" xfId="22587" xr:uid="{115180FC-5EB1-4E82-8310-375BAB5BFAE5}"/>
    <cellStyle name="Comma 2 3 2 4 2 4 3" xfId="22586" xr:uid="{23039CD0-CB5C-4D54-A369-8257AE90946A}"/>
    <cellStyle name="Comma 2 3 2 4 2 5" xfId="6357" xr:uid="{CE91BA7D-CB85-481C-A2E0-5CD122071352}"/>
    <cellStyle name="Comma 2 3 2 4 2 5 2" xfId="22588" xr:uid="{D8DDCB49-9416-46EB-9310-56E9DCCF163B}"/>
    <cellStyle name="Comma 2 3 2 4 2_sales contracts" xfId="6349" xr:uid="{1BA38390-AB2D-43E9-9C76-64CA90BD7C00}"/>
    <cellStyle name="Comma 2 3 2 4 3" xfId="6358" xr:uid="{F6313080-8039-4752-B684-B9EB1458CAE3}"/>
    <cellStyle name="Comma 2 3 2 4 3 2" xfId="6359" xr:uid="{D71168AF-087A-4F6A-AA13-BFD108733B30}"/>
    <cellStyle name="Comma 2 3 2 4 3 2 2" xfId="22590" xr:uid="{C5684C43-D680-4829-BDF7-B5C8863E0C56}"/>
    <cellStyle name="Comma 2 3 2 4 3 3" xfId="6360" xr:uid="{8B3FBD01-487D-4594-A05D-3FF163863B67}"/>
    <cellStyle name="Comma 2 3 2 4 3 3 2" xfId="22591" xr:uid="{1E70C5E3-DE0E-45E9-94FF-1DFD69D67213}"/>
    <cellStyle name="Comma 2 3 2 4 3 4" xfId="22589" xr:uid="{4F18D156-C3D6-450F-AE79-D66470D08806}"/>
    <cellStyle name="Comma 2 3 2 4 4" xfId="6361" xr:uid="{B7C1321F-F772-49B1-BE1D-7DE7BB66119B}"/>
    <cellStyle name="Comma 2 3 2 4 4 2" xfId="6362" xr:uid="{DAD3643E-A037-48D7-ACE5-A33C9CA4749E}"/>
    <cellStyle name="Comma 2 3 2 4 4 2 2" xfId="22593" xr:uid="{08DAC676-AAD5-443E-BE3B-BF1F484DF4BB}"/>
    <cellStyle name="Comma 2 3 2 4 4 3" xfId="6363" xr:uid="{1501C51B-A783-47F1-AC3F-55447384F8CF}"/>
    <cellStyle name="Comma 2 3 2 4 4 3 2" xfId="22594" xr:uid="{D481A7B8-DC52-4116-9158-D1531FBB2008}"/>
    <cellStyle name="Comma 2 3 2 4 4 4" xfId="22592" xr:uid="{5D08BB19-BEA7-4E95-A0E7-341D0378F437}"/>
    <cellStyle name="Comma 2 3 2 4 5" xfId="6364" xr:uid="{2EF4F142-7B1A-4A22-87D4-BBBB0BA54CC4}"/>
    <cellStyle name="Comma 2 3 2 4 5 2" xfId="6365" xr:uid="{85B851C9-CBBD-4132-9BA4-15483EB635DC}"/>
    <cellStyle name="Comma 2 3 2 4 5 2 2" xfId="22596" xr:uid="{746FFD5C-9757-4CD3-BE98-4DADAF866E9C}"/>
    <cellStyle name="Comma 2 3 2 4 5 3" xfId="22595" xr:uid="{3A7A92E2-9460-4F8C-96B4-632348769DFE}"/>
    <cellStyle name="Comma 2 3 2 4 6" xfId="6366" xr:uid="{256FF356-7B36-48F5-B523-3EF3F025AB72}"/>
    <cellStyle name="Comma 2 3 2 4 6 2" xfId="6367" xr:uid="{8BF8A1A4-8A60-4F74-B19F-C4195B7EA19F}"/>
    <cellStyle name="Comma 2 3 2 4 6 2 2" xfId="22598" xr:uid="{650FC038-6C9A-4942-882D-6943ADEB82E3}"/>
    <cellStyle name="Comma 2 3 2 4 6 3" xfId="22597" xr:uid="{0FB2AA98-BA7B-488F-8EB6-7511D5881C84}"/>
    <cellStyle name="Comma 2 3 2 4 7" xfId="6368" xr:uid="{2A3FAD85-5078-40D3-A8BB-26DDC2DCAE78}"/>
    <cellStyle name="Comma 2 3 2 4 7 2" xfId="22599" xr:uid="{A40897CC-B62C-4862-85F5-9A972C54AB24}"/>
    <cellStyle name="Comma 2 3 2 4_sales contracts" xfId="6348" xr:uid="{34912B07-2979-44DF-893C-DF21E01067DB}"/>
    <cellStyle name="Comma 2 3 2 5" xfId="1057" xr:uid="{00000000-0005-0000-0000-000030030000}"/>
    <cellStyle name="Comma 2 3 2 5 2" xfId="1058" xr:uid="{00000000-0005-0000-0000-000031030000}"/>
    <cellStyle name="Comma 2 3 2 5 2 2" xfId="6371" xr:uid="{2ED922CF-FAE4-4A53-977A-59A8AFB4BCE7}"/>
    <cellStyle name="Comma 2 3 2 5 2 2 2" xfId="6372" xr:uid="{B74E9194-7118-4006-8554-8E7119E3EED8}"/>
    <cellStyle name="Comma 2 3 2 5 2 2 2 2" xfId="22601" xr:uid="{38F22B72-951C-4976-A171-5E2BEA18292D}"/>
    <cellStyle name="Comma 2 3 2 5 2 2 3" xfId="6373" xr:uid="{113C0B93-9D59-45B7-BBCF-844E5A1E3810}"/>
    <cellStyle name="Comma 2 3 2 5 2 2 3 2" xfId="22602" xr:uid="{CD0633CF-F590-4D83-8E13-4AE3804121F8}"/>
    <cellStyle name="Comma 2 3 2 5 2 2 4" xfId="22600" xr:uid="{E63CB664-3307-4E42-9EB2-C458255173FD}"/>
    <cellStyle name="Comma 2 3 2 5 2 3" xfId="6374" xr:uid="{1CA28DB0-E5BB-404E-9AAE-77F551B11579}"/>
    <cellStyle name="Comma 2 3 2 5 2 3 2" xfId="6375" xr:uid="{92AB0259-1B92-4B8D-9C02-DEEB48A7C910}"/>
    <cellStyle name="Comma 2 3 2 5 2 3 2 2" xfId="22604" xr:uid="{4C919106-9AC0-471B-93D6-66EF2230AD68}"/>
    <cellStyle name="Comma 2 3 2 5 2 3 3" xfId="22603" xr:uid="{476258DB-7CF5-47B6-AB58-927EE6D26FEA}"/>
    <cellStyle name="Comma 2 3 2 5 2 4" xfId="6376" xr:uid="{81D58B50-8396-4FDC-A92C-49B5E2F1A0AE}"/>
    <cellStyle name="Comma 2 3 2 5 2 4 2" xfId="6377" xr:uid="{6AF16FBB-45BC-473E-8745-02C3EF64AC6C}"/>
    <cellStyle name="Comma 2 3 2 5 2 4 2 2" xfId="22606" xr:uid="{203834C3-FED2-45B4-91FE-5A6D139772A3}"/>
    <cellStyle name="Comma 2 3 2 5 2 4 3" xfId="22605" xr:uid="{50437767-8C6E-42DF-A8EE-5A1A3FD8CAF5}"/>
    <cellStyle name="Comma 2 3 2 5 2 5" xfId="6378" xr:uid="{7DBE3639-ABDB-4CBE-AEAE-0C9E6F8BFBB0}"/>
    <cellStyle name="Comma 2 3 2 5 2 5 2" xfId="22607" xr:uid="{0B7BD0B3-5E97-4663-B4BB-9F19DEC6D0F3}"/>
    <cellStyle name="Comma 2 3 2 5 2_sales contracts" xfId="6370" xr:uid="{80FB1B4C-9956-4715-8411-1EDB26EF6C93}"/>
    <cellStyle name="Comma 2 3 2 5 3" xfId="6379" xr:uid="{87B24645-3525-4976-995E-CB7F63D7BD74}"/>
    <cellStyle name="Comma 2 3 2 5 3 2" xfId="6380" xr:uid="{AE4BF051-2A96-41D5-977E-D5427D34B345}"/>
    <cellStyle name="Comma 2 3 2 5 3 2 2" xfId="22609" xr:uid="{08DFDD05-496B-429F-A758-6ED5BE7BAB92}"/>
    <cellStyle name="Comma 2 3 2 5 3 3" xfId="6381" xr:uid="{79DACD69-5A1B-445C-AB02-9A2FB1A7A3E7}"/>
    <cellStyle name="Comma 2 3 2 5 3 3 2" xfId="22610" xr:uid="{ECD8AC69-B293-4B91-9709-9B270956CEA1}"/>
    <cellStyle name="Comma 2 3 2 5 3 4" xfId="22608" xr:uid="{6626F875-A2E2-49F3-800B-39B59C4F1F1D}"/>
    <cellStyle name="Comma 2 3 2 5 4" xfId="6382" xr:uid="{39391CDA-DDEA-44B9-89C4-43F636BEBD6D}"/>
    <cellStyle name="Comma 2 3 2 5 4 2" xfId="6383" xr:uid="{AA25C0FD-F3E1-48DE-9924-4FB89AB4036A}"/>
    <cellStyle name="Comma 2 3 2 5 4 2 2" xfId="22612" xr:uid="{96E32FE6-2B0D-4FA0-B9C7-7F830D7AD1A5}"/>
    <cellStyle name="Comma 2 3 2 5 4 3" xfId="6384" xr:uid="{DC3216E6-F9FB-41FF-AD7E-AD19A28DFBF7}"/>
    <cellStyle name="Comma 2 3 2 5 4 3 2" xfId="22613" xr:uid="{664DC79E-5833-4906-99D1-F54E0617BCC2}"/>
    <cellStyle name="Comma 2 3 2 5 4 4" xfId="22611" xr:uid="{AA9C2AFE-940B-4A0C-AD4F-FD68D2EBEE10}"/>
    <cellStyle name="Comma 2 3 2 5 5" xfId="6385" xr:uid="{8AC4F105-34B9-4960-A655-E4144007A792}"/>
    <cellStyle name="Comma 2 3 2 5 5 2" xfId="6386" xr:uid="{BBBDD9D4-EF25-4483-BA87-BEEB5401775A}"/>
    <cellStyle name="Comma 2 3 2 5 5 2 2" xfId="22615" xr:uid="{8A01C989-7748-470C-AEC3-F1D4A84B6D57}"/>
    <cellStyle name="Comma 2 3 2 5 5 3" xfId="22614" xr:uid="{1D324BFB-A999-47C3-A701-B6EE82D32D02}"/>
    <cellStyle name="Comma 2 3 2 5 6" xfId="6387" xr:uid="{5C828CF5-DCCE-404A-90E8-B8ED3D9B3633}"/>
    <cellStyle name="Comma 2 3 2 5 6 2" xfId="6388" xr:uid="{C37A4FE7-B604-4C48-8C6A-A33C10795DC3}"/>
    <cellStyle name="Comma 2 3 2 5 6 2 2" xfId="22617" xr:uid="{35F6AA78-A1A1-441E-B9F2-C0975511AD59}"/>
    <cellStyle name="Comma 2 3 2 5 6 3" xfId="22616" xr:uid="{FFE356C9-B082-4E1B-B2A6-3A03626D08BE}"/>
    <cellStyle name="Comma 2 3 2 5 7" xfId="6389" xr:uid="{00AD6373-2301-428B-9140-AF486A51D781}"/>
    <cellStyle name="Comma 2 3 2 5 7 2" xfId="22618" xr:uid="{8AF3F730-4049-4232-B508-38CCB1134032}"/>
    <cellStyle name="Comma 2 3 2 5_sales contracts" xfId="6369" xr:uid="{53673E10-6680-4D9F-932F-AE92339743D3}"/>
    <cellStyle name="Comma 2 3 2 6" xfId="1059" xr:uid="{00000000-0005-0000-0000-000032030000}"/>
    <cellStyle name="Comma 2 3 2 6 2" xfId="6391" xr:uid="{E5C6518A-4E9A-4CD6-87B5-CD8A3AA5D7A5}"/>
    <cellStyle name="Comma 2 3 2 6 2 2" xfId="6392" xr:uid="{0327A327-8BD4-4BFF-B040-071D191CB795}"/>
    <cellStyle name="Comma 2 3 2 6 2 2 2" xfId="6393" xr:uid="{D39F4ABD-D55C-4287-8979-BD5C8586B937}"/>
    <cellStyle name="Comma 2 3 2 6 2 2 2 2" xfId="22621" xr:uid="{E51B5860-6E70-4C35-85E3-EFC5FA298D35}"/>
    <cellStyle name="Comma 2 3 2 6 2 2 3" xfId="22620" xr:uid="{CFEEE0D1-38F0-4F4D-AF63-5472AB135735}"/>
    <cellStyle name="Comma 2 3 2 6 2 3" xfId="6394" xr:uid="{042D6397-DC5D-48B7-808D-9FEBE6D8D5B7}"/>
    <cellStyle name="Comma 2 3 2 6 2 3 2" xfId="6395" xr:uid="{CF1DCEE2-8A69-4E98-974A-71A0A4FBC64F}"/>
    <cellStyle name="Comma 2 3 2 6 2 3 2 2" xfId="22623" xr:uid="{F85169F9-91C9-4913-AA13-B87BADA7AFFA}"/>
    <cellStyle name="Comma 2 3 2 6 2 3 3" xfId="22622" xr:uid="{344B9910-28B3-46EE-8E68-357E1A56B5EC}"/>
    <cellStyle name="Comma 2 3 2 6 2 4" xfId="6396" xr:uid="{770BB720-99C4-4E74-B69F-68FA527DA129}"/>
    <cellStyle name="Comma 2 3 2 6 2 4 2" xfId="22624" xr:uid="{2E49EA31-6503-40C3-9A90-FA7ACC338AAC}"/>
    <cellStyle name="Comma 2 3 2 6 2 5" xfId="22619" xr:uid="{573C7A8B-DE1C-483C-AC55-39ADB790C6F6}"/>
    <cellStyle name="Comma 2 3 2 6 3" xfId="6397" xr:uid="{0FD2875A-2E7A-42D4-98C7-9F07F47D110A}"/>
    <cellStyle name="Comma 2 3 2 6 3 2" xfId="6398" xr:uid="{7F01F9D5-754F-4723-BC29-DF00E9CAC915}"/>
    <cellStyle name="Comma 2 3 2 6 3 2 2" xfId="22626" xr:uid="{D5D8064D-053C-4310-9EAB-D34949C4F3BE}"/>
    <cellStyle name="Comma 2 3 2 6 3 3" xfId="6399" xr:uid="{18DACA97-59E5-405C-9C00-FC097789BD57}"/>
    <cellStyle name="Comma 2 3 2 6 3 3 2" xfId="22627" xr:uid="{D4AFC472-8C73-4CC5-B4FC-EDEBC5F5E34F}"/>
    <cellStyle name="Comma 2 3 2 6 3 4" xfId="22625" xr:uid="{4083BE58-4B28-4414-AB6B-D66D54BFBBA6}"/>
    <cellStyle name="Comma 2 3 2 6 4" xfId="6400" xr:uid="{299CCD47-F02C-4411-8054-050D26A9AB47}"/>
    <cellStyle name="Comma 2 3 2 6 4 2" xfId="6401" xr:uid="{1BFD0F70-9EFE-4EEB-A41F-0B862516042B}"/>
    <cellStyle name="Comma 2 3 2 6 4 2 2" xfId="22629" xr:uid="{75AF23C5-89AD-4B19-9045-BC46D7452C13}"/>
    <cellStyle name="Comma 2 3 2 6 4 3" xfId="22628" xr:uid="{BBF194BF-82AE-4BE6-90AA-AD9B58FA3AA7}"/>
    <cellStyle name="Comma 2 3 2 6 5" xfId="6402" xr:uid="{F4F5D59C-F366-451A-B84B-1AE7D47CB21C}"/>
    <cellStyle name="Comma 2 3 2 6 5 2" xfId="6403" xr:uid="{D4199F8A-145B-46BC-8051-4AABD1F69588}"/>
    <cellStyle name="Comma 2 3 2 6 5 2 2" xfId="22631" xr:uid="{3031332A-34C2-41D5-8F08-64B14E37D42C}"/>
    <cellStyle name="Comma 2 3 2 6 5 3" xfId="22630" xr:uid="{84A4B8FE-7405-4EF5-BDA8-671F98FED932}"/>
    <cellStyle name="Comma 2 3 2 6 6" xfId="6404" xr:uid="{ED8777A1-FFDA-486B-A854-07F979722976}"/>
    <cellStyle name="Comma 2 3 2 6 6 2" xfId="22632" xr:uid="{2E934ECE-B06D-47E2-8307-9E323783E1B4}"/>
    <cellStyle name="Comma 2 3 2 6_sales contracts" xfId="6390" xr:uid="{949A37C2-3C7C-405A-97F7-F65CFB1551E8}"/>
    <cellStyle name="Comma 2 3 2 7" xfId="1060" xr:uid="{00000000-0005-0000-0000-000033030000}"/>
    <cellStyle name="Comma 2 3 2 7 2" xfId="6406" xr:uid="{BD065B06-BD52-48C8-9D8E-66681C99679A}"/>
    <cellStyle name="Comma 2 3 2 7 2 2" xfId="6407" xr:uid="{52680EF2-EC99-447B-9F0B-482447035035}"/>
    <cellStyle name="Comma 2 3 2 7 2 2 2" xfId="6408" xr:uid="{2A36E2C3-E2A5-44E2-85E4-0A57B9053EE2}"/>
    <cellStyle name="Comma 2 3 2 7 2 2 2 2" xfId="22635" xr:uid="{435CF34E-E582-4782-AC59-B8D221656DE3}"/>
    <cellStyle name="Comma 2 3 2 7 2 2 3" xfId="22634" xr:uid="{3719EB9C-0313-410B-A002-DE3D3F4EB991}"/>
    <cellStyle name="Comma 2 3 2 7 2 3" xfId="6409" xr:uid="{C278F817-E580-4AB4-A707-59F93314C069}"/>
    <cellStyle name="Comma 2 3 2 7 2 3 2" xfId="6410" xr:uid="{D90380EE-C54E-4973-AC12-9CCF7F6A96A0}"/>
    <cellStyle name="Comma 2 3 2 7 2 3 2 2" xfId="22637" xr:uid="{DC31F282-A6C8-4488-A784-072E09A0F64A}"/>
    <cellStyle name="Comma 2 3 2 7 2 3 3" xfId="22636" xr:uid="{56ED1960-55E5-4110-B822-4AC0E306C6BA}"/>
    <cellStyle name="Comma 2 3 2 7 2 4" xfId="6411" xr:uid="{2D93F49A-0E57-4DE7-B612-E689AF5705F6}"/>
    <cellStyle name="Comma 2 3 2 7 2 4 2" xfId="22638" xr:uid="{F6A2CC8D-E400-41FE-8332-CA39D417BF0C}"/>
    <cellStyle name="Comma 2 3 2 7 2 5" xfId="22633" xr:uid="{3C70374A-5093-4CD9-A99A-22624E66A48F}"/>
    <cellStyle name="Comma 2 3 2 7 3" xfId="6412" xr:uid="{093B6005-3BAB-4AE3-A6F5-55EC5E754296}"/>
    <cellStyle name="Comma 2 3 2 7 3 2" xfId="6413" xr:uid="{88C43611-7C15-4AED-824D-CF34C48E74C9}"/>
    <cellStyle name="Comma 2 3 2 7 3 2 2" xfId="22640" xr:uid="{FFBA51B9-A90D-4E7F-836A-AFBB793CA66A}"/>
    <cellStyle name="Comma 2 3 2 7 3 3" xfId="6414" xr:uid="{28F6B0E4-7F63-453E-B353-FA123F401E2F}"/>
    <cellStyle name="Comma 2 3 2 7 3 3 2" xfId="22641" xr:uid="{37D8A2F6-CEF2-43F7-B986-59EA2647DB2D}"/>
    <cellStyle name="Comma 2 3 2 7 3 4" xfId="22639" xr:uid="{54131A02-1D17-4926-BAA4-4A3F616F6B01}"/>
    <cellStyle name="Comma 2 3 2 7 4" xfId="6415" xr:uid="{A9FE7FC5-8634-472F-9197-1F10CD2B6418}"/>
    <cellStyle name="Comma 2 3 2 7 4 2" xfId="6416" xr:uid="{072766C4-267D-4A10-B7DE-E361AAAC3DB2}"/>
    <cellStyle name="Comma 2 3 2 7 4 2 2" xfId="22643" xr:uid="{D8935FC9-F577-4F5A-ADCB-A6AE4C46D710}"/>
    <cellStyle name="Comma 2 3 2 7 4 3" xfId="22642" xr:uid="{802E5E57-6FC5-4179-989A-27A6E013DE1B}"/>
    <cellStyle name="Comma 2 3 2 7 5" xfId="6417" xr:uid="{407DE019-0FE2-4FAD-A8C3-FA22FFC27F8B}"/>
    <cellStyle name="Comma 2 3 2 7 5 2" xfId="6418" xr:uid="{38E4D56F-48F2-44A6-83D6-16E2BE707B2A}"/>
    <cellStyle name="Comma 2 3 2 7 5 2 2" xfId="22645" xr:uid="{C46170A2-D690-44AB-8B38-F84CD0188B56}"/>
    <cellStyle name="Comma 2 3 2 7 5 3" xfId="22644" xr:uid="{FE2FD93D-A750-4299-BD0D-5E589E6D6EC2}"/>
    <cellStyle name="Comma 2 3 2 7 6" xfId="6419" xr:uid="{C96ED69A-844C-4428-8AC5-4F0E2F360BED}"/>
    <cellStyle name="Comma 2 3 2 7 6 2" xfId="22646" xr:uid="{082C7FE2-5D8F-47EA-A9E8-DB1C889FECE3}"/>
    <cellStyle name="Comma 2 3 2 7_sales contracts" xfId="6405" xr:uid="{59D3F38E-5FA2-4F28-9BBA-314418A9E169}"/>
    <cellStyle name="Comma 2 3 2 8" xfId="6420" xr:uid="{8F6F9C36-094D-400C-99DF-371F2E32D81D}"/>
    <cellStyle name="Comma 2 3 2 8 2" xfId="6421" xr:uid="{919C4DA8-9C6C-455D-B3BE-0DE3C2B3EDE8}"/>
    <cellStyle name="Comma 2 3 2 8 2 2" xfId="6422" xr:uid="{7B140E4B-C061-4DC5-8FEF-D2D38A97F184}"/>
    <cellStyle name="Comma 2 3 2 8 2 2 2" xfId="22649" xr:uid="{E40226F0-475F-4002-8312-783A6FAACED6}"/>
    <cellStyle name="Comma 2 3 2 8 2 3" xfId="22648" xr:uid="{19858DCD-9BA3-4244-8A4D-840302715584}"/>
    <cellStyle name="Comma 2 3 2 8 3" xfId="6423" xr:uid="{C6B8B996-5C3D-42D6-B39C-ECC313C4C624}"/>
    <cellStyle name="Comma 2 3 2 8 3 2" xfId="6424" xr:uid="{7EAC4DBB-1130-47C8-B9C0-45D8371F6050}"/>
    <cellStyle name="Comma 2 3 2 8 3 2 2" xfId="22651" xr:uid="{46EB162B-F47D-4B07-BD56-7019E6E434C6}"/>
    <cellStyle name="Comma 2 3 2 8 3 3" xfId="22650" xr:uid="{9012A942-31A8-48D2-A690-DF40CCB4663D}"/>
    <cellStyle name="Comma 2 3 2 8 4" xfId="6425" xr:uid="{369682CF-13B9-49C3-9002-DAE18DC505E2}"/>
    <cellStyle name="Comma 2 3 2 8 4 2" xfId="22652" xr:uid="{86DE1FE4-6186-4C5F-B673-42CC2C1BB116}"/>
    <cellStyle name="Comma 2 3 2 8 5" xfId="22647" xr:uid="{8987F750-26DC-46C2-BAF5-098D7F715E69}"/>
    <cellStyle name="Comma 2 3 2 9" xfId="6426" xr:uid="{EA9F9D54-359F-4750-8E4B-411A56CCE848}"/>
    <cellStyle name="Comma 2 3 2 9 2" xfId="6427" xr:uid="{B8F637B9-C06C-4779-A51A-E456DEE094D8}"/>
    <cellStyle name="Comma 2 3 2 9 2 2" xfId="22654" xr:uid="{5ECEE00D-15E0-4E4E-BEF6-54784A7B363A}"/>
    <cellStyle name="Comma 2 3 2 9 3" xfId="6428" xr:uid="{AD75EDE3-BC22-43DA-96F5-B1CE0B060C0B}"/>
    <cellStyle name="Comma 2 3 2 9 3 2" xfId="22655" xr:uid="{05CD08B7-7D92-4E67-8484-52C59684E5B0}"/>
    <cellStyle name="Comma 2 3 2 9 4" xfId="22653" xr:uid="{01C72A8F-974A-425F-BC64-1F0D22AEC419}"/>
    <cellStyle name="Comma 2 3 2_sales contracts" xfId="6258" xr:uid="{860ECB9B-DAF1-43BF-B1BD-0D3F1A397D4D}"/>
    <cellStyle name="Comma 2 3 3" xfId="1061" xr:uid="{00000000-0005-0000-0000-000034030000}"/>
    <cellStyle name="Comma 2 3 3 2" xfId="1062" xr:uid="{00000000-0005-0000-0000-000035030000}"/>
    <cellStyle name="Comma 2 3 3 2 2" xfId="1063" xr:uid="{00000000-0005-0000-0000-000036030000}"/>
    <cellStyle name="Comma 2 3 3 2 2 2" xfId="6432" xr:uid="{8AB76AAC-29AE-46C7-8C80-A3E382A069D0}"/>
    <cellStyle name="Comma 2 3 3 2 2 2 2" xfId="6433" xr:uid="{4B09CFB7-B6E1-4F66-9C79-00D53BDD817A}"/>
    <cellStyle name="Comma 2 3 3 2 2 2 2 2" xfId="22657" xr:uid="{4B7B22B8-50FF-4E80-94CF-834D86A51D8C}"/>
    <cellStyle name="Comma 2 3 3 2 2 2 3" xfId="6434" xr:uid="{1A23D6DD-E795-412A-9DD4-9BE12E54CC0D}"/>
    <cellStyle name="Comma 2 3 3 2 2 2 3 2" xfId="22658" xr:uid="{B0249E19-4748-4D6C-9A8E-6E5130B60CE7}"/>
    <cellStyle name="Comma 2 3 3 2 2 2 4" xfId="22656" xr:uid="{9807479A-B2D9-4954-B2EB-54602D9D1F91}"/>
    <cellStyle name="Comma 2 3 3 2 2 3" xfId="6435" xr:uid="{C04B44FC-5BEA-4329-AFA4-5C83039EDC6C}"/>
    <cellStyle name="Comma 2 3 3 2 2 3 2" xfId="6436" xr:uid="{C340F30E-807F-48B2-A2C8-229041A0EE9F}"/>
    <cellStyle name="Comma 2 3 3 2 2 3 2 2" xfId="22660" xr:uid="{A0720BD4-76A8-40FD-A8B3-18D8FAD70F21}"/>
    <cellStyle name="Comma 2 3 3 2 2 3 3" xfId="22659" xr:uid="{37A6E0CF-ECD0-4BCD-A348-36AA3EFC3BBD}"/>
    <cellStyle name="Comma 2 3 3 2 2 4" xfId="6437" xr:uid="{78331C17-47C2-4940-BE5E-8CC6DDC5F513}"/>
    <cellStyle name="Comma 2 3 3 2 2 4 2" xfId="6438" xr:uid="{EE7A3747-8068-48EB-840B-4601C67F8E04}"/>
    <cellStyle name="Comma 2 3 3 2 2 4 2 2" xfId="22662" xr:uid="{00795A5C-4356-4FAD-B0DE-A3B72D3D7258}"/>
    <cellStyle name="Comma 2 3 3 2 2 4 3" xfId="22661" xr:uid="{6EFB2384-726C-4ABD-87F4-3447FBDD9C04}"/>
    <cellStyle name="Comma 2 3 3 2 2 5" xfId="6439" xr:uid="{8A196DD2-26FC-40CA-9F82-D5F9A01C007D}"/>
    <cellStyle name="Comma 2 3 3 2 2 5 2" xfId="22663" xr:uid="{8447AF11-AF2E-48F7-85BC-17C1859C5A6D}"/>
    <cellStyle name="Comma 2 3 3 2 2_sales contracts" xfId="6431" xr:uid="{7481F542-4873-4A3D-8663-EF3C64B9F599}"/>
    <cellStyle name="Comma 2 3 3 2 3" xfId="6440" xr:uid="{ECA5788D-F3E8-457E-AE87-383F5363C259}"/>
    <cellStyle name="Comma 2 3 3 2 3 2" xfId="6441" xr:uid="{23EE19AE-4D75-40F8-82B5-79CC573D1AD3}"/>
    <cellStyle name="Comma 2 3 3 2 3 2 2" xfId="22665" xr:uid="{21E87C25-6E35-480D-B01E-3930B42DAE37}"/>
    <cellStyle name="Comma 2 3 3 2 3 3" xfId="6442" xr:uid="{F2E8C0B0-D088-4A2E-92D1-8B19754A06C5}"/>
    <cellStyle name="Comma 2 3 3 2 3 3 2" xfId="22666" xr:uid="{898DC1CB-FB84-44DC-9703-5EF830841C8B}"/>
    <cellStyle name="Comma 2 3 3 2 3 4" xfId="22664" xr:uid="{303515FF-713A-4407-B621-B05AEE43AD03}"/>
    <cellStyle name="Comma 2 3 3 2 4" xfId="6443" xr:uid="{1EB869E4-206A-4384-8253-8B97CFCB3B3E}"/>
    <cellStyle name="Comma 2 3 3 2 4 2" xfId="6444" xr:uid="{E5E1454C-405E-42BD-97CE-0DDC1859A578}"/>
    <cellStyle name="Comma 2 3 3 2 4 2 2" xfId="22668" xr:uid="{27C3D143-8B53-4571-8B45-786A0AE602FE}"/>
    <cellStyle name="Comma 2 3 3 2 4 3" xfId="6445" xr:uid="{C9D81274-C373-4046-9171-6C6A105DB65D}"/>
    <cellStyle name="Comma 2 3 3 2 4 3 2" xfId="22669" xr:uid="{AFF03CE1-861E-43B0-A6DC-04C36DBAAD23}"/>
    <cellStyle name="Comma 2 3 3 2 4 4" xfId="22667" xr:uid="{7E17F795-CFA9-44F9-BB21-7F975CAD0438}"/>
    <cellStyle name="Comma 2 3 3 2 5" xfId="6446" xr:uid="{0788CD89-3992-4AF5-B858-FB1FBC2E13A6}"/>
    <cellStyle name="Comma 2 3 3 2 5 2" xfId="6447" xr:uid="{CBC3A0BC-D22D-4F52-B14B-E4247612FE9A}"/>
    <cellStyle name="Comma 2 3 3 2 5 2 2" xfId="22671" xr:uid="{12B46DA1-422A-4BA8-A63F-E5AF1537BF38}"/>
    <cellStyle name="Comma 2 3 3 2 5 3" xfId="22670" xr:uid="{A882FFAD-7B27-4548-87BA-ED4B3BAA0072}"/>
    <cellStyle name="Comma 2 3 3 2 6" xfId="6448" xr:uid="{F1D58604-C7A5-45B2-84EA-D9FF810FF81D}"/>
    <cellStyle name="Comma 2 3 3 2 6 2" xfId="6449" xr:uid="{22082514-7EFD-4847-AE06-1D3E24F7B11D}"/>
    <cellStyle name="Comma 2 3 3 2 6 2 2" xfId="22673" xr:uid="{9CC67457-3AF8-49F3-8D94-79E18A93F54C}"/>
    <cellStyle name="Comma 2 3 3 2 6 3" xfId="22672" xr:uid="{17267244-B614-48E6-B3F6-CA01A6762165}"/>
    <cellStyle name="Comma 2 3 3 2 7" xfId="6450" xr:uid="{D57289B4-AAEE-4674-A53A-9AF241361606}"/>
    <cellStyle name="Comma 2 3 3 2 7 2" xfId="22674" xr:uid="{70D7BB10-E7B1-463B-AAE1-5DDB5DEEA782}"/>
    <cellStyle name="Comma 2 3 3 2_sales contracts" xfId="6430" xr:uid="{CAFA98C2-BA5B-48DF-B671-6A5508FC990A}"/>
    <cellStyle name="Comma 2 3 3 3" xfId="1064" xr:uid="{00000000-0005-0000-0000-000037030000}"/>
    <cellStyle name="Comma 2 3 3 3 2" xfId="6452" xr:uid="{B443BA3B-028A-4BD9-82DA-75E7DE858918}"/>
    <cellStyle name="Comma 2 3 3 3 2 2" xfId="6453" xr:uid="{C5F69501-645C-4A8E-8C59-D7CC7B96D5BD}"/>
    <cellStyle name="Comma 2 3 3 3 2 2 2" xfId="6454" xr:uid="{93EA1FCE-F96A-4886-979D-30B226F8FA6C}"/>
    <cellStyle name="Comma 2 3 3 3 2 2 2 2" xfId="22677" xr:uid="{7B8EC3DF-C526-44D5-9DAA-6BCBBB6CD7A9}"/>
    <cellStyle name="Comma 2 3 3 3 2 2 3" xfId="22676" xr:uid="{911800BC-3C93-4DF2-8F32-F94C710BAE64}"/>
    <cellStyle name="Comma 2 3 3 3 2 3" xfId="6455" xr:uid="{67A6CDBC-8A0C-430A-AA5B-B8D11F103D6C}"/>
    <cellStyle name="Comma 2 3 3 3 2 3 2" xfId="6456" xr:uid="{EE075BCF-0BD9-4E58-A5A9-A9B5473FD9DC}"/>
    <cellStyle name="Comma 2 3 3 3 2 3 2 2" xfId="22679" xr:uid="{6A50FB8C-7D4B-4380-B1E6-20919ABAF8EA}"/>
    <cellStyle name="Comma 2 3 3 3 2 3 3" xfId="22678" xr:uid="{F3DBD771-51B6-4CCF-8893-E745FFA99FDD}"/>
    <cellStyle name="Comma 2 3 3 3 2 4" xfId="6457" xr:uid="{D00ECA74-7171-48A6-9B1B-EA68BBF619B9}"/>
    <cellStyle name="Comma 2 3 3 3 2 4 2" xfId="22680" xr:uid="{AC731CD4-B949-43D8-9988-96F83C189B8E}"/>
    <cellStyle name="Comma 2 3 3 3 2 5" xfId="22675" xr:uid="{6ED8A9CC-FF41-4BA7-90DC-E69EEA71582B}"/>
    <cellStyle name="Comma 2 3 3 3 3" xfId="6458" xr:uid="{E68F345E-4E7C-4469-A005-512595CAB656}"/>
    <cellStyle name="Comma 2 3 3 3 3 2" xfId="6459" xr:uid="{989F767F-514C-4F80-B2EE-5BDF0E186F2B}"/>
    <cellStyle name="Comma 2 3 3 3 3 2 2" xfId="22682" xr:uid="{198C7373-CC5F-458F-AF26-A87703B5D81A}"/>
    <cellStyle name="Comma 2 3 3 3 3 3" xfId="6460" xr:uid="{C552D792-152D-4CAC-BFA7-FCF20826969C}"/>
    <cellStyle name="Comma 2 3 3 3 3 3 2" xfId="22683" xr:uid="{FC89BA4C-DAF3-4574-9B04-E0033D876F4D}"/>
    <cellStyle name="Comma 2 3 3 3 3 4" xfId="22681" xr:uid="{0663D91C-1386-41CC-8D09-8CE7056B09EA}"/>
    <cellStyle name="Comma 2 3 3 3 4" xfId="6461" xr:uid="{6E67376E-EB46-4AEE-A8F1-509A4BC72E55}"/>
    <cellStyle name="Comma 2 3 3 3 4 2" xfId="6462" xr:uid="{C92901CF-8B43-46AD-8C13-368B619F6225}"/>
    <cellStyle name="Comma 2 3 3 3 4 2 2" xfId="22685" xr:uid="{3E2BEF57-AB8C-4D2A-B9A1-32661640E3AA}"/>
    <cellStyle name="Comma 2 3 3 3 4 3" xfId="22684" xr:uid="{A3AAB9A4-4275-4B94-9669-BB4233AC1926}"/>
    <cellStyle name="Comma 2 3 3 3 5" xfId="6463" xr:uid="{4FD7703C-801A-4E68-A24D-3BFEE9939EA8}"/>
    <cellStyle name="Comma 2 3 3 3 5 2" xfId="6464" xr:uid="{03D1E2ED-FC26-4C80-B42D-3762F5CDBDF0}"/>
    <cellStyle name="Comma 2 3 3 3 5 2 2" xfId="22687" xr:uid="{FE3A51EE-0961-40EE-9779-2EFA00FD8C78}"/>
    <cellStyle name="Comma 2 3 3 3 5 3" xfId="22686" xr:uid="{700E657E-C156-40B6-BA8E-26FD867BFAAC}"/>
    <cellStyle name="Comma 2 3 3 3 6" xfId="6465" xr:uid="{F3FE78B7-4F8E-4EFD-9FB3-DB115C61DCE2}"/>
    <cellStyle name="Comma 2 3 3 3 6 2" xfId="22688" xr:uid="{0D07243B-8EA9-44B4-8B44-B9E5B0B1A63B}"/>
    <cellStyle name="Comma 2 3 3 3_sales contracts" xfId="6451" xr:uid="{858CC2EB-1C69-4DA1-B3F8-5DF663B57461}"/>
    <cellStyle name="Comma 2 3 3 4" xfId="6466" xr:uid="{8B2BCCB1-01E5-4732-90F3-62B4A01E64F5}"/>
    <cellStyle name="Comma 2 3 3 4 2" xfId="6467" xr:uid="{936261AF-01C0-4175-B645-F1DD6AC183CE}"/>
    <cellStyle name="Comma 2 3 3 4 2 2" xfId="6468" xr:uid="{5A13E4D6-6F6B-4331-B8F9-7FC4E8D0A198}"/>
    <cellStyle name="Comma 2 3 3 4 2 2 2" xfId="6469" xr:uid="{FBCA79A2-73DD-47CF-B69B-537BE2F88ED4}"/>
    <cellStyle name="Comma 2 3 3 4 2 2 2 2" xfId="22692" xr:uid="{2DA89A81-5D96-4788-937D-F56687BE7CE3}"/>
    <cellStyle name="Comma 2 3 3 4 2 2 3" xfId="22691" xr:uid="{1CCCFA9D-DB05-4925-B1F4-61D4EE0DF408}"/>
    <cellStyle name="Comma 2 3 3 4 2 3" xfId="6470" xr:uid="{3DECEC1D-8BD5-4DF6-81BC-63751FACDF48}"/>
    <cellStyle name="Comma 2 3 3 4 2 3 2" xfId="6471" xr:uid="{F26E1C84-643B-4ACF-8265-7A10060A74C2}"/>
    <cellStyle name="Comma 2 3 3 4 2 3 2 2" xfId="22694" xr:uid="{8227D36B-D569-47E5-A692-F70067E13158}"/>
    <cellStyle name="Comma 2 3 3 4 2 3 3" xfId="22693" xr:uid="{54926D2F-08AC-46AC-A2C0-141146DEEFE0}"/>
    <cellStyle name="Comma 2 3 3 4 2 4" xfId="6472" xr:uid="{D2C4557E-0DE5-4CE8-9C27-FD02D8A54646}"/>
    <cellStyle name="Comma 2 3 3 4 2 4 2" xfId="22695" xr:uid="{D78E8AD4-D8C2-4D03-BF53-20F2FDB7B0FC}"/>
    <cellStyle name="Comma 2 3 3 4 2 5" xfId="22690" xr:uid="{D45BBCEA-5A15-4A6B-A98A-5D7265315601}"/>
    <cellStyle name="Comma 2 3 3 4 3" xfId="6473" xr:uid="{AFF809D4-F3DC-4791-8061-32A5EAC955DF}"/>
    <cellStyle name="Comma 2 3 3 4 3 2" xfId="6474" xr:uid="{EA4C0E71-162E-4A22-8391-82DC62C86A4A}"/>
    <cellStyle name="Comma 2 3 3 4 3 2 2" xfId="22697" xr:uid="{8E78327F-6F3F-4E0D-AD30-4F7CA0E5809A}"/>
    <cellStyle name="Comma 2 3 3 4 3 3" xfId="22696" xr:uid="{C7FAA960-F2ED-4AE3-A3CB-DE0609BAC988}"/>
    <cellStyle name="Comma 2 3 3 4 4" xfId="6475" xr:uid="{293A0EC8-73C3-486B-BB62-8607C42FED22}"/>
    <cellStyle name="Comma 2 3 3 4 4 2" xfId="6476" xr:uid="{A9BD2C6A-7449-472F-AA3F-2BEAD6188303}"/>
    <cellStyle name="Comma 2 3 3 4 4 2 2" xfId="22699" xr:uid="{3DEC50C7-FCF7-41AD-A593-D464C622A5D8}"/>
    <cellStyle name="Comma 2 3 3 4 4 3" xfId="22698" xr:uid="{00183F87-DDDB-47D1-A579-F546C1324D22}"/>
    <cellStyle name="Comma 2 3 3 4 5" xfId="6477" xr:uid="{B80D3186-0416-4BAE-A2AA-16648BD437CB}"/>
    <cellStyle name="Comma 2 3 3 4 5 2" xfId="22700" xr:uid="{4C11D54C-2D6D-49FF-B55E-0998656A8343}"/>
    <cellStyle name="Comma 2 3 3 4 6" xfId="22689" xr:uid="{35513FE8-64C0-4497-AA3F-C0CE57207537}"/>
    <cellStyle name="Comma 2 3 3 5" xfId="6478" xr:uid="{C1834CD6-9039-4860-B6AB-C273BB2C7384}"/>
    <cellStyle name="Comma 2 3 3 5 2" xfId="6479" xr:uid="{97A28859-854A-45EB-8408-40DB971CEAAE}"/>
    <cellStyle name="Comma 2 3 3 5 2 2" xfId="6480" xr:uid="{753ABDDA-2A9B-4934-8838-47330F3512F7}"/>
    <cellStyle name="Comma 2 3 3 5 2 2 2" xfId="22703" xr:uid="{814D9C0F-C1C7-4058-9E3E-5B73799C9E78}"/>
    <cellStyle name="Comma 2 3 3 5 2 3" xfId="22702" xr:uid="{33D51152-6AFD-4531-A9F7-13E7E539AA3D}"/>
    <cellStyle name="Comma 2 3 3 5 3" xfId="6481" xr:uid="{2AF738E7-DD91-4FDE-A522-288A493586F4}"/>
    <cellStyle name="Comma 2 3 3 5 3 2" xfId="6482" xr:uid="{DD7BA92B-BB6C-42FB-95A6-D9317A330437}"/>
    <cellStyle name="Comma 2 3 3 5 3 2 2" xfId="22705" xr:uid="{0551875F-DF87-4A5A-82C0-40664F8A4286}"/>
    <cellStyle name="Comma 2 3 3 5 3 3" xfId="22704" xr:uid="{44F88C4B-73CE-4CDD-B449-42F493C91025}"/>
    <cellStyle name="Comma 2 3 3 5 4" xfId="6483" xr:uid="{29688BD6-B510-4C1E-B58D-538F10F2A9B3}"/>
    <cellStyle name="Comma 2 3 3 5 4 2" xfId="22706" xr:uid="{F0C4A802-2A6D-47A4-96E0-386D574188B7}"/>
    <cellStyle name="Comma 2 3 3 5 5" xfId="22701" xr:uid="{6C4300D7-BF74-4E61-A6C5-CA41AEE5F4BE}"/>
    <cellStyle name="Comma 2 3 3 6" xfId="6484" xr:uid="{BEE317C9-6F9B-4086-9BAD-49CA312154AF}"/>
    <cellStyle name="Comma 2 3 3 6 2" xfId="6485" xr:uid="{7782967E-D24E-469B-93E0-20CA1981F6CC}"/>
    <cellStyle name="Comma 2 3 3 6 2 2" xfId="22708" xr:uid="{6CB0BFBD-3BE8-460B-8386-A43B190F30F2}"/>
    <cellStyle name="Comma 2 3 3 6 3" xfId="6486" xr:uid="{8674E104-39AB-483B-97BA-4EF5653AFF3A}"/>
    <cellStyle name="Comma 2 3 3 6 3 2" xfId="22709" xr:uid="{F95C6847-B626-4467-B2EF-5D271F13575A}"/>
    <cellStyle name="Comma 2 3 3 6 4" xfId="22707" xr:uid="{5581E302-F0C6-4E7E-97E1-4803676AAEE8}"/>
    <cellStyle name="Comma 2 3 3 7" xfId="6487" xr:uid="{13892467-CFD1-4BB2-8714-FC594D46980C}"/>
    <cellStyle name="Comma 2 3 3 7 2" xfId="6488" xr:uid="{AA6FF6AC-7935-4749-B5DB-B767637F15F9}"/>
    <cellStyle name="Comma 2 3 3 7 2 2" xfId="22711" xr:uid="{B83603FE-62CC-4C8E-8AE3-EEAF51EDB1F8}"/>
    <cellStyle name="Comma 2 3 3 7 3" xfId="22710" xr:uid="{B08BBC01-74BF-4FB1-9D10-EA84308F7EEA}"/>
    <cellStyle name="Comma 2 3 3 8" xfId="6489" xr:uid="{93E1EAF2-6A59-459A-B108-7C916FA66A3A}"/>
    <cellStyle name="Comma 2 3 3 8 2" xfId="6490" xr:uid="{15A5C719-9FD5-4B91-B1A6-30ECFE3C9159}"/>
    <cellStyle name="Comma 2 3 3 8 2 2" xfId="22713" xr:uid="{815D6E75-F3D9-4C9C-9025-B17C5988FB46}"/>
    <cellStyle name="Comma 2 3 3 8 3" xfId="22712" xr:uid="{93BA70D6-8A03-4265-8463-5D6F3AF12324}"/>
    <cellStyle name="Comma 2 3 3 9" xfId="6491" xr:uid="{89FFBF0D-7A76-4994-9E4A-05E46EF6485D}"/>
    <cellStyle name="Comma 2 3 3 9 2" xfId="22714" xr:uid="{6CC56AF9-B030-4E08-A93C-0351EDA2443F}"/>
    <cellStyle name="Comma 2 3 3_sales contracts" xfId="6429" xr:uid="{0623FF18-AD5B-4604-9E4C-E1C0216FB120}"/>
    <cellStyle name="Comma 2 3 4" xfId="1065" xr:uid="{00000000-0005-0000-0000-000038030000}"/>
    <cellStyle name="Comma 2 3 4 2" xfId="1066" xr:uid="{00000000-0005-0000-0000-000039030000}"/>
    <cellStyle name="Comma 2 3 4 2 2" xfId="1067" xr:uid="{00000000-0005-0000-0000-00003A030000}"/>
    <cellStyle name="Comma 2 3 4 2 2 2" xfId="6495" xr:uid="{8E21B5B2-6C27-446C-A830-BB11B0EF6C27}"/>
    <cellStyle name="Comma 2 3 4 2 2 2 2" xfId="6496" xr:uid="{5A90FAE5-4634-4BAC-A9C8-BD8FB99E4DC9}"/>
    <cellStyle name="Comma 2 3 4 2 2 2 2 2" xfId="22716" xr:uid="{DF4D8AEE-51F8-4046-81B7-1C9F20C68CF9}"/>
    <cellStyle name="Comma 2 3 4 2 2 2 3" xfId="6497" xr:uid="{3968DB78-B6D6-4A87-8738-C18712747B33}"/>
    <cellStyle name="Comma 2 3 4 2 2 2 3 2" xfId="22717" xr:uid="{DE32C447-0647-4034-97A3-F47988273616}"/>
    <cellStyle name="Comma 2 3 4 2 2 2 4" xfId="22715" xr:uid="{1253BEA6-9E26-438A-8337-A684AA0F678F}"/>
    <cellStyle name="Comma 2 3 4 2 2 3" xfId="6498" xr:uid="{A8D96AD3-40DC-4687-B1B1-41E953C436F5}"/>
    <cellStyle name="Comma 2 3 4 2 2 3 2" xfId="6499" xr:uid="{53C5EF3C-1140-4C52-B76B-0A99BABBE0E3}"/>
    <cellStyle name="Comma 2 3 4 2 2 3 2 2" xfId="22719" xr:uid="{00371811-20D5-49A6-B86C-785B873C0B4E}"/>
    <cellStyle name="Comma 2 3 4 2 2 3 3" xfId="22718" xr:uid="{A7294606-B056-4D70-9B5B-31CB7BD6F2FE}"/>
    <cellStyle name="Comma 2 3 4 2 2 4" xfId="6500" xr:uid="{DD397F24-C863-4680-81C9-22CF378C3766}"/>
    <cellStyle name="Comma 2 3 4 2 2 4 2" xfId="6501" xr:uid="{603E8910-FD85-49A7-BB3B-FECC6C8EE2EF}"/>
    <cellStyle name="Comma 2 3 4 2 2 4 2 2" xfId="22721" xr:uid="{11FF20F0-CA0A-4179-B095-806753C79D70}"/>
    <cellStyle name="Comma 2 3 4 2 2 4 3" xfId="22720" xr:uid="{315E17C1-948C-43E7-9247-73F43E71054F}"/>
    <cellStyle name="Comma 2 3 4 2 2 5" xfId="6502" xr:uid="{AE304B1E-6C1E-433C-9867-A62801B04685}"/>
    <cellStyle name="Comma 2 3 4 2 2 5 2" xfId="22722" xr:uid="{B0BC65F1-1FCE-46BC-8C0B-ED9D591AB0B6}"/>
    <cellStyle name="Comma 2 3 4 2 2_sales contracts" xfId="6494" xr:uid="{28622F93-313A-49A3-A45E-8BE17536EC7F}"/>
    <cellStyle name="Comma 2 3 4 2 3" xfId="6503" xr:uid="{17C4A7BB-4AE3-4C27-B722-AB165B58E0CE}"/>
    <cellStyle name="Comma 2 3 4 2 3 2" xfId="6504" xr:uid="{8A116224-1838-466C-9FCB-9918FD771E74}"/>
    <cellStyle name="Comma 2 3 4 2 3 2 2" xfId="22724" xr:uid="{22C24A61-44B0-403E-8509-6AA04D54BB0B}"/>
    <cellStyle name="Comma 2 3 4 2 3 3" xfId="6505" xr:uid="{6DF98986-1D98-4868-B36B-B28752A943D8}"/>
    <cellStyle name="Comma 2 3 4 2 3 3 2" xfId="22725" xr:uid="{2262AFC2-D780-492A-8FA5-6F113AA052D9}"/>
    <cellStyle name="Comma 2 3 4 2 3 4" xfId="22723" xr:uid="{A1C420B8-07FE-402D-830C-904C1F91F88B}"/>
    <cellStyle name="Comma 2 3 4 2 4" xfId="6506" xr:uid="{2568E011-3628-4007-8B55-AA0906951C2C}"/>
    <cellStyle name="Comma 2 3 4 2 4 2" xfId="6507" xr:uid="{14723079-365E-4C85-9355-82BEE940D96C}"/>
    <cellStyle name="Comma 2 3 4 2 4 2 2" xfId="22727" xr:uid="{9E7884A5-59FC-461A-BD37-7C438F37BE7B}"/>
    <cellStyle name="Comma 2 3 4 2 4 3" xfId="6508" xr:uid="{16C3212B-F029-4503-8501-30EBA3267B0B}"/>
    <cellStyle name="Comma 2 3 4 2 4 3 2" xfId="22728" xr:uid="{FCA01E87-3B6E-4C3B-86BA-9A347D2D6085}"/>
    <cellStyle name="Comma 2 3 4 2 4 4" xfId="22726" xr:uid="{AB2E2A35-7949-48AF-831C-4272560BC006}"/>
    <cellStyle name="Comma 2 3 4 2 5" xfId="6509" xr:uid="{23C9D0FC-7278-433C-B3E9-414794AA3758}"/>
    <cellStyle name="Comma 2 3 4 2 5 2" xfId="6510" xr:uid="{0E239A11-14B8-4B58-9AF1-9C4E9B223914}"/>
    <cellStyle name="Comma 2 3 4 2 5 2 2" xfId="22730" xr:uid="{A59ADB7A-12EB-423B-8837-9D3253C94830}"/>
    <cellStyle name="Comma 2 3 4 2 5 3" xfId="22729" xr:uid="{9C6CF0DB-B792-4455-B01C-C9D004503E8B}"/>
    <cellStyle name="Comma 2 3 4 2 6" xfId="6511" xr:uid="{D1EBB177-CE57-45AD-8060-486170F8EBDC}"/>
    <cellStyle name="Comma 2 3 4 2 6 2" xfId="6512" xr:uid="{59896954-F8EA-4B1C-9942-68B29EFA1F7D}"/>
    <cellStyle name="Comma 2 3 4 2 6 2 2" xfId="22732" xr:uid="{C6FC2E77-429E-4979-83F0-89E05F8F06DE}"/>
    <cellStyle name="Comma 2 3 4 2 6 3" xfId="22731" xr:uid="{0A5779A6-9B52-4349-B814-B1CF4DB22D7C}"/>
    <cellStyle name="Comma 2 3 4 2 7" xfId="6513" xr:uid="{782B1FD5-9F02-45EF-8620-4189BE903532}"/>
    <cellStyle name="Comma 2 3 4 2 7 2" xfId="22733" xr:uid="{413393D2-F7B3-497C-9B32-0830583C4C9D}"/>
    <cellStyle name="Comma 2 3 4 2_sales contracts" xfId="6493" xr:uid="{341C9FE6-CB9F-48C8-A129-C41CD68553BF}"/>
    <cellStyle name="Comma 2 3 4 3" xfId="1068" xr:uid="{00000000-0005-0000-0000-00003B030000}"/>
    <cellStyle name="Comma 2 3 4 3 2" xfId="6515" xr:uid="{BADAAF16-7013-40B8-8E1E-724157F8A31B}"/>
    <cellStyle name="Comma 2 3 4 3 2 2" xfId="6516" xr:uid="{B0402054-F437-4644-85EA-05B5FAC043A5}"/>
    <cellStyle name="Comma 2 3 4 3 2 2 2" xfId="22735" xr:uid="{AB2E4CC4-26AE-46CA-BC2C-202DB847C226}"/>
    <cellStyle name="Comma 2 3 4 3 2 3" xfId="6517" xr:uid="{1591B3B3-553C-4E74-8F20-D4A7BAB5C042}"/>
    <cellStyle name="Comma 2 3 4 3 2 3 2" xfId="22736" xr:uid="{A2D267A1-7599-4E93-8408-A421551E1735}"/>
    <cellStyle name="Comma 2 3 4 3 2 4" xfId="22734" xr:uid="{CF2A71FC-1842-4D0E-8046-082EAA347713}"/>
    <cellStyle name="Comma 2 3 4 3 3" xfId="6518" xr:uid="{F3650E3F-9876-4FE3-84D0-D204A244D0FD}"/>
    <cellStyle name="Comma 2 3 4 3 3 2" xfId="6519" xr:uid="{98DFBED0-8A59-4184-A0B6-743560B696EF}"/>
    <cellStyle name="Comma 2 3 4 3 3 2 2" xfId="22738" xr:uid="{CDED0186-EDEE-496F-BE4B-1F76130A96BA}"/>
    <cellStyle name="Comma 2 3 4 3 3 3" xfId="22737" xr:uid="{4E43691F-B5AC-464D-9046-061A6218F067}"/>
    <cellStyle name="Comma 2 3 4 3 4" xfId="6520" xr:uid="{378F2B31-5B14-49F6-AE7C-7F7B75F056BC}"/>
    <cellStyle name="Comma 2 3 4 3 4 2" xfId="6521" xr:uid="{E6C7314B-9994-46E9-B353-19F6EE1263E0}"/>
    <cellStyle name="Comma 2 3 4 3 4 2 2" xfId="22740" xr:uid="{1D39550F-A7F3-419B-B3CD-ADE8219764C9}"/>
    <cellStyle name="Comma 2 3 4 3 4 3" xfId="22739" xr:uid="{4940C28D-9A36-42FC-A402-02F0CF07FB5A}"/>
    <cellStyle name="Comma 2 3 4 3 5" xfId="6522" xr:uid="{CE136C28-F5EB-4C26-AD39-1C7C1B89E823}"/>
    <cellStyle name="Comma 2 3 4 3 5 2" xfId="22741" xr:uid="{5C6F46EE-C26E-48BE-A56F-9575B179AE43}"/>
    <cellStyle name="Comma 2 3 4 3_sales contracts" xfId="6514" xr:uid="{F1F6AAAB-47AE-4D29-BA71-7BCCF7725481}"/>
    <cellStyle name="Comma 2 3 4 4" xfId="6523" xr:uid="{81D24E18-AA60-4054-BDD8-BD6BE795BB98}"/>
    <cellStyle name="Comma 2 3 4 4 2" xfId="6524" xr:uid="{7B51DCB6-AEBA-43C9-B329-56B77570C27F}"/>
    <cellStyle name="Comma 2 3 4 4 2 2" xfId="22743" xr:uid="{B3E7F810-BF16-4578-A0C1-44132503DB04}"/>
    <cellStyle name="Comma 2 3 4 4 3" xfId="6525" xr:uid="{15183B19-9F44-4BB4-A108-CFEE91A6E68C}"/>
    <cellStyle name="Comma 2 3 4 4 3 2" xfId="22744" xr:uid="{F49A9420-3CAF-4F29-9339-D73E18E3E35E}"/>
    <cellStyle name="Comma 2 3 4 4 4" xfId="22742" xr:uid="{448F9D86-F41D-4714-8873-06D44CEBAA74}"/>
    <cellStyle name="Comma 2 3 4 5" xfId="6526" xr:uid="{8721173B-EAE1-459C-A1A1-475CCC388A75}"/>
    <cellStyle name="Comma 2 3 4 5 2" xfId="6527" xr:uid="{B9406227-6979-4FB2-BB53-8E3565E6F966}"/>
    <cellStyle name="Comma 2 3 4 5 2 2" xfId="22746" xr:uid="{1AAF9097-9335-43FF-85CD-407346BB3436}"/>
    <cellStyle name="Comma 2 3 4 5 3" xfId="6528" xr:uid="{2EBD94B6-E743-41FE-9CBC-BBF1B5283833}"/>
    <cellStyle name="Comma 2 3 4 5 3 2" xfId="22747" xr:uid="{7E212FE1-AA6A-48CC-9B53-0210DD9DAC2E}"/>
    <cellStyle name="Comma 2 3 4 5 4" xfId="22745" xr:uid="{0ED5C556-C3C6-4435-BD68-39CD3B540A7A}"/>
    <cellStyle name="Comma 2 3 4 6" xfId="6529" xr:uid="{74261411-8B54-402F-BBB0-634F5646A257}"/>
    <cellStyle name="Comma 2 3 4 6 2" xfId="6530" xr:uid="{C9C2753F-96E9-41D1-9855-EFA587C26F14}"/>
    <cellStyle name="Comma 2 3 4 6 2 2" xfId="22749" xr:uid="{2B2D5AA4-5538-4282-92AF-23EFB57B0A7C}"/>
    <cellStyle name="Comma 2 3 4 6 3" xfId="22748" xr:uid="{18142967-24AE-45EF-9F5B-B289127553EB}"/>
    <cellStyle name="Comma 2 3 4 7" xfId="6531" xr:uid="{1FB9F491-B9C3-4D5C-A12E-0FE56FA854D1}"/>
    <cellStyle name="Comma 2 3 4 7 2" xfId="6532" xr:uid="{E34D74EF-8CC9-4A52-9839-AFC6A6D384D6}"/>
    <cellStyle name="Comma 2 3 4 7 2 2" xfId="22751" xr:uid="{858E23F4-DA9A-41B9-9D3D-408030FA6FC5}"/>
    <cellStyle name="Comma 2 3 4 7 3" xfId="22750" xr:uid="{30D4693E-B6E8-43FF-A72E-A1B59D630551}"/>
    <cellStyle name="Comma 2 3 4 8" xfId="6533" xr:uid="{3D0033EB-0EE6-4D78-B794-09135516AB79}"/>
    <cellStyle name="Comma 2 3 4 8 2" xfId="22752" xr:uid="{565C5701-916D-4BBC-9873-95059636691F}"/>
    <cellStyle name="Comma 2 3 4_sales contracts" xfId="6492" xr:uid="{F5AA62A2-EEA4-485D-A54F-F84D3FE0FC95}"/>
    <cellStyle name="Comma 2 3 5" xfId="1069" xr:uid="{00000000-0005-0000-0000-00003C030000}"/>
    <cellStyle name="Comma 2 3 5 2" xfId="1070" xr:uid="{00000000-0005-0000-0000-00003D030000}"/>
    <cellStyle name="Comma 2 3 5 2 2" xfId="6536" xr:uid="{54265C94-165B-4120-B3C5-69FA75A99CA9}"/>
    <cellStyle name="Comma 2 3 5 2 2 2" xfId="6537" xr:uid="{874D474D-829C-4ACE-86C4-A7D526731150}"/>
    <cellStyle name="Comma 2 3 5 2 2 2 2" xfId="22754" xr:uid="{A7D84A38-79B3-4592-8E54-79B99FE91930}"/>
    <cellStyle name="Comma 2 3 5 2 2 3" xfId="6538" xr:uid="{5D0FAE5B-5D4C-400D-87BD-A313A730D4CD}"/>
    <cellStyle name="Comma 2 3 5 2 2 3 2" xfId="22755" xr:uid="{E6917097-B733-4333-A259-78426CE0E501}"/>
    <cellStyle name="Comma 2 3 5 2 2 4" xfId="22753" xr:uid="{A0742A22-DF52-4526-BC95-CFA244803F18}"/>
    <cellStyle name="Comma 2 3 5 2 3" xfId="6539" xr:uid="{D9732475-0777-4CA3-8C2A-19A4CF032943}"/>
    <cellStyle name="Comma 2 3 5 2 3 2" xfId="6540" xr:uid="{2C1C79F2-BA64-4CDE-9988-DB81A4367099}"/>
    <cellStyle name="Comma 2 3 5 2 3 2 2" xfId="22757" xr:uid="{DDD85DCB-0CEB-403F-93D6-91209B076BB1}"/>
    <cellStyle name="Comma 2 3 5 2 3 3" xfId="22756" xr:uid="{59FE8FF9-8DA6-48F3-AE6B-B336FB3EA8C9}"/>
    <cellStyle name="Comma 2 3 5 2 4" xfId="6541" xr:uid="{7599B1A2-D69B-4DEE-90B6-AFDA64417DFA}"/>
    <cellStyle name="Comma 2 3 5 2 4 2" xfId="6542" xr:uid="{D3C56AEC-40B8-492D-9989-6889E360FAB2}"/>
    <cellStyle name="Comma 2 3 5 2 4 2 2" xfId="22759" xr:uid="{2AEF1A45-7A14-47DB-8E1A-E2E5612651B6}"/>
    <cellStyle name="Comma 2 3 5 2 4 3" xfId="22758" xr:uid="{302E2283-296D-4B79-936F-021123AC9584}"/>
    <cellStyle name="Comma 2 3 5 2 5" xfId="6543" xr:uid="{C7D5DF90-B3E3-41A8-BC34-D3CEA4D07EA0}"/>
    <cellStyle name="Comma 2 3 5 2 5 2" xfId="22760" xr:uid="{5D3E7534-421A-4D24-BD6F-406E20E3DCFD}"/>
    <cellStyle name="Comma 2 3 5 2_sales contracts" xfId="6535" xr:uid="{C9EB8EBD-5E4A-4F88-9864-628111FF7830}"/>
    <cellStyle name="Comma 2 3 5 3" xfId="6544" xr:uid="{70A101DE-1A61-48A5-A765-C757DC77C48C}"/>
    <cellStyle name="Comma 2 3 5 3 2" xfId="6545" xr:uid="{218FF7D1-7D04-4B59-9A87-AD29B2F4760C}"/>
    <cellStyle name="Comma 2 3 5 3 2 2" xfId="22762" xr:uid="{7183A1C2-B814-485F-80F1-18B94CA3DB23}"/>
    <cellStyle name="Comma 2 3 5 3 3" xfId="6546" xr:uid="{40D3077D-FBD5-44B6-8EC2-DD83DA59E3B6}"/>
    <cellStyle name="Comma 2 3 5 3 3 2" xfId="22763" xr:uid="{6857A98A-F9BD-4BF9-B593-F023F7EA8E01}"/>
    <cellStyle name="Comma 2 3 5 3 4" xfId="22761" xr:uid="{075FB3EF-2E10-45CE-954B-F6CBBEE7E423}"/>
    <cellStyle name="Comma 2 3 5 4" xfId="6547" xr:uid="{F28CA3F8-A214-4277-8503-CA4B829EF59C}"/>
    <cellStyle name="Comma 2 3 5 4 2" xfId="6548" xr:uid="{862D190B-356E-4417-AB6C-B8E4B1EDADEB}"/>
    <cellStyle name="Comma 2 3 5 4 2 2" xfId="22765" xr:uid="{CDE8730B-9337-4EC3-A383-4F98DB8BFD8B}"/>
    <cellStyle name="Comma 2 3 5 4 3" xfId="6549" xr:uid="{BE360E55-6B0C-4B5F-96E3-B3EEA643D8C9}"/>
    <cellStyle name="Comma 2 3 5 4 3 2" xfId="22766" xr:uid="{677BA6C6-FA72-4CDF-BB81-1598E6A17AC4}"/>
    <cellStyle name="Comma 2 3 5 4 4" xfId="22764" xr:uid="{3786ACE1-61E2-47E2-859B-051043CE123B}"/>
    <cellStyle name="Comma 2 3 5 5" xfId="6550" xr:uid="{4D168130-4966-4E62-B8A5-1C84A2386702}"/>
    <cellStyle name="Comma 2 3 5 5 2" xfId="6551" xr:uid="{EF96916A-58A7-424B-849A-34BDE3F94D14}"/>
    <cellStyle name="Comma 2 3 5 5 2 2" xfId="22768" xr:uid="{19F049EA-8FA7-47E1-AB57-BD2F73061AC4}"/>
    <cellStyle name="Comma 2 3 5 5 3" xfId="22767" xr:uid="{36F30CCE-E6CF-49A9-8859-C9A6F1D890B6}"/>
    <cellStyle name="Comma 2 3 5 6" xfId="6552" xr:uid="{30F75207-394B-446C-879A-29CF8F197BA8}"/>
    <cellStyle name="Comma 2 3 5 6 2" xfId="6553" xr:uid="{E1EC4BE6-B1FF-4610-B65E-189A3F163393}"/>
    <cellStyle name="Comma 2 3 5 6 2 2" xfId="22770" xr:uid="{9CC87D7B-7770-4ACC-B211-E8DBCEADAC24}"/>
    <cellStyle name="Comma 2 3 5 6 3" xfId="22769" xr:uid="{49DA8739-FBF6-4FCD-8D58-97CD5443EC6B}"/>
    <cellStyle name="Comma 2 3 5 7" xfId="6554" xr:uid="{250E46B7-AF49-4C49-A67F-F29D69ADC33D}"/>
    <cellStyle name="Comma 2 3 5 7 2" xfId="22771" xr:uid="{7899F679-945B-4588-BAF4-A8E75FED1A8E}"/>
    <cellStyle name="Comma 2 3 5 8" xfId="37983" xr:uid="{FBB97F15-A5F5-455F-9D74-22443BB1646C}"/>
    <cellStyle name="Comma 2 3 5 9" xfId="38105" xr:uid="{92796609-F84A-46A5-8AD7-F4B0712BF9BB}"/>
    <cellStyle name="Comma 2 3 5_sales contracts" xfId="6534" xr:uid="{57601537-B31E-4D5F-950A-DCAC148F27F9}"/>
    <cellStyle name="Comma 2 3 6" xfId="1071" xr:uid="{00000000-0005-0000-0000-00003E030000}"/>
    <cellStyle name="Comma 2 3 6 2" xfId="1072" xr:uid="{00000000-0005-0000-0000-00003F030000}"/>
    <cellStyle name="Comma 2 3 6 2 2" xfId="6557" xr:uid="{E1F7E6E1-330E-4091-8B99-9AE3E5C69AEF}"/>
    <cellStyle name="Comma 2 3 6 2 2 2" xfId="6558" xr:uid="{590DE1ED-85C8-4D62-8FA8-5AAED4D35EE8}"/>
    <cellStyle name="Comma 2 3 6 2 2 2 2" xfId="22773" xr:uid="{2C26BF26-B9A3-4B96-A478-9380F199890A}"/>
    <cellStyle name="Comma 2 3 6 2 2 3" xfId="6559" xr:uid="{22133118-D865-4EA3-A5CB-24FD1C2A0ED7}"/>
    <cellStyle name="Comma 2 3 6 2 2 3 2" xfId="22774" xr:uid="{FD0A1E30-702B-44AE-B584-2722C4911DAE}"/>
    <cellStyle name="Comma 2 3 6 2 2 4" xfId="22772" xr:uid="{147699B1-C7AB-44AC-8C62-5AE689FABD5A}"/>
    <cellStyle name="Comma 2 3 6 2 3" xfId="6560" xr:uid="{B4411E27-3248-425E-B673-299F77239F54}"/>
    <cellStyle name="Comma 2 3 6 2 3 2" xfId="6561" xr:uid="{6CF3B0EB-7691-440D-AC09-F06E39FAD871}"/>
    <cellStyle name="Comma 2 3 6 2 3 2 2" xfId="22776" xr:uid="{DA988410-C4F4-497D-B78D-4F32BB2CA395}"/>
    <cellStyle name="Comma 2 3 6 2 3 3" xfId="22775" xr:uid="{E89CF476-76CD-44DB-B612-EB77F98BD5BE}"/>
    <cellStyle name="Comma 2 3 6 2 4" xfId="6562" xr:uid="{E04203B1-6E64-43FC-9553-E5594C51DB37}"/>
    <cellStyle name="Comma 2 3 6 2 4 2" xfId="6563" xr:uid="{1A814E3C-9A6C-464E-BECE-4253AF47E629}"/>
    <cellStyle name="Comma 2 3 6 2 4 2 2" xfId="22778" xr:uid="{AEF524A7-E890-4F4B-998A-255351B4E079}"/>
    <cellStyle name="Comma 2 3 6 2 4 3" xfId="22777" xr:uid="{0EBDE074-FD78-43FB-AE5D-59C5F245A645}"/>
    <cellStyle name="Comma 2 3 6 2 5" xfId="6564" xr:uid="{3699F871-2711-4301-8678-A8036A8E08D4}"/>
    <cellStyle name="Comma 2 3 6 2 5 2" xfId="22779" xr:uid="{B54C2742-4569-4385-819A-CC0775113196}"/>
    <cellStyle name="Comma 2 3 6 2_sales contracts" xfId="6556" xr:uid="{472C621B-4D78-4938-9D63-A8EFA5B21250}"/>
    <cellStyle name="Comma 2 3 6 3" xfId="6565" xr:uid="{835D508E-D430-489D-9D42-72A5B8B955D3}"/>
    <cellStyle name="Comma 2 3 6 3 2" xfId="6566" xr:uid="{0C7E1927-582D-4AFC-95D1-5C1B6308FD3C}"/>
    <cellStyle name="Comma 2 3 6 3 2 2" xfId="22781" xr:uid="{61C2560B-E76D-4610-9260-217484DCA13E}"/>
    <cellStyle name="Comma 2 3 6 3 3" xfId="6567" xr:uid="{AEB02321-1F34-4921-8321-163DC644E5E7}"/>
    <cellStyle name="Comma 2 3 6 3 3 2" xfId="22782" xr:uid="{0A8D4724-2BD6-46F9-984A-E02EF38C0F94}"/>
    <cellStyle name="Comma 2 3 6 3 4" xfId="22780" xr:uid="{5F5D558B-A780-4E39-8E49-295FFBCE4DAD}"/>
    <cellStyle name="Comma 2 3 6 4" xfId="6568" xr:uid="{6C1D7EA6-C2E2-4332-8D54-2492077F8EBC}"/>
    <cellStyle name="Comma 2 3 6 4 2" xfId="6569" xr:uid="{FE79C9D6-5053-4059-B195-24871C73AD44}"/>
    <cellStyle name="Comma 2 3 6 4 2 2" xfId="22784" xr:uid="{201F68D7-116E-448A-A68A-D61355243FFB}"/>
    <cellStyle name="Comma 2 3 6 4 3" xfId="6570" xr:uid="{600B2942-AC11-48CE-A2C5-83B096569DC4}"/>
    <cellStyle name="Comma 2 3 6 4 3 2" xfId="22785" xr:uid="{6D64E058-FA2A-4854-9A17-1A6CD2A7400B}"/>
    <cellStyle name="Comma 2 3 6 4 4" xfId="22783" xr:uid="{745E643F-437B-4C3E-BE9C-92FDF33FF90B}"/>
    <cellStyle name="Comma 2 3 6 5" xfId="6571" xr:uid="{0A54DD3E-B689-4FD2-B3BE-ECF0A0675A54}"/>
    <cellStyle name="Comma 2 3 6 5 2" xfId="6572" xr:uid="{F8B9076E-539A-43A7-AC5A-20BD1ED23811}"/>
    <cellStyle name="Comma 2 3 6 5 2 2" xfId="22787" xr:uid="{4C5D245F-A348-483B-A90F-DB7B73C36B6A}"/>
    <cellStyle name="Comma 2 3 6 5 3" xfId="22786" xr:uid="{0E4BFA95-5069-41D0-9034-D4ACF9854DE1}"/>
    <cellStyle name="Comma 2 3 6 6" xfId="6573" xr:uid="{77D0F2EE-8D7A-4313-B57A-4F601BE02C0E}"/>
    <cellStyle name="Comma 2 3 6 6 2" xfId="6574" xr:uid="{9AD72FD0-C9F1-4482-8C4C-E2DEE52B10FA}"/>
    <cellStyle name="Comma 2 3 6 6 2 2" xfId="22789" xr:uid="{F8B26890-C39A-4D86-90E3-1C2450765DBD}"/>
    <cellStyle name="Comma 2 3 6 6 3" xfId="22788" xr:uid="{E250483C-719D-4815-8FDF-C58CD3119C7B}"/>
    <cellStyle name="Comma 2 3 6 7" xfId="6575" xr:uid="{100463EE-9EEF-4BB8-B88A-324832C77A5F}"/>
    <cellStyle name="Comma 2 3 6 7 2" xfId="22790" xr:uid="{93FA8BB1-C350-4AA9-B66A-F31EC07E21B2}"/>
    <cellStyle name="Comma 2 3 6_sales contracts" xfId="6555" xr:uid="{386AAAC5-31ED-4D71-8447-2057DA296011}"/>
    <cellStyle name="Comma 2 3 7" xfId="1073" xr:uid="{00000000-0005-0000-0000-000040030000}"/>
    <cellStyle name="Comma 2 3 7 2" xfId="6577" xr:uid="{F3EF3BA9-83FA-4E74-9531-275602957C15}"/>
    <cellStyle name="Comma 2 3 7 2 2" xfId="22791" xr:uid="{54A6C6A6-14EC-41CE-BFF0-AF7F476A23B6}"/>
    <cellStyle name="Comma 2 3 7 3" xfId="6578" xr:uid="{599F1E94-2BF7-4BAC-B4EA-C1B1129951A0}"/>
    <cellStyle name="Comma 2 3 7 3 2" xfId="6579" xr:uid="{B2EFDAA3-BF42-4795-AB50-33E4D111E104}"/>
    <cellStyle name="Comma 2 3 7 3 2 2" xfId="22793" xr:uid="{EB942522-62C4-4290-AD46-6EC4E008CC7D}"/>
    <cellStyle name="Comma 2 3 7 3 3" xfId="6580" xr:uid="{71FFEE74-BE00-4B8D-A0A0-CDE4F28EE08F}"/>
    <cellStyle name="Comma 2 3 7 3 3 2" xfId="22794" xr:uid="{B092DEDC-30CE-4B37-8E70-927407374037}"/>
    <cellStyle name="Comma 2 3 7 3 4" xfId="22792" xr:uid="{EBB8BF09-1894-4DA9-AE7C-79782BC33049}"/>
    <cellStyle name="Comma 2 3 7 4" xfId="6581" xr:uid="{886FF6D4-BABE-432D-99A5-5A8AE5180D24}"/>
    <cellStyle name="Comma 2 3 7 4 2" xfId="6582" xr:uid="{F1F2D79B-98BA-46A3-B749-C295E448F566}"/>
    <cellStyle name="Comma 2 3 7 4 2 2" xfId="22796" xr:uid="{DB9BB7E7-EF56-4935-83B1-D03BA78FC024}"/>
    <cellStyle name="Comma 2 3 7 4 3" xfId="22795" xr:uid="{BB9FE398-8167-4150-A5C6-EF98442E0CC3}"/>
    <cellStyle name="Comma 2 3 7_sales contracts" xfId="6576" xr:uid="{44D9BA78-F30C-4D9E-BA4E-6ADA75042882}"/>
    <cellStyle name="Comma 2 3 8" xfId="1074" xr:uid="{00000000-0005-0000-0000-000041030000}"/>
    <cellStyle name="Comma 2 3 8 2" xfId="6584" xr:uid="{9380A99C-107C-4123-A1B7-CF66588833C6}"/>
    <cellStyle name="Comma 2 3 8 2 2" xfId="6585" xr:uid="{BD50B92E-4959-4AFD-A4D7-D1CB293F061F}"/>
    <cellStyle name="Comma 2 3 8 2 2 2" xfId="22798" xr:uid="{EB7324B4-D87F-4517-8FD4-1FD48E42C4D8}"/>
    <cellStyle name="Comma 2 3 8 2 3" xfId="6586" xr:uid="{2C09F34D-3AC3-43B3-AA54-294A4CF9286F}"/>
    <cellStyle name="Comma 2 3 8 2 3 2" xfId="22799" xr:uid="{8C7B4531-321E-489D-A68B-7499818BBEAF}"/>
    <cellStyle name="Comma 2 3 8 2 4" xfId="22797" xr:uid="{D1AAA14F-6DBE-449C-B449-C6DD841E9CC6}"/>
    <cellStyle name="Comma 2 3 8 3" xfId="6587" xr:uid="{17E0B9F7-6C0A-4B01-84F3-5CBD54C7FEA1}"/>
    <cellStyle name="Comma 2 3 8 3 2" xfId="22800" xr:uid="{AFC57A8B-5026-40A2-8254-02247F53B094}"/>
    <cellStyle name="Comma 2 3 8 4" xfId="6588" xr:uid="{AFE7D652-60FB-40A5-99CE-49D18375752C}"/>
    <cellStyle name="Comma 2 3 8 4 2" xfId="6589" xr:uid="{08403362-DA14-45AC-BB6F-3DA0F19BE057}"/>
    <cellStyle name="Comma 2 3 8 4 2 2" xfId="22802" xr:uid="{90C1F0EC-AAC1-4E2A-956C-917B74EC58B0}"/>
    <cellStyle name="Comma 2 3 8 4 3" xfId="22801" xr:uid="{AC48599B-D379-40EC-85AD-E92DFE40F8CB}"/>
    <cellStyle name="Comma 2 3 8_sales contracts" xfId="6583" xr:uid="{C4BE7FC6-C4C2-4A9C-AF59-72857F51B4BF}"/>
    <cellStyle name="Comma 2 3 9" xfId="6590" xr:uid="{BB5E3C8C-046D-4C0D-BC5F-9F8E15D49AEA}"/>
    <cellStyle name="Comma 2 3 9 2" xfId="6591" xr:uid="{247BEFA3-CC94-4644-BB30-F10EBC69FE8D}"/>
    <cellStyle name="Comma 2 3 9 2 2" xfId="6592" xr:uid="{1B6AA9F0-0B6C-4CC9-984A-4C6B1F5623A0}"/>
    <cellStyle name="Comma 2 3 9 2 2 2" xfId="22805" xr:uid="{8A1A8354-360B-4141-BEC6-937D31E49EE9}"/>
    <cellStyle name="Comma 2 3 9 2 3" xfId="22804" xr:uid="{1BD9E55C-EA4E-40D1-B529-223784926C3C}"/>
    <cellStyle name="Comma 2 3 9 3" xfId="6593" xr:uid="{1A7EE909-0A0E-4AFE-8232-23DC401AA979}"/>
    <cellStyle name="Comma 2 3 9 3 2" xfId="6594" xr:uid="{5FC980DD-CF62-4EA4-B69B-F86DDBA4723A}"/>
    <cellStyle name="Comma 2 3 9 3 2 2" xfId="22807" xr:uid="{BBDBD05D-B51C-485B-AF55-BE168ABC65A3}"/>
    <cellStyle name="Comma 2 3 9 3 3" xfId="22806" xr:uid="{B6D8FAB7-11B4-4B2D-99AB-C58F9F66941E}"/>
    <cellStyle name="Comma 2 3 9 4" xfId="6595" xr:uid="{486EB8B3-4280-462C-A864-E6D51A5200AA}"/>
    <cellStyle name="Comma 2 3 9 4 2" xfId="22808" xr:uid="{B6A807B3-4AF0-4804-BCEF-39A8703C00E2}"/>
    <cellStyle name="Comma 2 3 9 5" xfId="22803" xr:uid="{7C4FE96E-8818-408E-BAC9-7FFADFEF96CF}"/>
    <cellStyle name="Comma 2 3_sales contracts" xfId="6249" xr:uid="{66857F22-7BCD-475C-8674-5111472A8D42}"/>
    <cellStyle name="Comma 2 4" xfId="1075" xr:uid="{00000000-0005-0000-0000-000042030000}"/>
    <cellStyle name="Comma 2 4 2" xfId="6597" xr:uid="{DA21B1EF-00C4-4755-8A67-4BB28201501B}"/>
    <cellStyle name="Comma 2 4 2 2" xfId="22809" xr:uid="{B33688D2-E588-47A9-BEBA-D41EBA8539D4}"/>
    <cellStyle name="Comma 2 4 2 3" xfId="37985" xr:uid="{66EA90F0-7C7C-425E-94A8-0D19A14726F1}"/>
    <cellStyle name="Comma 2 4 3" xfId="6598" xr:uid="{2B752062-E630-4092-91DB-F3A76B22188F}"/>
    <cellStyle name="Comma 2 4 3 2" xfId="22810" xr:uid="{E4C882D1-55AD-459F-9906-34232945003E}"/>
    <cellStyle name="Comma 2 4_sales contracts" xfId="6596" xr:uid="{18367BC6-B2CC-430C-BA2C-770AD50A256E}"/>
    <cellStyle name="Comma 2 5" xfId="1076" xr:uid="{00000000-0005-0000-0000-000043030000}"/>
    <cellStyle name="Comma 2 5 2" xfId="18708" xr:uid="{E7E10AAB-3765-4838-ABD5-D7EE007BFF5C}"/>
    <cellStyle name="Comma 2 5 3" xfId="19559" xr:uid="{D5D888BF-8EE4-443C-89EA-77F7A4F98420}"/>
    <cellStyle name="Comma 2 5 4" xfId="2324" xr:uid="{2C096620-48E3-4347-85C8-701EFDCDDBAB}"/>
    <cellStyle name="Comma 2 6" xfId="1077" xr:uid="{00000000-0005-0000-0000-000044030000}"/>
    <cellStyle name="Comma 2 6 10" xfId="2325" xr:uid="{F67C878E-5524-4407-A895-5A91293BDC20}"/>
    <cellStyle name="Comma 2 6 2" xfId="6600" xr:uid="{EF0F3BC0-E2B6-4967-9201-DF43B312C680}"/>
    <cellStyle name="Comma 2 6 2 2" xfId="6601" xr:uid="{CC137943-141A-4341-B9AA-0912977D69C8}"/>
    <cellStyle name="Comma 2 6 2 2 2" xfId="6602" xr:uid="{DFFECC51-FBFD-4039-B3C4-489F67F8B6C1}"/>
    <cellStyle name="Comma 2 6 2 2 2 2" xfId="6603" xr:uid="{B5B13244-99B6-4A93-AF65-A5D4FB6228CB}"/>
    <cellStyle name="Comma 2 6 2 2 2 2 2" xfId="22814" xr:uid="{2525D5A6-951D-4F72-84B4-82BB99AE891E}"/>
    <cellStyle name="Comma 2 6 2 2 2 3" xfId="22813" xr:uid="{350E380A-8A45-4872-9934-9B3ED89500EA}"/>
    <cellStyle name="Comma 2 6 2 2 3" xfId="6604" xr:uid="{5ADA2C2A-517F-478D-94BF-49798A712E30}"/>
    <cellStyle name="Comma 2 6 2 2 3 2" xfId="6605" xr:uid="{F64DEA40-786D-4CA8-A61A-7626125A21D4}"/>
    <cellStyle name="Comma 2 6 2 2 3 2 2" xfId="22816" xr:uid="{4669037B-7A71-4CD6-9D36-D781BCF1F230}"/>
    <cellStyle name="Comma 2 6 2 2 3 3" xfId="22815" xr:uid="{837DA466-D8BB-47A0-8421-1085F1D264C9}"/>
    <cellStyle name="Comma 2 6 2 2 4" xfId="6606" xr:uid="{A2E7FDA1-0AD0-4D18-957D-D3981B7BD6F3}"/>
    <cellStyle name="Comma 2 6 2 2 4 2" xfId="22817" xr:uid="{6FF5CD36-B894-4906-A3A6-960FED75B4D0}"/>
    <cellStyle name="Comma 2 6 2 2 5" xfId="22812" xr:uid="{E2E49DD4-26BF-4FE6-B6C8-3018C381114A}"/>
    <cellStyle name="Comma 2 6 2 3" xfId="6607" xr:uid="{DE29AD76-6481-401B-9410-DF7C58017C9B}"/>
    <cellStyle name="Comma 2 6 2 3 2" xfId="6608" xr:uid="{58C100C0-2582-4304-94C5-B8DEE95E4041}"/>
    <cellStyle name="Comma 2 6 2 3 2 2" xfId="22819" xr:uid="{64BDA085-390D-4701-99AC-8F7B6F473DF2}"/>
    <cellStyle name="Comma 2 6 2 3 3" xfId="22818" xr:uid="{96FBDE51-0FF8-472B-8BF9-EA0D2D5F0455}"/>
    <cellStyle name="Comma 2 6 2 4" xfId="6609" xr:uid="{8E0DF820-155E-4EF9-98CA-4A00C5F58250}"/>
    <cellStyle name="Comma 2 6 2 4 2" xfId="6610" xr:uid="{E45D6133-6EBE-4E91-9D3E-9ADAC938B054}"/>
    <cellStyle name="Comma 2 6 2 4 2 2" xfId="22821" xr:uid="{4999BFD8-5E16-4E8B-8E52-2D6E1B3B6B3F}"/>
    <cellStyle name="Comma 2 6 2 4 3" xfId="22820" xr:uid="{9B548BF3-7314-44EE-A853-620D332A37F6}"/>
    <cellStyle name="Comma 2 6 2 5" xfId="6611" xr:uid="{4D3C1DCA-0D6C-4929-A9DD-1B4EEF93C9AB}"/>
    <cellStyle name="Comma 2 6 2 5 2" xfId="22822" xr:uid="{26B85C21-C7E2-44E0-BA48-D2EE99DD3717}"/>
    <cellStyle name="Comma 2 6 2 6" xfId="22811" xr:uid="{72212577-F746-48ED-A9F4-8A810587E8FB}"/>
    <cellStyle name="Comma 2 6 3" xfId="6612" xr:uid="{B9C7FC7D-87B8-4CE4-B258-DBDB2D53BF21}"/>
    <cellStyle name="Comma 2 6 3 2" xfId="6613" xr:uid="{B548A184-271F-48E8-9E8B-363059DF283A}"/>
    <cellStyle name="Comma 2 6 3 2 2" xfId="6614" xr:uid="{4B72DE6B-7FE6-4CCA-A8E2-AF37C5A50474}"/>
    <cellStyle name="Comma 2 6 3 2 2 2" xfId="22825" xr:uid="{51FCEA49-9D4B-464D-8A47-9AEEC54A1088}"/>
    <cellStyle name="Comma 2 6 3 2 3" xfId="22824" xr:uid="{48F41E32-BCAD-4640-8C81-DFCFEC494E66}"/>
    <cellStyle name="Comma 2 6 3 3" xfId="6615" xr:uid="{0B86D11C-094A-4F60-A6FB-8897A42FB565}"/>
    <cellStyle name="Comma 2 6 3 3 2" xfId="6616" xr:uid="{71C6B98C-A9B3-40CF-B5A6-09D8F9F0F647}"/>
    <cellStyle name="Comma 2 6 3 3 2 2" xfId="22827" xr:uid="{7EF1A0DF-AF7E-4BB0-958F-770A6447639C}"/>
    <cellStyle name="Comma 2 6 3 3 3" xfId="22826" xr:uid="{0FD463D9-C582-4D17-8CF0-5DC2D6AB2A2B}"/>
    <cellStyle name="Comma 2 6 3 4" xfId="6617" xr:uid="{B03A383B-58E7-49FF-84C1-70CC3AE87BC7}"/>
    <cellStyle name="Comma 2 6 3 4 2" xfId="22828" xr:uid="{FC17091E-04B4-4ADA-A83B-492F2312E0E0}"/>
    <cellStyle name="Comma 2 6 3 5" xfId="22823" xr:uid="{4853BF50-F2BD-483F-9BDE-2898178F23AB}"/>
    <cellStyle name="Comma 2 6 4" xfId="6618" xr:uid="{1F52E71C-A229-4891-930F-24F91185986E}"/>
    <cellStyle name="Comma 2 6 4 2" xfId="6619" xr:uid="{F2E6D349-BF1B-4DBF-A780-883D0C6934D4}"/>
    <cellStyle name="Comma 2 6 4 2 2" xfId="22830" xr:uid="{5E549CDD-3442-4CD3-A11A-FB22E7C396BE}"/>
    <cellStyle name="Comma 2 6 4 3" xfId="22829" xr:uid="{C1957AD0-74D1-486F-8164-EC6721AB6914}"/>
    <cellStyle name="Comma 2 6 5" xfId="6620" xr:uid="{5DFD9892-8C9B-44C6-9A3D-99EC56B2F9CC}"/>
    <cellStyle name="Comma 2 6 5 2" xfId="22831" xr:uid="{F5DAE965-7605-43FB-8C4F-22E08F3B97D7}"/>
    <cellStyle name="Comma 2 6 6" xfId="6621" xr:uid="{C5F34DE4-EB36-4E4C-8FB1-BEC6C5AFB07C}"/>
    <cellStyle name="Comma 2 6 6 2" xfId="22832" xr:uid="{E704EA50-FA9A-42BE-86A5-4145946E3757}"/>
    <cellStyle name="Comma 2 6 7" xfId="18709" xr:uid="{83D8915C-BBEE-40EB-8B51-5708C63080E3}"/>
    <cellStyle name="Comma 2 6 8" xfId="33875" xr:uid="{3963E5EC-C86F-4B35-A55D-0C54E918FE3E}"/>
    <cellStyle name="Comma 2 6 9" xfId="35834" xr:uid="{2A326775-A687-4946-AC47-6AA39711D8D0}"/>
    <cellStyle name="Comma 2 6_sales contracts" xfId="6599" xr:uid="{F8839505-345F-44F2-98F5-B7D4BBF56BD8}"/>
    <cellStyle name="Comma 2 7" xfId="6622" xr:uid="{C8410051-5C47-49B1-9389-5265D091C9FC}"/>
    <cellStyle name="Comma 2 7 2" xfId="22833" xr:uid="{2A7F4295-5DBB-4855-92C1-56A37D248964}"/>
    <cellStyle name="Comma 2 7 3" xfId="19592" xr:uid="{1776FF45-10EE-4DB8-B486-7F3CDAB08ED3}"/>
    <cellStyle name="Comma 2 7 4" xfId="35850" xr:uid="{08EFDB69-930F-4A04-8315-21D0FA81590A}"/>
    <cellStyle name="Comma 2 8" xfId="17968" xr:uid="{2B68D253-96D4-40C0-8D8E-7788C264B9EE}"/>
    <cellStyle name="Comma 2 8 2" xfId="33407" xr:uid="{0514D017-C554-4481-8B80-4006440876A4}"/>
    <cellStyle name="Comma 2 8 3" xfId="37238" xr:uid="{74CF654B-8E4B-48EF-B4A0-E37B970004BE}"/>
    <cellStyle name="Comma 2 9" xfId="17952" xr:uid="{CF89046C-C775-4808-BABA-C0DC8DBBDFD0}"/>
    <cellStyle name="Comma 2 9 2" xfId="33394" xr:uid="{EAC4A977-AF1B-41D7-B27E-950B70697D4F}"/>
    <cellStyle name="Comma 2 9 3" xfId="37294" xr:uid="{27106025-8499-4FB6-921F-523525B40DDF}"/>
    <cellStyle name="Comma 2_2015" xfId="35797" xr:uid="{7F5BAFC6-83ED-45EE-AA0A-1BD6ED4C17F3}"/>
    <cellStyle name="Comma 20" xfId="520" xr:uid="{00000000-0005-0000-0000-000046030000}"/>
    <cellStyle name="Comma 20 2" xfId="33956" xr:uid="{70193470-3F0E-4708-A435-7E129DF170BE}"/>
    <cellStyle name="Comma 20 3" xfId="34829" xr:uid="{94CAAA67-55AB-4209-9323-727F52C1D2E2}"/>
    <cellStyle name="Comma 21" xfId="522" xr:uid="{00000000-0005-0000-0000-000047030000}"/>
    <cellStyle name="Comma 21 2" xfId="6624" xr:uid="{BC25EDDE-1AA9-43F4-8A34-28BBFCFFD959}"/>
    <cellStyle name="Comma 21 2 2" xfId="22834" xr:uid="{A73F661F-D212-4485-BAED-3A1E9B1BC0F0}"/>
    <cellStyle name="Comma 21 3" xfId="6625" xr:uid="{CCDBEDF9-EE65-4EC9-8BE5-E3B9DB8E3EA3}"/>
    <cellStyle name="Comma 21 3 2" xfId="6626" xr:uid="{6FA0B0B9-B20D-4A6A-9744-33D678A09299}"/>
    <cellStyle name="Comma 21 3 2 2" xfId="22836" xr:uid="{57AADD21-9797-4C60-B4DC-A3A00286D1FB}"/>
    <cellStyle name="Comma 21 3 3" xfId="6627" xr:uid="{9B180F1B-795A-43C1-97E1-6053E016C8D7}"/>
    <cellStyle name="Comma 21 3 3 2" xfId="22837" xr:uid="{D70C309C-2D6A-48D4-A08B-CDD0D4E09716}"/>
    <cellStyle name="Comma 21 3 4" xfId="22835" xr:uid="{A4E0EF85-0CE9-4C84-A9C7-4AC6C9767BAB}"/>
    <cellStyle name="Comma 21 4" xfId="6628" xr:uid="{8CFBF206-15C6-4021-8C09-C3EB6109C6B4}"/>
    <cellStyle name="Comma 21 4 2" xfId="6629" xr:uid="{B5A451DD-3E49-415E-81C0-52EC135A07F9}"/>
    <cellStyle name="Comma 21 4 2 2" xfId="22839" xr:uid="{DD48742C-42B9-4A4E-8323-F498AFA78FD2}"/>
    <cellStyle name="Comma 21 4 3" xfId="22838" xr:uid="{26673230-D0E5-4010-9FB4-68B07394822B}"/>
    <cellStyle name="Comma 21 5" xfId="33957" xr:uid="{ECB86218-D321-4093-AB27-06C558F16DE7}"/>
    <cellStyle name="Comma 21 6" xfId="18129" xr:uid="{69DCA35E-3373-4AC4-8060-2C9D7AA13B42}"/>
    <cellStyle name="Comma 21 7" xfId="34830" xr:uid="{D709DC6A-CD7A-4216-B850-2980E24FACD0}"/>
    <cellStyle name="Comma 21_sales contracts" xfId="6623" xr:uid="{855B954B-6453-4188-BF0A-A33DC2B062BA}"/>
    <cellStyle name="Comma 22" xfId="525" xr:uid="{00000000-0005-0000-0000-000048030000}"/>
    <cellStyle name="Comma 22 2" xfId="18260" xr:uid="{31597C0C-1A0C-49B2-B955-70C9C9867225}"/>
    <cellStyle name="Comma 22 2 2" xfId="33959" xr:uid="{1A376AD6-7FC9-44EF-B52D-D21D6C34F743}"/>
    <cellStyle name="Comma 22 3" xfId="19593" xr:uid="{B32ED189-18DF-4580-B073-C0F73EC41E8C}"/>
    <cellStyle name="Comma 22 4" xfId="34831" xr:uid="{2075660A-5251-4379-8F96-8CE3C56355DA}"/>
    <cellStyle name="Comma 22 5" xfId="2282" xr:uid="{14A684A4-874F-4E16-B4D7-607A12B74E45}"/>
    <cellStyle name="Comma 23" xfId="530" xr:uid="{00000000-0005-0000-0000-000049030000}"/>
    <cellStyle name="Comma 23 2" xfId="6631" xr:uid="{05B91153-65DD-4036-92AD-FD5E073CF249}"/>
    <cellStyle name="Comma 23 2 2" xfId="22840" xr:uid="{1AB469AE-7E87-4BF9-BEC5-2FB4481259CC}"/>
    <cellStyle name="Comma 23 3" xfId="6632" xr:uid="{1019E720-ABD4-4936-80BF-B1E6CD0D0215}"/>
    <cellStyle name="Comma 23 3 2" xfId="6633" xr:uid="{B1B6C5E0-FFB4-4B61-B17A-76F567F887A6}"/>
    <cellStyle name="Comma 23 3 2 2" xfId="22842" xr:uid="{13F61C3C-6CA2-414C-9ABE-A20DADB3E647}"/>
    <cellStyle name="Comma 23 3 3" xfId="6634" xr:uid="{60B64F1A-3D56-4951-AC36-38B384437441}"/>
    <cellStyle name="Comma 23 3 3 2" xfId="22843" xr:uid="{861126D5-B4A7-4617-A28A-CCA6A64EAE17}"/>
    <cellStyle name="Comma 23 3 4" xfId="22841" xr:uid="{D801708E-4DA5-4E67-BD35-B380EED68D03}"/>
    <cellStyle name="Comma 23 4" xfId="6635" xr:uid="{055AA20A-B711-407F-9A72-0C89669922D9}"/>
    <cellStyle name="Comma 23 4 2" xfId="6636" xr:uid="{74271B57-0C79-4B09-A5BF-17978C1692D3}"/>
    <cellStyle name="Comma 23 4 2 2" xfId="22845" xr:uid="{F99231FB-C504-4DDB-92E7-67043A7F2B89}"/>
    <cellStyle name="Comma 23 4 3" xfId="22844" xr:uid="{C205A0FA-60C1-4546-8DB2-83EC76C18A37}"/>
    <cellStyle name="Comma 23 5" xfId="33960" xr:uid="{818DBB0B-429B-44C7-B69B-9BB1E3842358}"/>
    <cellStyle name="Comma 23 6" xfId="33874" xr:uid="{E8F92273-B78B-478D-9413-0402BBC72F7E}"/>
    <cellStyle name="Comma 23 7" xfId="34832" xr:uid="{76C898F0-6A78-47A5-9462-BDDC282D909C}"/>
    <cellStyle name="Comma 23_sales contracts" xfId="6630" xr:uid="{D20EF3A2-A549-417B-ABA3-1CFE1F0F606D}"/>
    <cellStyle name="Comma 24" xfId="532" xr:uid="{00000000-0005-0000-0000-00004A030000}"/>
    <cellStyle name="Comma 24 2" xfId="6638" xr:uid="{7CB5F1DE-E770-4988-BC34-0DA3A40A97C8}"/>
    <cellStyle name="Comma 24 2 2" xfId="22846" xr:uid="{BC20CB83-A0B7-4078-BFA0-E2D62179DC9A}"/>
    <cellStyle name="Comma 24 3" xfId="6639" xr:uid="{21C3F224-9899-44E6-9CAF-5A9CECFEBD15}"/>
    <cellStyle name="Comma 24 3 2" xfId="6640" xr:uid="{28689B79-0AC6-4F1E-BCFB-A407A24A5E13}"/>
    <cellStyle name="Comma 24 3 2 2" xfId="22848" xr:uid="{A948F6F2-2626-43EE-B853-EB6EFD2A76B1}"/>
    <cellStyle name="Comma 24 3 3" xfId="6641" xr:uid="{A39439D0-EED0-40B5-9103-50AD86C37FCA}"/>
    <cellStyle name="Comma 24 3 3 2" xfId="22849" xr:uid="{B704DB1F-B2B3-486A-9992-8F7346D4EAFE}"/>
    <cellStyle name="Comma 24 3 4" xfId="22847" xr:uid="{68885414-9F44-4EB1-BD30-D938F53E4450}"/>
    <cellStyle name="Comma 24 4" xfId="6642" xr:uid="{2471173A-BCEA-44EA-95C9-F1DF7AE5F8CD}"/>
    <cellStyle name="Comma 24 4 2" xfId="6643" xr:uid="{CCFB868E-0A5C-4B66-9D86-FED843649D87}"/>
    <cellStyle name="Comma 24 4 2 2" xfId="22851" xr:uid="{2D3653F5-479A-45CA-B4F6-00ED0040C6AB}"/>
    <cellStyle name="Comma 24 4 3" xfId="22850" xr:uid="{8C2F416D-1879-48BF-A1E8-4D6F5A641364}"/>
    <cellStyle name="Comma 24 5" xfId="33962" xr:uid="{F7598AC5-A1EB-4BEB-A297-C2FBE8C58906}"/>
    <cellStyle name="Comma 24 6" xfId="33876" xr:uid="{0B71A7CF-20F2-430E-A99A-809AE2748EF2}"/>
    <cellStyle name="Comma 24 7" xfId="34833" xr:uid="{EE572EF1-E287-434C-BE7B-7663DEF7C530}"/>
    <cellStyle name="Comma 24_sales contracts" xfId="6637" xr:uid="{9AC37EBE-5954-48C4-8DB9-02489A0C4B40}"/>
    <cellStyle name="Comma 25" xfId="601" xr:uid="{00000000-0005-0000-0000-00004B030000}"/>
    <cellStyle name="Comma 25 2" xfId="6645" xr:uid="{AF91F16D-DE2E-4F89-A8E5-E7188E02B521}"/>
    <cellStyle name="Comma 25 2 2" xfId="22852" xr:uid="{0FCB7B27-ED32-4491-A478-01A8E2992B56}"/>
    <cellStyle name="Comma 25 3" xfId="6646" xr:uid="{2689F28A-018A-44C4-8FE9-7F6EF50E59FE}"/>
    <cellStyle name="Comma 25 3 2" xfId="6647" xr:uid="{95201A62-323E-4AEA-B4D6-8F5D49BF2311}"/>
    <cellStyle name="Comma 25 3 2 2" xfId="22854" xr:uid="{F1787895-740A-40DE-ABD7-F6529BBF486E}"/>
    <cellStyle name="Comma 25 3 3" xfId="6648" xr:uid="{0E68FE36-E2EF-432C-BA8C-4FF9494B0C77}"/>
    <cellStyle name="Comma 25 3 3 2" xfId="22855" xr:uid="{42B4736D-72F2-4517-B3E7-9188C24729A4}"/>
    <cellStyle name="Comma 25 3 4" xfId="22853" xr:uid="{2C02746A-C7F0-4CD4-973C-96B619378B65}"/>
    <cellStyle name="Comma 25 4" xfId="6649" xr:uid="{95274080-A681-4794-A4D0-8551E77F0743}"/>
    <cellStyle name="Comma 25 4 2" xfId="6650" xr:uid="{6BAECCB5-8986-47CC-9C76-11A661D05AD7}"/>
    <cellStyle name="Comma 25 4 2 2" xfId="22857" xr:uid="{D67DD0F7-E352-4E63-A14E-BB9ADB94438A}"/>
    <cellStyle name="Comma 25 4 3" xfId="22856" xr:uid="{3D0233B6-90F1-4722-8FA2-C7CC6F74EEB6}"/>
    <cellStyle name="Comma 25 5" xfId="33963" xr:uid="{C468B988-4785-479E-83CA-774FFED6088A}"/>
    <cellStyle name="Comma 25 6" xfId="33888" xr:uid="{87515472-D3DB-457C-A400-BE9A7BB10EB5}"/>
    <cellStyle name="Comma 25 7" xfId="35815" xr:uid="{2C5E2E6A-E5C3-4ACB-A982-C2E24B17D674}"/>
    <cellStyle name="Comma 25_sales contracts" xfId="6644" xr:uid="{56398250-8984-46FB-A91F-2823E81F8720}"/>
    <cellStyle name="Comma 26" xfId="602" xr:uid="{00000000-0005-0000-0000-00004C030000}"/>
    <cellStyle name="Comma 26 2" xfId="6652" xr:uid="{6F4AC90D-2FBF-4C98-8D3C-9DAA24BB74DC}"/>
    <cellStyle name="Comma 26 2 2" xfId="22858" xr:uid="{89CEC899-C1D2-4EEC-B717-48D3D147D43F}"/>
    <cellStyle name="Comma 26 3" xfId="6653" xr:uid="{6C40F32F-F12B-4341-AC0A-B481AAEC35E1}"/>
    <cellStyle name="Comma 26 3 2" xfId="6654" xr:uid="{77C2CA8D-B11C-488B-9BA9-DB826EF63162}"/>
    <cellStyle name="Comma 26 3 2 2" xfId="22860" xr:uid="{A278C813-6DE2-469F-9259-43E3D467CEA2}"/>
    <cellStyle name="Comma 26 3 3" xfId="6655" xr:uid="{9BACFFBC-5F03-451E-B27A-5063E8F9296F}"/>
    <cellStyle name="Comma 26 3 3 2" xfId="22861" xr:uid="{E1711896-1D62-4A9F-A597-86E9B9BA81D6}"/>
    <cellStyle name="Comma 26 3 4" xfId="22859" xr:uid="{BFD40980-EEDD-40CC-83CB-BBEB400DD719}"/>
    <cellStyle name="Comma 26 4" xfId="6656" xr:uid="{CDCD948F-229D-4737-B283-1B6FF94846CE}"/>
    <cellStyle name="Comma 26 4 2" xfId="6657" xr:uid="{7D41BC40-71A3-401C-9D79-1D1EB9203920}"/>
    <cellStyle name="Comma 26 4 2 2" xfId="22863" xr:uid="{52639396-9824-4B7E-9034-4EA6FFC0E0C4}"/>
    <cellStyle name="Comma 26 4 3" xfId="22862" xr:uid="{2EB6E72E-CE82-42BC-BEC0-DA6C2A16261B}"/>
    <cellStyle name="Comma 26 5" xfId="33964" xr:uid="{383D63E8-F1FF-45A4-876F-DF289F344817}"/>
    <cellStyle name="Comma 26 6" xfId="33893" xr:uid="{1D16410C-47C4-4811-A963-3E43BDACE8FE}"/>
    <cellStyle name="Comma 26 7" xfId="35820" xr:uid="{382E02BA-2D5B-4981-8B9F-A25970AF9DCB}"/>
    <cellStyle name="Comma 26_sales contracts" xfId="6651" xr:uid="{3A976C31-3C19-4EA0-BBD0-DACE4542A0D0}"/>
    <cellStyle name="Comma 27" xfId="603" xr:uid="{00000000-0005-0000-0000-00004D030000}"/>
    <cellStyle name="Comma 27 2" xfId="6659" xr:uid="{F33B3131-7676-4C54-A99B-8E7C68B146DD}"/>
    <cellStyle name="Comma 27 2 2" xfId="22864" xr:uid="{77570ECB-D055-43FB-A417-48BE82BC2C59}"/>
    <cellStyle name="Comma 27 3" xfId="6660" xr:uid="{46262F2D-FCAE-42DB-987F-5948826FCBAF}"/>
    <cellStyle name="Comma 27 3 2" xfId="6661" xr:uid="{1ED06B60-FF58-44A3-A80B-BDAB18CB56F6}"/>
    <cellStyle name="Comma 27 3 2 2" xfId="22866" xr:uid="{B7CFD4BE-33EB-463C-AD53-B040D1414D53}"/>
    <cellStyle name="Comma 27 3 3" xfId="6662" xr:uid="{DA8FC6B5-E652-42CB-9EE9-DED123F12AB5}"/>
    <cellStyle name="Comma 27 3 3 2" xfId="22867" xr:uid="{E029A503-1A59-4DC4-9126-4421B1275E7E}"/>
    <cellStyle name="Comma 27 3 4" xfId="22865" xr:uid="{8256866B-D9AA-4D5A-B837-C2D534828B02}"/>
    <cellStyle name="Comma 27 4" xfId="6663" xr:uid="{2BB65260-5879-41B7-A68E-A06DEBD141B5}"/>
    <cellStyle name="Comma 27 4 2" xfId="6664" xr:uid="{0973CA6A-32C4-443E-B49B-5FC85A7D8B98}"/>
    <cellStyle name="Comma 27 4 2 2" xfId="22869" xr:uid="{28DD76D5-EA6B-4DCD-9177-8C791BD173AC}"/>
    <cellStyle name="Comma 27 4 3" xfId="22868" xr:uid="{8CFA9A7F-744F-4D09-96C0-E5967EC88EE0}"/>
    <cellStyle name="Comma 27 5" xfId="33965" xr:uid="{A5F5FF83-733B-403C-BD37-713220169549}"/>
    <cellStyle name="Comma 27 6" xfId="33897" xr:uid="{8664A982-D02B-48AF-AB45-474C0E1876EC}"/>
    <cellStyle name="Comma 27 7" xfId="35822" xr:uid="{083CB5BD-5E69-47D0-8374-0DCA0650F15C}"/>
    <cellStyle name="Comma 27_sales contracts" xfId="6658" xr:uid="{FA68BC44-AA2E-4A6F-98E3-5E9D662407BE}"/>
    <cellStyle name="Comma 28" xfId="605" xr:uid="{00000000-0005-0000-0000-00004E030000}"/>
    <cellStyle name="Comma 28 2" xfId="6666" xr:uid="{6327DFD1-990D-4AE3-AA09-7E635F365370}"/>
    <cellStyle name="Comma 28 2 2" xfId="22870" xr:uid="{4995564E-0C85-4F23-86F1-6E93131B2689}"/>
    <cellStyle name="Comma 28 3" xfId="6667" xr:uid="{606951B3-8586-4CEE-9A46-0CA5EA08FB72}"/>
    <cellStyle name="Comma 28 3 2" xfId="6668" xr:uid="{80976343-1352-46B5-86CB-5AE71E8D72F4}"/>
    <cellStyle name="Comma 28 3 2 2" xfId="22872" xr:uid="{96CCDF71-6A9E-47A1-8CB5-1F157E90D94E}"/>
    <cellStyle name="Comma 28 3 3" xfId="6669" xr:uid="{FB0E066F-8644-4A3B-B7F0-3BA000EC9158}"/>
    <cellStyle name="Comma 28 3 3 2" xfId="22873" xr:uid="{B38654B6-9A7D-4AB1-9E9E-F61A95CADFF6}"/>
    <cellStyle name="Comma 28 3 4" xfId="22871" xr:uid="{FFB8DFD0-DA3C-4BC4-977B-02BC891B1B4D}"/>
    <cellStyle name="Comma 28 4" xfId="6670" xr:uid="{B34C9AE1-EC48-4BED-B1B0-8F95A351CFD7}"/>
    <cellStyle name="Comma 28 4 2" xfId="6671" xr:uid="{5A0532EB-7727-420C-8D3D-E358434A8E8A}"/>
    <cellStyle name="Comma 28 4 2 2" xfId="22875" xr:uid="{C8C633E3-0F87-41BD-A5E0-61DAA9A6FD4A}"/>
    <cellStyle name="Comma 28 4 3" xfId="22874" xr:uid="{DBAFF0DF-C50C-4150-8E5A-6900E76BA5DD}"/>
    <cellStyle name="Comma 28 5" xfId="33966" xr:uid="{B27FA4DC-93F4-4643-B0AB-08EADF320C47}"/>
    <cellStyle name="Comma 28 6" xfId="33901" xr:uid="{8948F0AD-B2A1-4FE3-902D-35F0413BE8DB}"/>
    <cellStyle name="Comma 28 7" xfId="35826" xr:uid="{38933E60-7BB8-443D-A5BB-BB46BC2BD991}"/>
    <cellStyle name="Comma 28_sales contracts" xfId="6665" xr:uid="{CCB102D7-DB2F-4704-B9A0-4CC94BFAD3C5}"/>
    <cellStyle name="Comma 29" xfId="606" xr:uid="{00000000-0005-0000-0000-00004F030000}"/>
    <cellStyle name="Comma 29 2" xfId="6673" xr:uid="{DB8939C5-6EF0-40C8-AC11-6776A7E02EFA}"/>
    <cellStyle name="Comma 29 2 2" xfId="22876" xr:uid="{3C110ED7-1354-4076-B6D9-D1B510ED3B74}"/>
    <cellStyle name="Comma 29 3" xfId="6674" xr:uid="{9C93E123-6D1B-45F2-853B-00B9744B9AC4}"/>
    <cellStyle name="Comma 29 3 2" xfId="6675" xr:uid="{91297C8B-ECA4-4BB5-B5B4-A0125BF2B158}"/>
    <cellStyle name="Comma 29 3 2 2" xfId="22878" xr:uid="{A5799244-EB92-49DC-83D8-94133357077C}"/>
    <cellStyle name="Comma 29 3 3" xfId="6676" xr:uid="{ADA03FA6-BD4B-4EBC-8572-60C77B7CFAE9}"/>
    <cellStyle name="Comma 29 3 3 2" xfId="22879" xr:uid="{C53539EC-99B4-4B15-BB7D-5369776D22B1}"/>
    <cellStyle name="Comma 29 3 4" xfId="22877" xr:uid="{AF633CC2-279D-4890-ABC6-FB1C426A02A4}"/>
    <cellStyle name="Comma 29 4" xfId="6677" xr:uid="{7C3471FD-A6FD-41F1-981B-8FDBA0DD6B30}"/>
    <cellStyle name="Comma 29 4 2" xfId="6678" xr:uid="{B6E2488D-6D88-4652-832D-DA61A6C54780}"/>
    <cellStyle name="Comma 29 4 2 2" xfId="22881" xr:uid="{9A6AFB0B-94BC-4C04-8025-FC483D165652}"/>
    <cellStyle name="Comma 29 4 3" xfId="22880" xr:uid="{2D1CE2AF-12D1-4308-B10D-172210CFD318}"/>
    <cellStyle name="Comma 29 5" xfId="33967" xr:uid="{1ACD1221-71F3-49EA-9E6B-1A764D5CC21D}"/>
    <cellStyle name="Comma 29 6" xfId="33905" xr:uid="{6B024B5F-69D9-4FF6-BBCB-57B567EAB9C8}"/>
    <cellStyle name="Comma 29 7" xfId="35829" xr:uid="{F0BFCAB0-DDB4-4542-8670-38FCB641AD29}"/>
    <cellStyle name="Comma 29_sales contracts" xfId="6672" xr:uid="{CA78ABB9-B408-42EC-9610-4859ECCA3BE9}"/>
    <cellStyle name="Comma 3" xfId="378" xr:uid="{00000000-0005-0000-0000-000050030000}"/>
    <cellStyle name="Comma 3 10" xfId="1078" xr:uid="{00000000-0005-0000-0000-000051030000}"/>
    <cellStyle name="Comma 3 10 2" xfId="18710" xr:uid="{F9EC1DF0-4F9F-4811-B7F4-8C16F49B0246}"/>
    <cellStyle name="Comma 3 10 3" xfId="34045" xr:uid="{0F9EEA29-C9F0-4A51-A7E3-2B8567A7F06D}"/>
    <cellStyle name="Comma 3 10 4" xfId="37506" xr:uid="{F4244606-1B4E-4C0D-9226-3E4F21788799}"/>
    <cellStyle name="Comma 3 10 5" xfId="2326" xr:uid="{E2D7ABF4-0D4F-409F-8329-7BED6979942C}"/>
    <cellStyle name="Comma 3 11" xfId="1079" xr:uid="{00000000-0005-0000-0000-000052030000}"/>
    <cellStyle name="Comma 3 11 2" xfId="18711" xr:uid="{0AB29C5F-F2FA-4C0E-B835-AA6B11AFBCED}"/>
    <cellStyle name="Comma 3 11 3" xfId="34046" xr:uid="{D3D72EEA-AC67-4FC7-B722-22897B56B988}"/>
    <cellStyle name="Comma 3 11 4" xfId="37538" xr:uid="{9DB3B29E-3902-4E2C-86F3-A6A3E30D91D3}"/>
    <cellStyle name="Comma 3 11 5" xfId="2327" xr:uid="{C7A0905F-8744-44A0-B1C3-466DA27466B2}"/>
    <cellStyle name="Comma 3 12" xfId="18153" xr:uid="{1D885918-33E4-403C-84EC-42A06DAEDEF4}"/>
    <cellStyle name="Comma 3 12 2" xfId="37556" xr:uid="{49983060-BC32-44B7-ADF2-4853802C5B0A}"/>
    <cellStyle name="Comma 3 13" xfId="19623" xr:uid="{C71250CE-867D-46C0-AD62-546216F61EBB}"/>
    <cellStyle name="Comma 3 13 2" xfId="37606" xr:uid="{F3CBA796-81C6-4F9C-9F3E-6A61DFC414D3}"/>
    <cellStyle name="Comma 3 14" xfId="37644" xr:uid="{F8545245-A4BE-4B80-A592-00051A30C97B}"/>
    <cellStyle name="Comma 3 15" xfId="37680" xr:uid="{74698A63-F83E-4DE7-9E17-97752CDB4C44}"/>
    <cellStyle name="Comma 3 16" xfId="37720" xr:uid="{3DC00EFB-736F-4ABD-BEC4-6912068843BA}"/>
    <cellStyle name="Comma 3 17" xfId="37763" xr:uid="{39C46A9C-90B0-41AA-A2BA-D419F9B5F40F}"/>
    <cellStyle name="Comma 3 18" xfId="37806" xr:uid="{8E907DFC-87A7-4402-B3EB-B309A693786D}"/>
    <cellStyle name="Comma 3 19" xfId="37942" xr:uid="{AA32DD28-022E-4B47-B601-272D9A564B9B}"/>
    <cellStyle name="Comma 3 2" xfId="1080" xr:uid="{00000000-0005-0000-0000-000053030000}"/>
    <cellStyle name="Comma 3 2 10" xfId="37539" xr:uid="{B5790371-47CE-453F-B3CA-4C8865CB37C1}"/>
    <cellStyle name="Comma 3 2 11" xfId="37557" xr:uid="{5EE63107-80B5-45F2-B56B-0A42921505CB}"/>
    <cellStyle name="Comma 3 2 12" xfId="37607" xr:uid="{AEBFD27C-CA31-4B52-BC35-729A4FDA242B}"/>
    <cellStyle name="Comma 3 2 13" xfId="37645" xr:uid="{321D4395-FCA6-44CF-8C8E-5A15D96C08BB}"/>
    <cellStyle name="Comma 3 2 14" xfId="37681" xr:uid="{BF911B4F-B659-4DFC-96C8-2517CD7A9EE9}"/>
    <cellStyle name="Comma 3 2 15" xfId="37721" xr:uid="{33A1B985-AAC8-44A4-9065-7E430B82D06A}"/>
    <cellStyle name="Comma 3 2 16" xfId="37764" xr:uid="{E25F02E2-A997-42A6-8F24-87C3E7720619}"/>
    <cellStyle name="Comma 3 2 17" xfId="37807" xr:uid="{92E3DA09-D406-45A3-8510-EF6D01055C93}"/>
    <cellStyle name="Comma 3 2 18" xfId="37943" xr:uid="{7AC04B83-A840-425C-8970-72FDEC45AA5E}"/>
    <cellStyle name="Comma 3 2 19" xfId="37986" xr:uid="{708C0C52-4199-4B07-AC73-F90829010989}"/>
    <cellStyle name="Comma 3 2 2" xfId="1081" xr:uid="{00000000-0005-0000-0000-000054030000}"/>
    <cellStyle name="Comma 3 2 2 10" xfId="37558" xr:uid="{FF555CCF-F5CD-4B2C-BB91-2792459E9908}"/>
    <cellStyle name="Comma 3 2 2 11" xfId="37608" xr:uid="{137061A0-7573-4524-9BCD-90C4DB553E67}"/>
    <cellStyle name="Comma 3 2 2 12" xfId="37646" xr:uid="{3A813A87-A081-47D9-B6CC-0014F9CFEABB}"/>
    <cellStyle name="Comma 3 2 2 13" xfId="37682" xr:uid="{C6F76021-6B1B-4E84-80A0-C0985210A998}"/>
    <cellStyle name="Comma 3 2 2 14" xfId="37722" xr:uid="{6A183972-80C4-41EC-87FE-47CCAF0138EB}"/>
    <cellStyle name="Comma 3 2 2 15" xfId="37765" xr:uid="{B660A0D6-B0C4-4143-B18A-8EEDC0450382}"/>
    <cellStyle name="Comma 3 2 2 16" xfId="37808" xr:uid="{4098F3C5-7161-4609-A499-220A714C1A8D}"/>
    <cellStyle name="Comma 3 2 2 17" xfId="37944" xr:uid="{2A0E1D01-413E-4F8F-ACE7-FE7B524A6D4E}"/>
    <cellStyle name="Comma 3 2 2 18" xfId="34652" xr:uid="{EB2B4330-C04D-43FC-87D9-641A3E7A0378}"/>
    <cellStyle name="Comma 3 2 2 19" xfId="2329" xr:uid="{B627ADED-E367-4E62-B595-CE90B1327AB1}"/>
    <cellStyle name="Comma 3 2 2 2" xfId="6680" xr:uid="{7E5BEF87-FA71-4C9C-9EA0-6A89B2BA62F1}"/>
    <cellStyle name="Comma 3 2 2 2 10" xfId="37628" xr:uid="{27AF9523-047F-41E2-A7D4-E4064B4E3E49}"/>
    <cellStyle name="Comma 3 2 2 2 11" xfId="37666" xr:uid="{A475D1A4-F1C1-4C17-A44A-A914C626DA56}"/>
    <cellStyle name="Comma 3 2 2 2 12" xfId="37703" xr:uid="{96D326C4-014A-47C6-B623-B66243CB1DB7}"/>
    <cellStyle name="Comma 3 2 2 2 13" xfId="37743" xr:uid="{333306E4-C533-4BF8-AE0E-9EAAA623C655}"/>
    <cellStyle name="Comma 3 2 2 2 14" xfId="37786" xr:uid="{AC0C1739-5096-4D8C-86A9-76CA9CB2431C}"/>
    <cellStyle name="Comma 3 2 2 2 15" xfId="37830" xr:uid="{22F60ABC-69F9-442C-83F5-387702099CB9}"/>
    <cellStyle name="Comma 3 2 2 2 16" xfId="37965" xr:uid="{218B0170-B019-4C9E-AA75-40F5E942C143}"/>
    <cellStyle name="Comma 3 2 2 2 17" xfId="34709" xr:uid="{25EE3386-162B-4E14-9ADC-35FF1057959B}"/>
    <cellStyle name="Comma 3 2 2 2 2" xfId="22882" xr:uid="{3551A95E-6698-43E4-BB9B-E8DF89E9237B}"/>
    <cellStyle name="Comma 3 2 2 2 2 2" xfId="35869" xr:uid="{AA825B53-272B-47C7-B14C-35C485029493}"/>
    <cellStyle name="Comma 3 2 2 2 3" xfId="19558" xr:uid="{778E536F-3FF0-4A88-803A-58F71C22FBF1}"/>
    <cellStyle name="Comma 3 2 2 2 3 2" xfId="37264" xr:uid="{424D8036-1234-430D-8EA4-30D1C795D008}"/>
    <cellStyle name="Comma 3 2 2 2 4" xfId="37328" xr:uid="{3F9082E4-33E9-46E4-ADFE-D40739CA78B5}"/>
    <cellStyle name="Comma 3 2 2 2 5" xfId="37407" xr:uid="{D4676770-0E35-4D0F-8762-B42218E87208}"/>
    <cellStyle name="Comma 3 2 2 2 6" xfId="37479" xr:uid="{C058C7DB-3DF7-4D02-8053-4FB929484C28}"/>
    <cellStyle name="Comma 3 2 2 2 7" xfId="37509" xr:uid="{453E99CD-3623-4CEB-94CA-DBC8134DA0D1}"/>
    <cellStyle name="Comma 3 2 2 2 8" xfId="37541" xr:uid="{C5A2554B-E0E4-40EB-88D7-B2BD43BFCF53}"/>
    <cellStyle name="Comma 3 2 2 2 9" xfId="37579" xr:uid="{5BC4ADB2-ABBB-4972-8063-AE63AB8C13AC}"/>
    <cellStyle name="Comma 3 2 2 3" xfId="6681" xr:uid="{B9154B38-9A7E-4241-BE6B-0B7A0259C9F8}"/>
    <cellStyle name="Comma 3 2 2 3 2" xfId="22883" xr:uid="{6C8C13BD-C119-46F1-ACF1-AEB5CDDE2EFF}"/>
    <cellStyle name="Comma 3 2 2 3 3" xfId="35839" xr:uid="{6F6556BE-407F-46B3-9776-57F806C37195}"/>
    <cellStyle name="Comma 3 2 2 4" xfId="18713" xr:uid="{1156AEF3-EDE5-4E84-AE1B-6C8879C7A402}"/>
    <cellStyle name="Comma 3 2 2 4 2" xfId="37243" xr:uid="{F2DA1BE1-A3FF-458A-A037-EF87EBB53E37}"/>
    <cellStyle name="Comma 3 2 2 5" xfId="37299" xr:uid="{5E2B4F8F-5C23-4081-8B7F-77747352DD51}"/>
    <cellStyle name="Comma 3 2 2 6" xfId="37377" xr:uid="{CB5284B8-7E5A-45CF-9D31-E365362CFEB1}"/>
    <cellStyle name="Comma 3 2 2 7" xfId="37458" xr:uid="{7A64F7A6-FA68-4DDF-893C-2D5C836205CD}"/>
    <cellStyle name="Comma 3 2 2 8" xfId="37508" xr:uid="{2AE6CE92-8B14-4909-9D3E-A639C9E6AB10}"/>
    <cellStyle name="Comma 3 2 2 9" xfId="37540" xr:uid="{DE6BDCA6-9731-4ECD-A2A6-AC6EA551F367}"/>
    <cellStyle name="Comma 3 2 2_sales contracts" xfId="6679" xr:uid="{72CD898B-16B5-40A8-87E5-01966E6E7E8F}"/>
    <cellStyle name="Comma 3 2 20" xfId="34651" xr:uid="{A4BCE4F2-9269-40E9-9B61-36FF7CCF1375}"/>
    <cellStyle name="Comma 3 2 21" xfId="2328" xr:uid="{B6A067B5-52AD-4896-9F5D-CA3CE829E053}"/>
    <cellStyle name="Comma 3 2 3" xfId="6682" xr:uid="{35782372-FF36-449C-A8C9-AE8D9C522030}"/>
    <cellStyle name="Comma 3 2 3 10" xfId="37629" xr:uid="{7D824CD0-7501-417F-83FE-E90C261CB5FF}"/>
    <cellStyle name="Comma 3 2 3 11" xfId="37667" xr:uid="{4636511B-8106-4DD3-BF31-30656F909AC1}"/>
    <cellStyle name="Comma 3 2 3 12" xfId="37704" xr:uid="{E43D4935-1D5C-4DE8-A963-01CB71DAC153}"/>
    <cellStyle name="Comma 3 2 3 13" xfId="37744" xr:uid="{B7FC4CE1-E3DC-44C3-B0EE-60FE67FEF11F}"/>
    <cellStyle name="Comma 3 2 3 14" xfId="37787" xr:uid="{01DB7253-A95D-4E5F-A11C-B96D9FD0917F}"/>
    <cellStyle name="Comma 3 2 3 15" xfId="37831" xr:uid="{FA5967AA-6DF0-455E-9EF2-C683361573C9}"/>
    <cellStyle name="Comma 3 2 3 16" xfId="37966" xr:uid="{58621A51-3D31-4D31-BFE3-EC0BD477C18B}"/>
    <cellStyle name="Comma 3 2 3 17" xfId="34710" xr:uid="{364C81E2-653B-456A-A245-9A7487FDEE46}"/>
    <cellStyle name="Comma 3 2 3 2" xfId="22884" xr:uid="{ECC6204E-8725-405A-904E-55B0FBCCFDCC}"/>
    <cellStyle name="Comma 3 2 3 2 2" xfId="35870" xr:uid="{9E83EA23-A5C4-4009-8BA0-04792C955C44}"/>
    <cellStyle name="Comma 3 2 3 3" xfId="19557" xr:uid="{A3950AB6-CD88-4BA1-9855-73DF9E48BC0A}"/>
    <cellStyle name="Comma 3 2 3 3 2" xfId="37265" xr:uid="{3891E018-E517-47CC-9CE5-4F19F8778110}"/>
    <cellStyle name="Comma 3 2 3 4" xfId="37329" xr:uid="{203855F7-7A7E-413C-85AA-1750A529A879}"/>
    <cellStyle name="Comma 3 2 3 5" xfId="37408" xr:uid="{186547FF-417D-401B-9D56-E71E961F07F1}"/>
    <cellStyle name="Comma 3 2 3 6" xfId="37480" xr:uid="{AF52985E-DCF6-4C64-9225-EBF06756C8DC}"/>
    <cellStyle name="Comma 3 2 3 7" xfId="37510" xr:uid="{AEC74C7D-E93F-4ADA-A536-626A56F587F2}"/>
    <cellStyle name="Comma 3 2 3 8" xfId="37542" xr:uid="{B31EDF5F-5356-4840-A9B8-FF7B81170415}"/>
    <cellStyle name="Comma 3 2 3 9" xfId="37580" xr:uid="{72EB2248-D822-47DE-B77D-9F4DD11928D1}"/>
    <cellStyle name="Comma 3 2 4" xfId="6683" xr:uid="{9582E625-3E5F-4625-BAD3-144171E07233}"/>
    <cellStyle name="Comma 3 2 4 2" xfId="22885" xr:uid="{749A5FB5-15DD-4B61-B2EE-32063E9FD4B9}"/>
    <cellStyle name="Comma 3 2 4 3" xfId="35838" xr:uid="{6166FB03-293D-490B-B48A-C24539258082}"/>
    <cellStyle name="Comma 3 2 5" xfId="18712" xr:uid="{05DDE463-A097-40E1-A890-873E517C2991}"/>
    <cellStyle name="Comma 3 2 5 2" xfId="37242" xr:uid="{EA08DE9F-7854-4459-9C19-A3B4575D34D4}"/>
    <cellStyle name="Comma 3 2 6" xfId="37298" xr:uid="{DFA6D508-0904-47BB-852E-57BBD740473B}"/>
    <cellStyle name="Comma 3 2 7" xfId="37376" xr:uid="{D1D2219B-75D3-40F2-A572-8440CD8B877E}"/>
    <cellStyle name="Comma 3 2 8" xfId="37457" xr:uid="{B2BC2768-E481-48FB-B456-168AFBEF3B91}"/>
    <cellStyle name="Comma 3 2 9" xfId="37507" xr:uid="{8DDB085A-6684-48F4-B350-BDD6BFF7BCFF}"/>
    <cellStyle name="Comma 3 2_Inntekt per region" xfId="35798" xr:uid="{A8D0D2F9-BAF5-4BDF-8416-31058208513D}"/>
    <cellStyle name="Comma 3 20" xfId="37980" xr:uid="{A49F52C4-8276-4085-9ACC-98B9304839F6}"/>
    <cellStyle name="Comma 3 21" xfId="34650" xr:uid="{5AB62140-11B5-4553-92BF-AA946A457548}"/>
    <cellStyle name="Comma 3 22" xfId="2258" xr:uid="{5CCEBC9B-BA3D-4949-A13F-3F7523308100}"/>
    <cellStyle name="Comma 3 3" xfId="1082" xr:uid="{00000000-0005-0000-0000-000056030000}"/>
    <cellStyle name="Comma 3 3 10" xfId="37559" xr:uid="{4EB1A6A4-AD9F-497E-AE43-206FB2454F74}"/>
    <cellStyle name="Comma 3 3 11" xfId="37609" xr:uid="{34AC66D7-985F-408C-86F9-47C94C4F55D1}"/>
    <cellStyle name="Comma 3 3 12" xfId="37647" xr:uid="{53D9FF0F-208F-4938-8F4B-AA1FE8DFA00B}"/>
    <cellStyle name="Comma 3 3 13" xfId="37683" xr:uid="{9901E4A0-8E2F-406E-8318-F6182526635F}"/>
    <cellStyle name="Comma 3 3 14" xfId="37723" xr:uid="{4F829B5F-4FD3-4D85-A767-AC40D37A36E8}"/>
    <cellStyle name="Comma 3 3 15" xfId="37766" xr:uid="{969C7414-89C9-4580-9197-DB7D55D82A16}"/>
    <cellStyle name="Comma 3 3 16" xfId="37809" xr:uid="{7A159418-E78F-4060-B8D9-92B87912E915}"/>
    <cellStyle name="Comma 3 3 17" xfId="37945" xr:uid="{44433490-F177-4D6B-A3FB-B36A87F331C6}"/>
    <cellStyle name="Comma 3 3 18" xfId="34653" xr:uid="{ACCD3F63-0E51-4554-A97F-33F24D0C7A89}"/>
    <cellStyle name="Comma 3 3 19" xfId="2330" xr:uid="{79066443-53F5-4C42-818A-A04C49C01E52}"/>
    <cellStyle name="Comma 3 3 2" xfId="6685" xr:uid="{D00381CE-51AE-4AF8-9E76-B0BF9643F10B}"/>
    <cellStyle name="Comma 3 3 2 10" xfId="37630" xr:uid="{A7BA6CB3-2D9E-4164-8D3F-342931474981}"/>
    <cellStyle name="Comma 3 3 2 11" xfId="37668" xr:uid="{365BB669-40FC-44DF-8708-09FA7C6FFB8E}"/>
    <cellStyle name="Comma 3 3 2 12" xfId="37705" xr:uid="{8681CE68-6ADF-4FEA-B46B-CF63FA3BEC73}"/>
    <cellStyle name="Comma 3 3 2 13" xfId="37745" xr:uid="{FAB70199-C7CC-4525-9BB6-1115F4233D25}"/>
    <cellStyle name="Comma 3 3 2 14" xfId="37788" xr:uid="{BD169D3E-9257-4609-BCE5-B7245E874818}"/>
    <cellStyle name="Comma 3 3 2 15" xfId="37832" xr:uid="{994AB730-5312-42E9-99D0-65AD91C7191B}"/>
    <cellStyle name="Comma 3 3 2 16" xfId="37967" xr:uid="{9CDD23AC-37FC-4455-B605-BE3CA2DEAE68}"/>
    <cellStyle name="Comma 3 3 2 17" xfId="34711" xr:uid="{3BB5139B-D9B2-4CB0-9DEE-DEB90F4937D9}"/>
    <cellStyle name="Comma 3 3 2 2" xfId="22886" xr:uid="{A1549622-125F-4F4E-BE53-F0C941C7B753}"/>
    <cellStyle name="Comma 3 3 2 2 2" xfId="35871" xr:uid="{E874433F-09FD-45C9-B843-70B40D217CCE}"/>
    <cellStyle name="Comma 3 3 2 3" xfId="19556" xr:uid="{391C2ABB-AA46-4945-8EF2-6DA4AAF0D6C9}"/>
    <cellStyle name="Comma 3 3 2 3 2" xfId="37266" xr:uid="{70DBBD8A-2D65-447C-A23F-9061304B9C2E}"/>
    <cellStyle name="Comma 3 3 2 4" xfId="37330" xr:uid="{E95072B1-3C99-43C2-8C60-18F3896B06C3}"/>
    <cellStyle name="Comma 3 3 2 5" xfId="37409" xr:uid="{E8EBB137-CBA1-4DCF-9BF3-DBB4F3AA8E2D}"/>
    <cellStyle name="Comma 3 3 2 6" xfId="37481" xr:uid="{CCDF534B-5A5E-4B96-8A36-F9F7566EC7BB}"/>
    <cellStyle name="Comma 3 3 2 7" xfId="37512" xr:uid="{801B9DC8-056D-4F54-B4C4-D9E180E8A5C7}"/>
    <cellStyle name="Comma 3 3 2 8" xfId="37544" xr:uid="{45B4DFEE-EB54-4636-A8CF-F26EE7AC146C}"/>
    <cellStyle name="Comma 3 3 2 9" xfId="37581" xr:uid="{56E35694-A758-4A9E-B105-F5D311B7ACD2}"/>
    <cellStyle name="Comma 3 3 3" xfId="6686" xr:uid="{F67941F8-180E-4794-8162-3E040A9FC083}"/>
    <cellStyle name="Comma 3 3 3 2" xfId="22887" xr:uid="{39B01541-8A0C-41C4-9F84-E9C7CA2BBAA5}"/>
    <cellStyle name="Comma 3 3 3 3" xfId="35840" xr:uid="{F7E315C8-597D-479A-B99C-620322DA0A11}"/>
    <cellStyle name="Comma 3 3 4" xfId="18714" xr:uid="{9FF755A3-8738-43A5-ACB8-1B31B23B3F7D}"/>
    <cellStyle name="Comma 3 3 4 2" xfId="37244" xr:uid="{0FF7F09E-38B6-4963-BB5C-A79A6BA04797}"/>
    <cellStyle name="Comma 3 3 5" xfId="37300" xr:uid="{413F9522-A31E-498D-ABB1-36CD647909D9}"/>
    <cellStyle name="Comma 3 3 6" xfId="37378" xr:uid="{B5D73123-6DD3-413E-82FE-4256B8AD5E1D}"/>
    <cellStyle name="Comma 3 3 7" xfId="37459" xr:uid="{121FE949-314D-44EC-B694-C8A08F474AED}"/>
    <cellStyle name="Comma 3 3 8" xfId="37511" xr:uid="{39872565-AF99-461A-A2CF-8E0276F26A97}"/>
    <cellStyle name="Comma 3 3 9" xfId="37543" xr:uid="{FB6DADE6-18B1-4960-88B7-271AB0B45968}"/>
    <cellStyle name="Comma 3 3_sales contracts" xfId="6684" xr:uid="{3AEA5FFB-B2A7-4098-8271-EF2766106781}"/>
    <cellStyle name="Comma 3 4" xfId="1083" xr:uid="{00000000-0005-0000-0000-000057030000}"/>
    <cellStyle name="Comma 3 4 2" xfId="6688" xr:uid="{41F2B832-42C4-475A-8370-F02186487FF5}"/>
    <cellStyle name="Comma 3 4 2 2" xfId="22888" xr:uid="{146E4C9A-F10C-4D2A-981A-D0897DB842FD}"/>
    <cellStyle name="Comma 3 4 2 3" xfId="35852" xr:uid="{A1FDF719-B4A4-45EB-8934-32AD9BDCEBB2}"/>
    <cellStyle name="Comma 3 4 3" xfId="6689" xr:uid="{6E6C0962-34E6-435A-BE49-8264FD4124C6}"/>
    <cellStyle name="Comma 3 4 3 2" xfId="6690" xr:uid="{B3932233-30F2-440C-BD07-AD43F59FC146}"/>
    <cellStyle name="Comma 3 4 3 2 2" xfId="6691" xr:uid="{ED55BB03-3C4C-4BED-99E4-D038B642A22E}"/>
    <cellStyle name="Comma 3 4 3 2 2 2" xfId="6692" xr:uid="{C89C29B6-8127-4850-BD33-288A519BC631}"/>
    <cellStyle name="Comma 3 4 3 2 2 2 2" xfId="22892" xr:uid="{4C33721D-2204-4F6E-8C8D-BC6ABFAA7C8D}"/>
    <cellStyle name="Comma 3 4 3 2 2 3" xfId="22891" xr:uid="{9D662DCD-2CF4-42A7-8016-0E9759BCC9A4}"/>
    <cellStyle name="Comma 3 4 3 2 3" xfId="6693" xr:uid="{AF125324-CA38-4FE4-B45A-E42208FDD2C9}"/>
    <cellStyle name="Comma 3 4 3 2 3 2" xfId="6694" xr:uid="{71161942-85B2-4795-B9DB-1D2D80DC0980}"/>
    <cellStyle name="Comma 3 4 3 2 3 2 2" xfId="22894" xr:uid="{CAC7DDA0-43E1-47D8-886F-E865B3454224}"/>
    <cellStyle name="Comma 3 4 3 2 3 3" xfId="22893" xr:uid="{C5052E80-7ECD-491F-9314-9D2E9E401CCB}"/>
    <cellStyle name="Comma 3 4 3 2 4" xfId="6695" xr:uid="{0855CC17-60FF-41A5-AA2F-ADC1A6972DC3}"/>
    <cellStyle name="Comma 3 4 3 2 4 2" xfId="22895" xr:uid="{D821BAE4-C887-4C77-B6E2-4A67893A0304}"/>
    <cellStyle name="Comma 3 4 3 2 5" xfId="22890" xr:uid="{977DDB20-420B-4C39-8C44-32A218BC7060}"/>
    <cellStyle name="Comma 3 4 3 3" xfId="6696" xr:uid="{C1A428D7-FA62-4518-89D5-DF01B662A8CA}"/>
    <cellStyle name="Comma 3 4 3 3 2" xfId="6697" xr:uid="{AA140C48-43FF-4571-8621-B94686AEF78B}"/>
    <cellStyle name="Comma 3 4 3 3 2 2" xfId="22897" xr:uid="{5D2E227E-907C-4CC2-A8F9-CDB836B95941}"/>
    <cellStyle name="Comma 3 4 3 3 3" xfId="22896" xr:uid="{CA321FA1-A687-4941-92A6-0A6FEB456B26}"/>
    <cellStyle name="Comma 3 4 3 4" xfId="6698" xr:uid="{C244136D-22EA-45FB-AAD0-AD83B37A9BA7}"/>
    <cellStyle name="Comma 3 4 3 4 2" xfId="6699" xr:uid="{73A241D6-8040-4394-A4D0-F34692695096}"/>
    <cellStyle name="Comma 3 4 3 4 2 2" xfId="22899" xr:uid="{4484CD49-8FB9-4889-960A-D2798814CBF1}"/>
    <cellStyle name="Comma 3 4 3 4 3" xfId="22898" xr:uid="{36A297F6-2772-4F10-8156-7603A0509E26}"/>
    <cellStyle name="Comma 3 4 3 5" xfId="6700" xr:uid="{AB7F0D23-EFB0-4DED-9F03-ED7DAAF6EFEE}"/>
    <cellStyle name="Comma 3 4 3 5 2" xfId="22900" xr:uid="{FE36BC03-7F7E-4B3A-B9C1-8D2CBD1E807F}"/>
    <cellStyle name="Comma 3 4 3 6" xfId="22889" xr:uid="{0419CE06-54F7-40CA-8E31-4AF3C3457590}"/>
    <cellStyle name="Comma 3 4 4" xfId="6701" xr:uid="{98D91B91-C40A-498F-AA54-B8A08C15938C}"/>
    <cellStyle name="Comma 3 4 4 2" xfId="6702" xr:uid="{D5623658-7348-48BC-A2D5-A9F7E12C9029}"/>
    <cellStyle name="Comma 3 4 4 2 2" xfId="6703" xr:uid="{9C7E2A65-F76A-4E12-A7AA-04EA18EF84DD}"/>
    <cellStyle name="Comma 3 4 4 2 2 2" xfId="6704" xr:uid="{84B84B5A-D81A-48C2-B8E8-0F6FDF09E057}"/>
    <cellStyle name="Comma 3 4 4 2 2 2 2" xfId="22904" xr:uid="{55DC714E-BD00-4F18-98FD-E3D2CD423F5B}"/>
    <cellStyle name="Comma 3 4 4 2 2 3" xfId="22903" xr:uid="{7ECF0442-932F-4A38-981B-EF9B25843CEC}"/>
    <cellStyle name="Comma 3 4 4 2 3" xfId="6705" xr:uid="{0765B110-BFD3-4364-AD6F-034C2ED46939}"/>
    <cellStyle name="Comma 3 4 4 2 3 2" xfId="6706" xr:uid="{D22C5BA3-357A-4F3A-8B4F-7624C71C6C2C}"/>
    <cellStyle name="Comma 3 4 4 2 3 2 2" xfId="22906" xr:uid="{4A45FCA5-AC3C-4AA5-809A-ED0AF08C27FE}"/>
    <cellStyle name="Comma 3 4 4 2 3 3" xfId="22905" xr:uid="{32B4F013-075D-469F-9D58-6D1C7BC21E94}"/>
    <cellStyle name="Comma 3 4 4 2 4" xfId="6707" xr:uid="{705F8A23-7D57-4FFA-8A52-4E459A4DE0EB}"/>
    <cellStyle name="Comma 3 4 4 2 4 2" xfId="22907" xr:uid="{660C7F53-8A0F-4E0B-8BFA-E809C2FF47C6}"/>
    <cellStyle name="Comma 3 4 4 2 5" xfId="22902" xr:uid="{BD65930A-60CB-4E81-ACAD-17BCDA7E3F7D}"/>
    <cellStyle name="Comma 3 4 4 3" xfId="6708" xr:uid="{6BA4F431-B786-4E19-8C5A-4202E6B5ED88}"/>
    <cellStyle name="Comma 3 4 4 3 2" xfId="6709" xr:uid="{6A62E997-2B0B-43AB-8B5A-5C7FC0E71BFA}"/>
    <cellStyle name="Comma 3 4 4 3 2 2" xfId="22909" xr:uid="{7D3EC102-06AF-4024-8F9B-F79895BA6EFB}"/>
    <cellStyle name="Comma 3 4 4 3 3" xfId="22908" xr:uid="{9FEA209F-BF98-4E15-8637-5291ED77BBE2}"/>
    <cellStyle name="Comma 3 4 4 4" xfId="6710" xr:uid="{E3F582D2-AD0F-4FA7-B043-282739A8FC18}"/>
    <cellStyle name="Comma 3 4 4 4 2" xfId="6711" xr:uid="{60BA31B8-D7D6-4D3E-9775-504CAB9E7DDA}"/>
    <cellStyle name="Comma 3 4 4 4 2 2" xfId="22911" xr:uid="{5B0A68EF-32E1-48DF-A3A5-39C8240FD5DB}"/>
    <cellStyle name="Comma 3 4 4 4 3" xfId="22910" xr:uid="{5690D4F8-01E6-4350-8E86-34BC502F44F8}"/>
    <cellStyle name="Comma 3 4 4 5" xfId="6712" xr:uid="{C6BA93EA-A844-447A-93DE-FB6676BA361F}"/>
    <cellStyle name="Comma 3 4 4 5 2" xfId="22912" xr:uid="{7E609DDA-FB97-419F-8D8C-B531837DE2E8}"/>
    <cellStyle name="Comma 3 4 4 6" xfId="22901" xr:uid="{9C068120-FD56-412D-8C50-24E6A210F627}"/>
    <cellStyle name="Comma 3 4 5" xfId="18715" xr:uid="{AC2153C7-0DD9-4BE2-B1B4-70EDA21360AB}"/>
    <cellStyle name="Comma 3 4 6" xfId="18261" xr:uid="{5DF4D9D1-3DC0-415D-A3CC-71354376E070}"/>
    <cellStyle name="Comma 3 4 7" xfId="2331" xr:uid="{AE442BC9-7A1D-4F88-A927-CE38D5A5AD92}"/>
    <cellStyle name="Comma 3 4_sales contracts" xfId="6687" xr:uid="{15EBBDB5-F077-4BD5-B078-17A430E3B52E}"/>
    <cellStyle name="Comma 3 5" xfId="1084" xr:uid="{00000000-0005-0000-0000-000058030000}"/>
    <cellStyle name="Comma 3 5 2" xfId="18716" xr:uid="{2AF9B4C1-7E77-44B2-99B2-6A0CA38E70EB}"/>
    <cellStyle name="Comma 3 5 3" xfId="18310" xr:uid="{AD926A36-0EC2-4975-8CCC-650A3E38CB39}"/>
    <cellStyle name="Comma 3 5 4" xfId="35837" xr:uid="{7CB249DA-6BB2-419C-9202-C49C170B7C7A}"/>
    <cellStyle name="Comma 3 5 5" xfId="2332" xr:uid="{426A9D96-80B1-4528-A226-2E9BCDE3FA84}"/>
    <cellStyle name="Comma 3 6" xfId="1085" xr:uid="{00000000-0005-0000-0000-000059030000}"/>
    <cellStyle name="Comma 3 6 2" xfId="6714" xr:uid="{77EDDB08-B07B-433D-89A2-A1A1BFFBA579}"/>
    <cellStyle name="Comma 3 6 2 2" xfId="22913" xr:uid="{4D4D4FD3-B4F3-4872-AB73-C4F858FB0DA2}"/>
    <cellStyle name="Comma 3 6 3" xfId="6715" xr:uid="{C0206C55-6286-425C-90B6-98B33EB96295}"/>
    <cellStyle name="Comma 3 6 3 2" xfId="22914" xr:uid="{D8171DF4-D876-450A-8FF2-A20B4A0EBB13}"/>
    <cellStyle name="Comma 3 6 4" xfId="18717" xr:uid="{10941196-8F5A-4B44-9D8D-1ED16B4409CB}"/>
    <cellStyle name="Comma 3 6 5" xfId="34047" xr:uid="{7B337230-B87C-4A20-9680-3D26707D39B5}"/>
    <cellStyle name="Comma 3 6 6" xfId="37241" xr:uid="{2C3D5C22-D3F2-4A0B-B713-A4B282A0AB86}"/>
    <cellStyle name="Comma 3 6 7" xfId="2333" xr:uid="{598E39DC-F662-418F-995F-0258D9A7BD89}"/>
    <cellStyle name="Comma 3 6_sales contracts" xfId="6713" xr:uid="{484362E2-F78E-4212-A050-441E00F7904D}"/>
    <cellStyle name="Comma 3 7" xfId="1086" xr:uid="{00000000-0005-0000-0000-00005A030000}"/>
    <cellStyle name="Comma 3 7 2" xfId="6717" xr:uid="{4846137C-075B-46E9-9913-0876A5E010DA}"/>
    <cellStyle name="Comma 3 7 2 2" xfId="22915" xr:uid="{3CF5E031-D3C3-415C-93AE-26C33FF14692}"/>
    <cellStyle name="Comma 3 7 3" xfId="6718" xr:uid="{6F957FD8-896F-44E4-BFC0-3D014992AFE2}"/>
    <cellStyle name="Comma 3 7 3 2" xfId="22916" xr:uid="{4897D17E-EB92-4A51-9081-6AB23885373C}"/>
    <cellStyle name="Comma 3 7 4" xfId="18718" xr:uid="{F13AAEC3-8C89-4C26-BA24-B88AE32F7CBE}"/>
    <cellStyle name="Comma 3 7 5" xfId="34048" xr:uid="{D8EF561E-7304-4C7D-BED7-ADA6BABDB3AE}"/>
    <cellStyle name="Comma 3 7 6" xfId="37297" xr:uid="{B8760F70-F19B-4D82-A5E5-29D9944F990F}"/>
    <cellStyle name="Comma 3 7 7" xfId="2334" xr:uid="{BED3F52B-6E9B-477E-AF7D-586E31190F4C}"/>
    <cellStyle name="Comma 3 7_sales contracts" xfId="6716" xr:uid="{DF80D226-0FE4-40FB-9F9B-D4407DE2954B}"/>
    <cellStyle name="Comma 3 8" xfId="1087" xr:uid="{00000000-0005-0000-0000-00005B030000}"/>
    <cellStyle name="Comma 3 8 2" xfId="18719" xr:uid="{D0BA737E-7A70-4808-BBCF-DFA687A36C9E}"/>
    <cellStyle name="Comma 3 8 3" xfId="34049" xr:uid="{3E9C1287-6254-4387-8FA7-784F4E6DDDEE}"/>
    <cellStyle name="Comma 3 8 4" xfId="37375" xr:uid="{2010422E-D6AD-43AB-ABB8-C50EBC7943A6}"/>
    <cellStyle name="Comma 3 8 5" xfId="2335" xr:uid="{BBB57533-8A47-431D-B632-E13ABA0A0F2B}"/>
    <cellStyle name="Comma 3 9" xfId="1088" xr:uid="{00000000-0005-0000-0000-00005C030000}"/>
    <cellStyle name="Comma 3 9 2" xfId="18720" xr:uid="{27E58585-6B42-4C2B-8760-D5CF74F4450B}"/>
    <cellStyle name="Comma 3 9 3" xfId="34050" xr:uid="{D9BBF89D-9F12-4539-BA2C-17CEBC1718DB}"/>
    <cellStyle name="Comma 3 9 4" xfId="37456" xr:uid="{976BE0FC-584D-4290-B68E-0EF62B56709D}"/>
    <cellStyle name="Comma 3 9 5" xfId="2336" xr:uid="{CAD6A8FC-D248-4BB5-BF88-558AF4439C62}"/>
    <cellStyle name="Comma 3_2015" xfId="35799" xr:uid="{03F51915-B818-40D9-9500-80C9052C5710}"/>
    <cellStyle name="Comma 30" xfId="607" xr:uid="{00000000-0005-0000-0000-00005E030000}"/>
    <cellStyle name="Comma 30 2" xfId="6720" xr:uid="{52815A41-3448-43D0-967F-256DA842EF04}"/>
    <cellStyle name="Comma 30 2 2" xfId="22917" xr:uid="{6B70212C-79FD-4215-81CC-548E75B92F05}"/>
    <cellStyle name="Comma 30 3" xfId="6721" xr:uid="{1A2E55AB-305F-47E0-AEC0-63F0584763B8}"/>
    <cellStyle name="Comma 30 3 2" xfId="6722" xr:uid="{E300CAF9-2608-4002-92B0-D459D70B42ED}"/>
    <cellStyle name="Comma 30 3 2 2" xfId="22919" xr:uid="{915F9A37-D551-4D5A-974A-F2B72BD22562}"/>
    <cellStyle name="Comma 30 3 3" xfId="6723" xr:uid="{F3AD0A2B-D905-46C6-8F8C-D151CDAF26AD}"/>
    <cellStyle name="Comma 30 3 3 2" xfId="22920" xr:uid="{A606CAD9-33E9-4D28-B294-C781ADCC0675}"/>
    <cellStyle name="Comma 30 3 4" xfId="22918" xr:uid="{24700B7C-9864-4E31-8E7F-24F26746A436}"/>
    <cellStyle name="Comma 30 4" xfId="6724" xr:uid="{BB9B8457-93EA-4517-A893-1D37460230EF}"/>
    <cellStyle name="Comma 30 4 2" xfId="6725" xr:uid="{8C48C8E7-6195-47F2-A036-6A7654EE63D9}"/>
    <cellStyle name="Comma 30 4 2 2" xfId="22922" xr:uid="{2A7652B2-5DC2-4297-A0ED-006699F58D0D}"/>
    <cellStyle name="Comma 30 4 3" xfId="22921" xr:uid="{6E953376-DB69-4EAA-8DCF-34CD2964B63D}"/>
    <cellStyle name="Comma 30 5" xfId="33968" xr:uid="{10D03973-7B96-4092-9878-9A12CE242531}"/>
    <cellStyle name="Comma 30 6" xfId="33909" xr:uid="{FA8045D0-43F0-4DEB-88D3-9FC57065FDCE}"/>
    <cellStyle name="Comma 30 7" xfId="37239" xr:uid="{990F6AEA-8AC6-4615-AE97-178B8E225E76}"/>
    <cellStyle name="Comma 30_sales contracts" xfId="6719" xr:uid="{039158E4-D229-44D5-BA38-A4B763E71D02}"/>
    <cellStyle name="Comma 31" xfId="608" xr:uid="{00000000-0005-0000-0000-00005F030000}"/>
    <cellStyle name="Comma 31 2" xfId="6727" xr:uid="{678DA593-BA97-43A5-A2C7-F78F3EDA30F8}"/>
    <cellStyle name="Comma 31 2 2" xfId="22923" xr:uid="{847A4EEF-39DC-4E00-A8A3-764B4571D23B}"/>
    <cellStyle name="Comma 31 3" xfId="6728" xr:uid="{E2237A40-E96A-459E-9A70-BB9E3113069E}"/>
    <cellStyle name="Comma 31 3 2" xfId="6729" xr:uid="{D310FA35-E430-41DC-A358-043098E8F0B3}"/>
    <cellStyle name="Comma 31 3 2 2" xfId="22925" xr:uid="{D335DCDA-8730-4F15-9779-062984671712}"/>
    <cellStyle name="Comma 31 3 3" xfId="6730" xr:uid="{98EE818F-D0BC-4946-9728-0BC4FA7E78C3}"/>
    <cellStyle name="Comma 31 3 3 2" xfId="22926" xr:uid="{8E36BD2C-9391-45DF-8CC4-23FDE4C0951B}"/>
    <cellStyle name="Comma 31 3 4" xfId="22924" xr:uid="{C9AC83BE-6D0E-4F7E-9DD6-5AC8E5FDAA80}"/>
    <cellStyle name="Comma 31 4" xfId="6731" xr:uid="{9BA9306C-861D-47BF-BFAA-7F015CC349AA}"/>
    <cellStyle name="Comma 31 4 2" xfId="6732" xr:uid="{ED64E955-A113-4D14-AF30-70A94C8BF71C}"/>
    <cellStyle name="Comma 31 4 2 2" xfId="22928" xr:uid="{E6F4D200-DA21-46C8-A27E-2FE7BDBAFAC0}"/>
    <cellStyle name="Comma 31 4 3" xfId="22927" xr:uid="{C0072947-4C85-41E3-9825-1EAF1E9BEE45}"/>
    <cellStyle name="Comma 31 5" xfId="37240" xr:uid="{39141475-93C9-4D76-B5A2-56A21095EBE5}"/>
    <cellStyle name="Comma 31_sales contracts" xfId="6726" xr:uid="{1D5D7349-EF93-4F6A-B7C1-F0A2F29CE45D}"/>
    <cellStyle name="Comma 32" xfId="609" xr:uid="{00000000-0005-0000-0000-000060030000}"/>
    <cellStyle name="Comma 32 2" xfId="6734" xr:uid="{17ABBE65-FDBE-4F21-8A76-D91F59796546}"/>
    <cellStyle name="Comma 32 2 2" xfId="22929" xr:uid="{E752B46D-6FDA-489D-A287-01E77A96EC70}"/>
    <cellStyle name="Comma 32 3" xfId="6735" xr:uid="{B415F415-2991-470F-926C-67C6B802CC02}"/>
    <cellStyle name="Comma 32 3 2" xfId="6736" xr:uid="{8461C49D-E05A-4285-BF0A-DAEFA794CBBE}"/>
    <cellStyle name="Comma 32 3 2 2" xfId="22931" xr:uid="{477E53E9-333D-4527-AF08-F4FC80E8C75B}"/>
    <cellStyle name="Comma 32 3 3" xfId="6737" xr:uid="{99B39592-67FA-4B39-8FB5-B45C1475443D}"/>
    <cellStyle name="Comma 32 3 3 2" xfId="22932" xr:uid="{6A54800F-DB7C-40C2-B107-6579D6D6993D}"/>
    <cellStyle name="Comma 32 3 4" xfId="22930" xr:uid="{17950A43-C7B3-4B64-A698-CB4241E64F58}"/>
    <cellStyle name="Comma 32 4" xfId="6738" xr:uid="{8CAE84C1-FB0D-449F-89C1-3AFFE1F88C48}"/>
    <cellStyle name="Comma 32 4 2" xfId="6739" xr:uid="{B01CD5FB-C9DD-4C9E-9E1B-8724B9F77621}"/>
    <cellStyle name="Comma 32 4 2 2" xfId="22934" xr:uid="{0D1A7E6B-4C10-41D9-9159-77C078F696E7}"/>
    <cellStyle name="Comma 32 4 3" xfId="22933" xr:uid="{676851A3-555F-4398-8222-310EFB80DAF0}"/>
    <cellStyle name="Comma 32 5" xfId="37281" xr:uid="{B2DBEE08-B79C-4FBA-8ECB-248FA6BE33C7}"/>
    <cellStyle name="Comma 32_sales contracts" xfId="6733" xr:uid="{34E62E03-A83F-40D7-8291-1282F381B459}"/>
    <cellStyle name="Comma 33" xfId="610" xr:uid="{00000000-0005-0000-0000-000061030000}"/>
    <cellStyle name="Comma 33 2" xfId="6741" xr:uid="{FC1698C9-BAD8-4CD2-8045-A5CA39443B2F}"/>
    <cellStyle name="Comma 33 2 2" xfId="22935" xr:uid="{727B6876-C846-49BF-82AE-FF41B95107B5}"/>
    <cellStyle name="Comma 33 3" xfId="6742" xr:uid="{C93F117E-ADA9-4491-B791-C62A7DFD90D9}"/>
    <cellStyle name="Comma 33 3 2" xfId="6743" xr:uid="{4B9F12A1-4C00-43FB-8913-68242C5EDCE7}"/>
    <cellStyle name="Comma 33 3 2 2" xfId="22937" xr:uid="{2E9E0F74-166A-4238-BB2A-A99F703014A1}"/>
    <cellStyle name="Comma 33 3 3" xfId="6744" xr:uid="{F201D388-6C66-4092-B029-0FF123C411AA}"/>
    <cellStyle name="Comma 33 3 3 2" xfId="22938" xr:uid="{B74AB91D-EFC7-4DD0-9F8D-45383B644838}"/>
    <cellStyle name="Comma 33 3 4" xfId="22936" xr:uid="{1E98DB40-D762-4300-A78A-8C5BDF151025}"/>
    <cellStyle name="Comma 33 4" xfId="6745" xr:uid="{046D9591-0FD2-435A-9C5C-CBEF2B3519DA}"/>
    <cellStyle name="Comma 33 4 2" xfId="6746" xr:uid="{342EF270-DD08-45F4-8433-2324C31B61D8}"/>
    <cellStyle name="Comma 33 4 2 2" xfId="22940" xr:uid="{3AF92ED8-D829-488B-9BE0-05D0A1A24E0E}"/>
    <cellStyle name="Comma 33 4 3" xfId="22939" xr:uid="{F7091F11-625A-4667-BE73-A25EA92B9233}"/>
    <cellStyle name="Comma 33 5" xfId="37279" xr:uid="{3F544C17-14CC-4DF0-83BD-982DC3C5A240}"/>
    <cellStyle name="Comma 33_sales contracts" xfId="6740" xr:uid="{40C35165-0D42-4AFA-B453-C45B64C45FBF}"/>
    <cellStyle name="Comma 34" xfId="612" xr:uid="{00000000-0005-0000-0000-000062030000}"/>
    <cellStyle name="Comma 34 2" xfId="6748" xr:uid="{FEE6148B-D0CB-4B28-94B1-1486C9E22EA8}"/>
    <cellStyle name="Comma 34 2 2" xfId="22941" xr:uid="{20BD3C68-E744-4739-9081-1764CDFDD128}"/>
    <cellStyle name="Comma 34 3" xfId="6749" xr:uid="{1CD2DAF1-5B13-4264-9C5D-018D904749C1}"/>
    <cellStyle name="Comma 34 3 2" xfId="6750" xr:uid="{806588ED-EF4A-4C78-AB49-D7192B4C72C0}"/>
    <cellStyle name="Comma 34 3 2 2" xfId="22943" xr:uid="{EDE4CFE1-D8C1-4E39-8FE5-4C63D11EDBC6}"/>
    <cellStyle name="Comma 34 3 3" xfId="6751" xr:uid="{9D922250-1432-4885-A900-317F22151EB4}"/>
    <cellStyle name="Comma 34 3 3 2" xfId="22944" xr:uid="{C6B434CA-0F4B-4970-8B95-7177C1F866D9}"/>
    <cellStyle name="Comma 34 3 4" xfId="22942" xr:uid="{7CF1CECE-892F-4200-AB96-2EDCC9868F03}"/>
    <cellStyle name="Comma 34 4" xfId="6752" xr:uid="{4469ADDD-7A13-454F-99B3-65EF566198D0}"/>
    <cellStyle name="Comma 34 4 2" xfId="6753" xr:uid="{0E28DBAC-B1A6-495D-82ED-E2B23024EB5A}"/>
    <cellStyle name="Comma 34 4 2 2" xfId="22946" xr:uid="{A975F05F-ADC2-4B24-ACA4-F1192045DE1A}"/>
    <cellStyle name="Comma 34 4 3" xfId="22945" xr:uid="{1AFA5DD6-1907-43D6-9DE2-501452705920}"/>
    <cellStyle name="Comma 34 5" xfId="37276" xr:uid="{8893F4AB-D87F-405F-9AC0-B915A9F14D67}"/>
    <cellStyle name="Comma 34_sales contracts" xfId="6747" xr:uid="{4280004C-337E-4E59-9FCF-D15AA397B9FC}"/>
    <cellStyle name="Comma 35" xfId="613" xr:uid="{00000000-0005-0000-0000-000063030000}"/>
    <cellStyle name="Comma 35 2" xfId="6755" xr:uid="{9C032177-7403-4A09-9090-0B96DC15D8E7}"/>
    <cellStyle name="Comma 35 2 2" xfId="22947" xr:uid="{160193E9-7F55-4029-9BDD-B6F4476F2F46}"/>
    <cellStyle name="Comma 35 3" xfId="6756" xr:uid="{16955CC1-C49E-4F73-8E1B-D203E03CC38D}"/>
    <cellStyle name="Comma 35 3 2" xfId="6757" xr:uid="{71711B80-BD58-4474-931B-16719B23DEF0}"/>
    <cellStyle name="Comma 35 3 2 2" xfId="22949" xr:uid="{00309BB3-441D-424F-A061-64F54551D46B}"/>
    <cellStyle name="Comma 35 3 3" xfId="6758" xr:uid="{B05EA296-B201-461F-A5A9-8CB6EBB3C65C}"/>
    <cellStyle name="Comma 35 3 3 2" xfId="22950" xr:uid="{3E3AF168-01FE-4B3B-BF92-D267D5C840EA}"/>
    <cellStyle name="Comma 35 3 4" xfId="22948" xr:uid="{615ACE6C-EF0C-4D1A-9D13-708773579292}"/>
    <cellStyle name="Comma 35 4" xfId="6759" xr:uid="{5D80CD73-6928-43C4-9418-9E4620AD58C0}"/>
    <cellStyle name="Comma 35 4 2" xfId="6760" xr:uid="{236C32FE-EE92-4601-BD40-1B696B7AB22F}"/>
    <cellStyle name="Comma 35 4 2 2" xfId="22952" xr:uid="{4AC48DB3-A2D4-41BA-A958-0313A26C0829}"/>
    <cellStyle name="Comma 35 4 3" xfId="22951" xr:uid="{8433FB17-E45E-4653-BE1F-E93168E3DD5D}"/>
    <cellStyle name="Comma 35 5" xfId="37289" xr:uid="{C09E36DF-DDA4-49E4-B064-16F9F41B4108}"/>
    <cellStyle name="Comma 35_sales contracts" xfId="6754" xr:uid="{8221D813-1EC6-4FEC-ACAB-571803E4415D}"/>
    <cellStyle name="Comma 36" xfId="614" xr:uid="{00000000-0005-0000-0000-000064030000}"/>
    <cellStyle name="Comma 36 2" xfId="6762" xr:uid="{14BC5BC5-4879-4839-864A-37A91F555776}"/>
    <cellStyle name="Comma 36 2 2" xfId="22953" xr:uid="{51A7C903-A92A-4FFD-BF72-33B0808FA301}"/>
    <cellStyle name="Comma 36 3" xfId="6763" xr:uid="{F3CB90AC-957A-447C-A33D-873A1FC0FEE0}"/>
    <cellStyle name="Comma 36 3 2" xfId="6764" xr:uid="{466E494F-88AC-4F3B-8DA9-B70A7FB7C042}"/>
    <cellStyle name="Comma 36 3 2 2" xfId="22955" xr:uid="{36FDFD77-BA7D-43C6-80BE-6793BB3C67D7}"/>
    <cellStyle name="Comma 36 3 3" xfId="6765" xr:uid="{724A1068-9C2D-4899-A54E-7198EAFCD73B}"/>
    <cellStyle name="Comma 36 3 3 2" xfId="22956" xr:uid="{FCD14614-BE71-4820-9139-D690687AF0A6}"/>
    <cellStyle name="Comma 36 3 4" xfId="22954" xr:uid="{7E957B0C-1927-40A0-92D1-14370732BAA2}"/>
    <cellStyle name="Comma 36 4" xfId="6766" xr:uid="{305B6332-D5E0-4350-821F-B1A80610064C}"/>
    <cellStyle name="Comma 36 4 2" xfId="6767" xr:uid="{FDE4C583-99A8-40F0-9E51-65F412349DB9}"/>
    <cellStyle name="Comma 36 4 2 2" xfId="22958" xr:uid="{52E2299B-0155-4269-B853-060BA3C69A07}"/>
    <cellStyle name="Comma 36 4 3" xfId="22957" xr:uid="{5EEC3F1E-2E91-4097-A5C4-EFDC3B2CD9B4}"/>
    <cellStyle name="Comma 36 5" xfId="37368" xr:uid="{C5CA3B7A-3519-47B3-A5D6-01E3847CF8ED}"/>
    <cellStyle name="Comma 36_sales contracts" xfId="6761" xr:uid="{80059842-5C75-4022-8E80-3E9A849D4A6F}"/>
    <cellStyle name="Comma 37" xfId="616" xr:uid="{00000000-0005-0000-0000-000065030000}"/>
    <cellStyle name="Comma 37 2" xfId="6769" xr:uid="{DF2667EF-F7E2-4427-83B8-33D1FEF800B7}"/>
    <cellStyle name="Comma 37 2 2" xfId="22959" xr:uid="{3B414815-F676-4793-849C-9C9BB3EBBA62}"/>
    <cellStyle name="Comma 37 3" xfId="6770" xr:uid="{90967067-DB48-45D5-985F-E13F9EF89C42}"/>
    <cellStyle name="Comma 37 3 2" xfId="6771" xr:uid="{F521894E-9E1F-4339-8943-14BB53209223}"/>
    <cellStyle name="Comma 37 3 2 2" xfId="22961" xr:uid="{D3F8C1CB-47E6-4818-B94C-03D5CB328F82}"/>
    <cellStyle name="Comma 37 3 3" xfId="6772" xr:uid="{1D7A6145-6065-4111-845B-ADC4198FAADB}"/>
    <cellStyle name="Comma 37 3 3 2" xfId="22962" xr:uid="{7C97D76F-AF5A-429D-AAF8-78008E328508}"/>
    <cellStyle name="Comma 37 3 4" xfId="22960" xr:uid="{B6B0DE21-3318-42BD-8384-DBE96C387044}"/>
    <cellStyle name="Comma 37 4" xfId="6773" xr:uid="{8278140B-F5E6-450E-B0D4-C78604E26515}"/>
    <cellStyle name="Comma 37 4 2" xfId="6774" xr:uid="{36ACE2A3-7EB2-44B0-995E-A302F4E2F772}"/>
    <cellStyle name="Comma 37 4 2 2" xfId="22964" xr:uid="{723F888E-9877-45BD-86CE-073A412DC34D}"/>
    <cellStyle name="Comma 37 4 3" xfId="22963" xr:uid="{3DDB6F70-58FB-4665-94C3-102DD76944F1}"/>
    <cellStyle name="Comma 37 5" xfId="37444" xr:uid="{6D9C9EEC-3153-4861-93BE-9941787D9F07}"/>
    <cellStyle name="Comma 37_sales contracts" xfId="6768" xr:uid="{3F6461DF-DAEB-49C8-8611-3E7AA04A8941}"/>
    <cellStyle name="Comma 38" xfId="617" xr:uid="{00000000-0005-0000-0000-000066030000}"/>
    <cellStyle name="Comma 38 2" xfId="6776" xr:uid="{4F3F6585-5A23-49E8-BA34-9E054414896B}"/>
    <cellStyle name="Comma 38 2 2" xfId="22965" xr:uid="{5B66562B-D722-453B-A4C5-AEFA77760F93}"/>
    <cellStyle name="Comma 38 3" xfId="6777" xr:uid="{5A289053-61B9-4EC8-BD5D-F7541B98729F}"/>
    <cellStyle name="Comma 38 3 2" xfId="6778" xr:uid="{D140555C-0D5D-4D27-A907-28DDD8FCB208}"/>
    <cellStyle name="Comma 38 3 2 2" xfId="22967" xr:uid="{5950EED9-06DF-4202-B976-9249288317A7}"/>
    <cellStyle name="Comma 38 3 3" xfId="6779" xr:uid="{C5BFC3FD-DBA2-44D9-B541-ACB502C7895C}"/>
    <cellStyle name="Comma 38 3 3 2" xfId="22968" xr:uid="{CA7C1C86-F092-4AA5-BE0B-3F591030F05B}"/>
    <cellStyle name="Comma 38 3 4" xfId="22966" xr:uid="{2039AE82-B7FB-48CE-93C5-08DDCCF3E28C}"/>
    <cellStyle name="Comma 38 4" xfId="6780" xr:uid="{BDB6D17D-809F-4544-9D39-6402C2D132B7}"/>
    <cellStyle name="Comma 38 4 2" xfId="6781" xr:uid="{C9ABAABB-78BC-47A6-AD67-0E12E18F8136}"/>
    <cellStyle name="Comma 38 4 2 2" xfId="22970" xr:uid="{AFE549EB-35B1-4AFA-9148-95ABB6592C10}"/>
    <cellStyle name="Comma 38 4 3" xfId="22969" xr:uid="{18720365-BBCA-4DE0-890D-0F29208B96E3}"/>
    <cellStyle name="Comma 38 5" xfId="37450" xr:uid="{35F4D7A5-B9EC-472E-ADF6-16C6C0728F60}"/>
    <cellStyle name="Comma 38_sales contracts" xfId="6775" xr:uid="{B998D7B8-D7DF-4123-B329-2FD5108D34E6}"/>
    <cellStyle name="Comma 39" xfId="619" xr:uid="{00000000-0005-0000-0000-000067030000}"/>
    <cellStyle name="Comma 39 2" xfId="6783" xr:uid="{204A4868-EA1B-4EA9-A9C7-414760178981}"/>
    <cellStyle name="Comma 39 2 2" xfId="22971" xr:uid="{72F4E483-6B65-4D6F-BD5C-443FEA4376C6}"/>
    <cellStyle name="Comma 39 3" xfId="6784" xr:uid="{FAFC36F1-04EF-453E-9EAC-DA6BF1E7B908}"/>
    <cellStyle name="Comma 39 3 2" xfId="6785" xr:uid="{847C9EDD-72BC-492E-AD41-C90A0D09C554}"/>
    <cellStyle name="Comma 39 3 2 2" xfId="22973" xr:uid="{E6A3943F-277E-45A1-AA3B-E19A594DD2AB}"/>
    <cellStyle name="Comma 39 3 3" xfId="6786" xr:uid="{FB053522-E8AC-442C-9208-E5D5E550E39E}"/>
    <cellStyle name="Comma 39 3 3 2" xfId="22974" xr:uid="{EBD6AAF3-2EDF-4571-9895-BAC7918B0B8B}"/>
    <cellStyle name="Comma 39 3 4" xfId="22972" xr:uid="{1993E698-7481-4345-AA69-617A3D32CDDE}"/>
    <cellStyle name="Comma 39 4" xfId="6787" xr:uid="{E0D499E7-8478-4F4E-83DB-259E37B8A87B}"/>
    <cellStyle name="Comma 39 4 2" xfId="6788" xr:uid="{96162075-203A-48C0-8998-8CB04832403D}"/>
    <cellStyle name="Comma 39 4 2 2" xfId="22976" xr:uid="{FBE7FB38-75F0-41F5-98EF-E86AFE44A38B}"/>
    <cellStyle name="Comma 39 4 3" xfId="22975" xr:uid="{7675062C-E940-439A-AC5F-F38341CDD7B9}"/>
    <cellStyle name="Comma 39 5" xfId="37452" xr:uid="{5CF72AD4-03BE-4239-B79E-6DCF537A8988}"/>
    <cellStyle name="Comma 39_sales contracts" xfId="6782" xr:uid="{18D01A0B-A773-4F94-81E2-EF1BB0099BD9}"/>
    <cellStyle name="Comma 4" xfId="381" xr:uid="{00000000-0005-0000-0000-000068030000}"/>
    <cellStyle name="Comma 4 10" xfId="6789" xr:uid="{D761ED3F-ECE0-4893-A509-6311AC455991}"/>
    <cellStyle name="Comma 4 10 2" xfId="6790" xr:uid="{0C6D9BD8-41F9-451A-85EF-575A70DA2B93}"/>
    <cellStyle name="Comma 4 10 2 2" xfId="22978" xr:uid="{78E59C69-2238-4FA6-93D4-5D8079223664}"/>
    <cellStyle name="Comma 4 10 3" xfId="6791" xr:uid="{179BB6B1-BD07-455C-BEF8-BD48B015EBFF}"/>
    <cellStyle name="Comma 4 10 3 2" xfId="22979" xr:uid="{55BC7A35-04D8-4392-BF83-D023A5982B4C}"/>
    <cellStyle name="Comma 4 10 4" xfId="22977" xr:uid="{B0563325-F25C-4622-8F70-7051846CAC59}"/>
    <cellStyle name="Comma 4 10 5" xfId="37545" xr:uid="{659FE4D0-AB7B-47FC-983F-FCD108EEA1C8}"/>
    <cellStyle name="Comma 4 11" xfId="6792" xr:uid="{A82AF849-7F42-480C-8F51-0626417629B1}"/>
    <cellStyle name="Comma 4 11 2" xfId="6793" xr:uid="{DAC2AF0B-1215-49A6-BBA0-671FCDCD854C}"/>
    <cellStyle name="Comma 4 11 2 2" xfId="22981" xr:uid="{0265D144-874A-46BD-92FD-3DA25518FBCA}"/>
    <cellStyle name="Comma 4 11 3" xfId="6794" xr:uid="{E443B78A-8CBC-426F-BFA2-F7627FA0C067}"/>
    <cellStyle name="Comma 4 11 3 2" xfId="22982" xr:uid="{A8E8D6B8-9EDB-4C16-A434-4E9F4C1428D9}"/>
    <cellStyle name="Comma 4 11 4" xfId="22980" xr:uid="{5F2C96FE-F0F4-4735-B041-97D3715BDD03}"/>
    <cellStyle name="Comma 4 11 5" xfId="37560" xr:uid="{BED0016E-238F-40F3-9061-C6CFBEC71F93}"/>
    <cellStyle name="Comma 4 12" xfId="6795" xr:uid="{834AAD75-0EE1-49D0-85CF-94A3F03DE39F}"/>
    <cellStyle name="Comma 4 12 2" xfId="6796" xr:uid="{EB25130D-A84A-42AD-BCA5-0F5506A6919E}"/>
    <cellStyle name="Comma 4 12 2 2" xfId="22984" xr:uid="{E23CD260-DCA8-4B48-9676-B9C69CDD34E7}"/>
    <cellStyle name="Comma 4 12 3" xfId="22983" xr:uid="{BDE121E6-003E-4E36-8E6C-10120A7AD86C}"/>
    <cellStyle name="Comma 4 12 4" xfId="37610" xr:uid="{A934CD12-9567-4B50-A40E-6BA733889EEE}"/>
    <cellStyle name="Comma 4 13" xfId="6797" xr:uid="{E4B1E8B4-1C35-4806-8944-E41E4716038D}"/>
    <cellStyle name="Comma 4 13 2" xfId="6798" xr:uid="{8BAB3746-49D1-4EBD-A1A0-3E4EEA601F50}"/>
    <cellStyle name="Comma 4 13 2 2" xfId="22986" xr:uid="{0CE26035-A31A-4186-988D-37E791534995}"/>
    <cellStyle name="Comma 4 13 3" xfId="22985" xr:uid="{E70A49E7-D5C0-4A1E-93F8-F2AD7A69C02B}"/>
    <cellStyle name="Comma 4 13 4" xfId="37648" xr:uid="{A71866FD-7FD4-4169-A7DB-5F4BE3D38299}"/>
    <cellStyle name="Comma 4 14" xfId="6799" xr:uid="{5C537080-767F-495C-90DB-3AC642E033CD}"/>
    <cellStyle name="Comma 4 14 2" xfId="22987" xr:uid="{A05DDB4E-842C-4AD0-9F6F-AC05535C1249}"/>
    <cellStyle name="Comma 4 14 3" xfId="37684" xr:uid="{380D3523-D17E-455D-B94C-B2C5D3A4F266}"/>
    <cellStyle name="Comma 4 15" xfId="18142" xr:uid="{EB80D781-D5EC-4044-A7A9-100D287A6FC8}"/>
    <cellStyle name="Comma 4 15 2" xfId="37724" xr:uid="{A2CB0607-CA0E-4D94-AD5D-FD8E3B9B41D4}"/>
    <cellStyle name="Comma 4 16" xfId="37767" xr:uid="{320C5C21-CCD2-48B7-B86A-E04230DC175C}"/>
    <cellStyle name="Comma 4 17" xfId="37810" xr:uid="{75A4886C-3FB8-45B4-A5E1-46D1FC431FF8}"/>
    <cellStyle name="Comma 4 18" xfId="37946" xr:uid="{E0DC0E44-8DE1-4553-9178-7D5B873C9F74}"/>
    <cellStyle name="Comma 4 19" xfId="37982" xr:uid="{D6E10E9E-7971-4B1C-924A-B882613E68CC}"/>
    <cellStyle name="Comma 4 2" xfId="1089" xr:uid="{00000000-0005-0000-0000-000069030000}"/>
    <cellStyle name="Comma 4 2 10" xfId="37561" xr:uid="{681F29C0-28B5-4960-BB49-3D0B94F8C12C}"/>
    <cellStyle name="Comma 4 2 11" xfId="37611" xr:uid="{2D100F5C-5208-4E5A-A704-DAFC624EE9ED}"/>
    <cellStyle name="Comma 4 2 12" xfId="37649" xr:uid="{12D1324C-C4C5-4216-80AD-2798D2B1F529}"/>
    <cellStyle name="Comma 4 2 13" xfId="37685" xr:uid="{58D8378E-45FA-4EF5-B976-BA01C9160FEE}"/>
    <cellStyle name="Comma 4 2 14" xfId="37725" xr:uid="{E41FE67E-7352-4842-B746-5A40EF1DF5CE}"/>
    <cellStyle name="Comma 4 2 15" xfId="37768" xr:uid="{2BCC08CC-FFD8-4845-BF04-5F86D65DBD72}"/>
    <cellStyle name="Comma 4 2 16" xfId="37811" xr:uid="{12D33211-9E89-4203-B128-49FE10450FFF}"/>
    <cellStyle name="Comma 4 2 17" xfId="37947" xr:uid="{A87F2BFA-8D3A-4F17-8E0A-34AA1F491E04}"/>
    <cellStyle name="Comma 4 2 18" xfId="37988" xr:uid="{EE22EEFB-716D-4895-8DAA-BA024034C291}"/>
    <cellStyle name="Comma 4 2 19" xfId="34655" xr:uid="{D67BB5CF-58A4-402A-AAC2-A9B1CA9AB979}"/>
    <cellStyle name="Comma 4 2 2" xfId="1090" xr:uid="{00000000-0005-0000-0000-00006A030000}"/>
    <cellStyle name="Comma 4 2 2 10" xfId="37631" xr:uid="{A5C9F1E9-F841-4E8A-AF94-9F9A30B9E071}"/>
    <cellStyle name="Comma 4 2 2 11" xfId="37669" xr:uid="{F9500A6C-4264-4EFC-925D-6820F19B3D70}"/>
    <cellStyle name="Comma 4 2 2 12" xfId="37706" xr:uid="{F5489E7D-0955-455A-A895-8DA091B70B2A}"/>
    <cellStyle name="Comma 4 2 2 13" xfId="37746" xr:uid="{CDE99A0A-4984-4C04-BD8C-A68608B2B352}"/>
    <cellStyle name="Comma 4 2 2 14" xfId="37789" xr:uid="{D22FEE54-B82B-4F86-9AE8-88E9DB914185}"/>
    <cellStyle name="Comma 4 2 2 15" xfId="37833" xr:uid="{BABB58AE-C128-4504-986F-4CB671DCFF56}"/>
    <cellStyle name="Comma 4 2 2 16" xfId="37968" xr:uid="{E0B3BA5D-A9FB-4266-9DD9-923D06237CEC}"/>
    <cellStyle name="Comma 4 2 2 17" xfId="34712" xr:uid="{1707E542-35C8-4043-A8D2-E32E49CB204B}"/>
    <cellStyle name="Comma 4 2 2 18" xfId="2338" xr:uid="{8492A371-1F6C-4ADB-A660-02944583CA43}"/>
    <cellStyle name="Comma 4 2 2 2" xfId="6801" xr:uid="{433E5AF1-E970-417E-A255-DE73F97A3EB9}"/>
    <cellStyle name="Comma 4 2 2 2 2" xfId="22988" xr:uid="{4A082D82-A473-44AC-B33A-E795E4145F86}"/>
    <cellStyle name="Comma 4 2 2 2 3" xfId="35872" xr:uid="{451F9951-CC67-43E1-8E8E-9E60CB70767C}"/>
    <cellStyle name="Comma 4 2 2 3" xfId="6802" xr:uid="{3DBB76C4-1DCD-4A56-A2E9-47A639BE0B22}"/>
    <cellStyle name="Comma 4 2 2 3 2" xfId="22989" xr:uid="{D6C8A394-9325-4A51-894D-383E426E6E69}"/>
    <cellStyle name="Comma 4 2 2 3 3" xfId="37267" xr:uid="{04316C46-FC34-4409-A715-E6992FDCB277}"/>
    <cellStyle name="Comma 4 2 2 4" xfId="18722" xr:uid="{9C0DE39D-CB35-4C11-815F-12E982F30474}"/>
    <cellStyle name="Comma 4 2 2 4 2" xfId="37331" xr:uid="{2849D66F-3455-4F0B-BB7C-01214BC4E35D}"/>
    <cellStyle name="Comma 4 2 2 5" xfId="37410" xr:uid="{CF0B355B-A10D-4189-8CFA-0BA345C869C5}"/>
    <cellStyle name="Comma 4 2 2 6" xfId="37482" xr:uid="{21C5782A-69A8-4F0F-9FC4-EF1EBD399912}"/>
    <cellStyle name="Comma 4 2 2 7" xfId="37515" xr:uid="{2FB1EE38-FDDA-4141-8236-6339BDEEB54C}"/>
    <cellStyle name="Comma 4 2 2 8" xfId="37547" xr:uid="{AB12EE2F-015C-4622-83CE-55420FAD4255}"/>
    <cellStyle name="Comma 4 2 2 9" xfId="37582" xr:uid="{57BA5D9E-3CAF-46FE-925F-463FB5E5F489}"/>
    <cellStyle name="Comma 4 2 2_sales contracts" xfId="6800" xr:uid="{23A8463B-F360-4826-A3F2-621EAEACC8E7}"/>
    <cellStyle name="Comma 4 2 20" xfId="2337" xr:uid="{37FDB955-1C23-48D6-A401-DA0B5120665A}"/>
    <cellStyle name="Comma 4 2 3" xfId="1091" xr:uid="{00000000-0005-0000-0000-00006B030000}"/>
    <cellStyle name="Comma 4 2 3 2" xfId="6804" xr:uid="{BEEF2C77-425C-4019-95B7-7C16BE625971}"/>
    <cellStyle name="Comma 4 2 3 2 2" xfId="22990" xr:uid="{8E224A50-E50B-48C5-B691-07BD9193BE84}"/>
    <cellStyle name="Comma 4 2 3 3" xfId="6805" xr:uid="{D8944D28-3CF5-473D-8B15-B04B50DF2788}"/>
    <cellStyle name="Comma 4 2 3 3 2" xfId="22991" xr:uid="{676B1C43-AE22-48D0-8DD3-7B1F1B06213B}"/>
    <cellStyle name="Comma 4 2 3 4" xfId="18723" xr:uid="{FB9E7275-ED50-46DF-8DBD-AF78FE36CB66}"/>
    <cellStyle name="Comma 4 2 3 5" xfId="34051" xr:uid="{77836F17-C9B1-4A72-AFC4-0A68278D1938}"/>
    <cellStyle name="Comma 4 2 3 6" xfId="35842" xr:uid="{4724374D-A1E5-4AF2-8226-8372DB604FF2}"/>
    <cellStyle name="Comma 4 2 3 7" xfId="2339" xr:uid="{637DB840-B51F-4DDA-A0D9-4106DB7170E7}"/>
    <cellStyle name="Comma 4 2 3_sales contracts" xfId="6803" xr:uid="{44881D3D-476E-4886-8EBA-8124088BE417}"/>
    <cellStyle name="Comma 4 2 4" xfId="6806" xr:uid="{1D9AE26F-E594-49B1-8F64-5DC0333CEABC}"/>
    <cellStyle name="Comma 4 2 4 2" xfId="22992" xr:uid="{1B3AE1AC-28E3-4484-945D-0A134FDB2FC3}"/>
    <cellStyle name="Comma 4 2 4 3" xfId="37246" xr:uid="{13A65B75-C18B-43BD-9B30-A8E53FE15711}"/>
    <cellStyle name="Comma 4 2 5" xfId="18721" xr:uid="{F022AB98-9BAB-4D2C-8CD1-344FA7BB7F31}"/>
    <cellStyle name="Comma 4 2 5 2" xfId="37302" xr:uid="{CC3EECC5-A10A-411C-91CA-A68C7C843971}"/>
    <cellStyle name="Comma 4 2 6" xfId="37380" xr:uid="{ADCC263B-D50A-4AE1-B7FA-EA279C458502}"/>
    <cellStyle name="Comma 4 2 7" xfId="37461" xr:uid="{2A8CF900-12D7-4F25-A3FB-78DA7168C927}"/>
    <cellStyle name="Comma 4 2 8" xfId="37514" xr:uid="{E89FA224-C835-484A-B67A-1CBC5208B141}"/>
    <cellStyle name="Comma 4 2 9" xfId="37546" xr:uid="{3179FBE3-C811-4C59-8A18-8CB050B96109}"/>
    <cellStyle name="Comma 4 2_Financial statement" xfId="1092" xr:uid="{00000000-0005-0000-0000-00006C030000}"/>
    <cellStyle name="Comma 4 20" xfId="34654" xr:uid="{7CBC69CF-0236-4D4C-91FC-B21E1E62638B}"/>
    <cellStyle name="Comma 4 3" xfId="1093" xr:uid="{00000000-0005-0000-0000-00006D030000}"/>
    <cellStyle name="Comma 4 3 10" xfId="37632" xr:uid="{A15E2B29-E30A-4A26-A9C4-22AEA2F71A91}"/>
    <cellStyle name="Comma 4 3 11" xfId="37670" xr:uid="{409E5088-AEB7-4D88-A9AF-E83414E1748D}"/>
    <cellStyle name="Comma 4 3 12" xfId="37707" xr:uid="{5A12B7F0-5244-4FF9-B7F3-17B6E6F72B2E}"/>
    <cellStyle name="Comma 4 3 13" xfId="37747" xr:uid="{1976F713-E5AD-4F94-B5BC-08BE3A847EAF}"/>
    <cellStyle name="Comma 4 3 14" xfId="37790" xr:uid="{897B504F-E2AC-4EF7-8F07-25C77AAE6455}"/>
    <cellStyle name="Comma 4 3 15" xfId="37834" xr:uid="{442C871E-D860-495C-916C-D33FB4D168AF}"/>
    <cellStyle name="Comma 4 3 16" xfId="37969" xr:uid="{B4E4B46A-F497-4520-9143-38F0AEFEA6FD}"/>
    <cellStyle name="Comma 4 3 17" xfId="34713" xr:uid="{61F0B14D-40F9-45C9-83F5-40514DB62426}"/>
    <cellStyle name="Comma 4 3 18" xfId="2340" xr:uid="{E92C8C23-E5DF-48E7-82F9-FD87D10CFA1B}"/>
    <cellStyle name="Comma 4 3 2" xfId="6808" xr:uid="{4C1CF326-C3EC-4D4C-AC5D-BB33B5A7720D}"/>
    <cellStyle name="Comma 4 3 2 2" xfId="22993" xr:uid="{B2F8445C-A7FE-4800-A11F-7A7BA88E2446}"/>
    <cellStyle name="Comma 4 3 2 3" xfId="35873" xr:uid="{5CDBD1AA-AE7F-4CB2-869A-D0CEAD6A033E}"/>
    <cellStyle name="Comma 4 3 3" xfId="6809" xr:uid="{E703FDE9-171F-4CC3-90B8-8BF65182483E}"/>
    <cellStyle name="Comma 4 3 3 2" xfId="22994" xr:uid="{AC13E54F-F3CE-4A1D-8E7A-2C7597A098ED}"/>
    <cellStyle name="Comma 4 3 3 3" xfId="37268" xr:uid="{D77CE367-A370-4484-A180-0B047E9F2B03}"/>
    <cellStyle name="Comma 4 3 4" xfId="6810" xr:uid="{BD975B09-FD21-4517-B485-3E03BED52B2B}"/>
    <cellStyle name="Comma 4 3 4 2" xfId="22995" xr:uid="{84DEFEAD-C74E-4F6F-8945-053115BDC586}"/>
    <cellStyle name="Comma 4 3 4 3" xfId="37332" xr:uid="{C438A4B2-16A9-4B16-91FC-E6132B5BFE61}"/>
    <cellStyle name="Comma 4 3 5" xfId="18724" xr:uid="{5B779B99-3FB7-4466-B952-6E41121D4572}"/>
    <cellStyle name="Comma 4 3 5 2" xfId="37411" xr:uid="{6D7C8E20-7C57-44F4-92EC-D612E7CE0311}"/>
    <cellStyle name="Comma 4 3 6" xfId="37483" xr:uid="{84691133-A39E-4CEF-9AAF-9E14246467EA}"/>
    <cellStyle name="Comma 4 3 7" xfId="37516" xr:uid="{9024F90B-1610-4873-B859-3DCD33B14BD3}"/>
    <cellStyle name="Comma 4 3 8" xfId="37548" xr:uid="{86AB77DE-0B06-44EB-A7B8-488FFA7F57E4}"/>
    <cellStyle name="Comma 4 3 9" xfId="37583" xr:uid="{AE9D5E09-E2A2-48F0-B764-5F3BA93ADD4D}"/>
    <cellStyle name="Comma 4 3_sales contracts" xfId="6807" xr:uid="{F3C914D3-E312-4869-82DE-2FE7E353D00E}"/>
    <cellStyle name="Comma 4 4" xfId="1094" xr:uid="{00000000-0005-0000-0000-00006E030000}"/>
    <cellStyle name="Comma 4 4 10" xfId="18344" xr:uid="{BCF13D4B-CDBC-492C-A79B-1136E334C578}"/>
    <cellStyle name="Comma 4 4 11" xfId="35841" xr:uid="{C72629EB-6FF8-4C01-960B-5819886B8017}"/>
    <cellStyle name="Comma 4 4 2" xfId="1095" xr:uid="{00000000-0005-0000-0000-00006F030000}"/>
    <cellStyle name="Comma 4 4 2 2" xfId="1096" xr:uid="{00000000-0005-0000-0000-000070030000}"/>
    <cellStyle name="Comma 4 4 2 2 2" xfId="6814" xr:uid="{DC2B4B89-CEFA-43CB-B48D-1AD20822B47E}"/>
    <cellStyle name="Comma 4 4 2 2 2 2" xfId="6815" xr:uid="{BF395DB0-82E5-4AC2-BC4D-0505B9E6E736}"/>
    <cellStyle name="Comma 4 4 2 2 2 2 2" xfId="22997" xr:uid="{E867B020-1414-46AC-AA8A-71E3D45AEA25}"/>
    <cellStyle name="Comma 4 4 2 2 2 3" xfId="6816" xr:uid="{55E3C010-BDE1-4356-9F66-A311E9DE1A39}"/>
    <cellStyle name="Comma 4 4 2 2 2 3 2" xfId="22998" xr:uid="{122B7016-19CE-4093-9A61-0C6051455400}"/>
    <cellStyle name="Comma 4 4 2 2 2 4" xfId="22996" xr:uid="{75F18852-C6DB-4ADA-AC71-54AC3FE983F0}"/>
    <cellStyle name="Comma 4 4 2 2 3" xfId="6817" xr:uid="{2251B800-3871-4D32-ACA9-C9DE7C556080}"/>
    <cellStyle name="Comma 4 4 2 2 3 2" xfId="6818" xr:uid="{EAFFFAE9-44E6-4C11-8E4A-0C37FE327095}"/>
    <cellStyle name="Comma 4 4 2 2 3 2 2" xfId="23000" xr:uid="{85028D6C-566A-44FF-9D2E-C2CB73389450}"/>
    <cellStyle name="Comma 4 4 2 2 3 3" xfId="22999" xr:uid="{05BEC990-57B5-4675-AB89-464445F8BF9C}"/>
    <cellStyle name="Comma 4 4 2 2 4" xfId="6819" xr:uid="{CC97AC50-A965-4C84-9AB4-718A9A437E24}"/>
    <cellStyle name="Comma 4 4 2 2 4 2" xfId="6820" xr:uid="{0521E3AC-38FF-48C5-8848-B45FA468420A}"/>
    <cellStyle name="Comma 4 4 2 2 4 2 2" xfId="23002" xr:uid="{D7C7E764-1B96-4BA2-B829-EF09FA9A30EE}"/>
    <cellStyle name="Comma 4 4 2 2 4 3" xfId="23001" xr:uid="{5DB88152-9A19-4436-AA72-FD508155AB54}"/>
    <cellStyle name="Comma 4 4 2 2 5" xfId="6821" xr:uid="{31076E9B-6FA8-429F-8346-C03DCF2113CF}"/>
    <cellStyle name="Comma 4 4 2 2 5 2" xfId="23003" xr:uid="{E0D7F255-30CE-42A7-8B92-82B754E82D47}"/>
    <cellStyle name="Comma 4 4 2 2_sales contracts" xfId="6813" xr:uid="{91455C71-6A70-4453-96DB-56B09F25DA7A}"/>
    <cellStyle name="Comma 4 4 2 3" xfId="6822" xr:uid="{853D482B-F348-4848-A2C6-F5515660A326}"/>
    <cellStyle name="Comma 4 4 2 3 2" xfId="6823" xr:uid="{80189C82-9850-492F-B137-AA0BCC5568A1}"/>
    <cellStyle name="Comma 4 4 2 3 2 2" xfId="23005" xr:uid="{AC244D34-7D5B-4EF6-B50B-09CC3B8AA4E5}"/>
    <cellStyle name="Comma 4 4 2 3 3" xfId="6824" xr:uid="{BD492CE8-000E-4268-95AC-00018F171DEA}"/>
    <cellStyle name="Comma 4 4 2 3 3 2" xfId="23006" xr:uid="{C3E84BAC-5601-4DFC-866F-2DAE4341204E}"/>
    <cellStyle name="Comma 4 4 2 3 4" xfId="23004" xr:uid="{DA2EA41E-D389-4536-B21B-F3FDDC2DACAE}"/>
    <cellStyle name="Comma 4 4 2 4" xfId="6825" xr:uid="{4DAE4405-4F38-4B92-8916-07D9888F0E42}"/>
    <cellStyle name="Comma 4 4 2 4 2" xfId="6826" xr:uid="{92E36D8A-66A8-49F6-9D10-A9AFA201CAF3}"/>
    <cellStyle name="Comma 4 4 2 4 2 2" xfId="23008" xr:uid="{FD88AC91-B616-462A-9296-AB53B5BF2FAF}"/>
    <cellStyle name="Comma 4 4 2 4 3" xfId="6827" xr:uid="{13954950-4B94-4104-B15B-DF482F2A3891}"/>
    <cellStyle name="Comma 4 4 2 4 3 2" xfId="23009" xr:uid="{1640C04D-602F-4D25-B5A8-A0D34790C4FA}"/>
    <cellStyle name="Comma 4 4 2 4 4" xfId="23007" xr:uid="{D24DEF0F-3BDB-492A-9078-E141F9A9251B}"/>
    <cellStyle name="Comma 4 4 2 5" xfId="6828" xr:uid="{D3421C79-D7C2-479C-B943-AD4385A59EEC}"/>
    <cellStyle name="Comma 4 4 2 5 2" xfId="6829" xr:uid="{1DE365E9-BA9D-46D1-B738-AF4A9FC5FF3B}"/>
    <cellStyle name="Comma 4 4 2 5 2 2" xfId="23011" xr:uid="{E6A20A05-26D0-41F6-A429-59A54D083757}"/>
    <cellStyle name="Comma 4 4 2 5 3" xfId="23010" xr:uid="{A1BA57FD-AA4F-4A74-B64F-831BC94ECD19}"/>
    <cellStyle name="Comma 4 4 2 6" xfId="6830" xr:uid="{6B4B7ABF-6D3F-4339-805F-33E426505E39}"/>
    <cellStyle name="Comma 4 4 2 6 2" xfId="6831" xr:uid="{33DAE2C0-13F2-4C11-B11B-D48034B0F0E9}"/>
    <cellStyle name="Comma 4 4 2 6 2 2" xfId="23013" xr:uid="{90F353BA-8F63-4062-BAB1-543F833B76E2}"/>
    <cellStyle name="Comma 4 4 2 6 3" xfId="23012" xr:uid="{EC222E39-32ED-45E9-A417-8DB6B7023E7E}"/>
    <cellStyle name="Comma 4 4 2 7" xfId="6832" xr:uid="{15BF7832-C4C7-4322-A9B2-FCD4CBB3CC60}"/>
    <cellStyle name="Comma 4 4 2 7 2" xfId="23014" xr:uid="{0F07CB52-5905-43F2-B0EC-9383979C8498}"/>
    <cellStyle name="Comma 4 4 2_sales contracts" xfId="6812" xr:uid="{0F5BE62D-865C-46C4-A423-E3634FDDB4CF}"/>
    <cellStyle name="Comma 4 4 3" xfId="1097" xr:uid="{00000000-0005-0000-0000-000071030000}"/>
    <cellStyle name="Comma 4 4 3 2" xfId="6834" xr:uid="{20868AB3-1EC6-4BC3-A825-7CDABC66F2C2}"/>
    <cellStyle name="Comma 4 4 3 2 2" xfId="23015" xr:uid="{133065B9-7815-458D-9495-C28425DB5CCD}"/>
    <cellStyle name="Comma 4 4 3 3" xfId="6835" xr:uid="{6AA4B5EA-4FBC-409E-9A81-554812C36FCE}"/>
    <cellStyle name="Comma 4 4 3 3 2" xfId="6836" xr:uid="{B0963FFB-FFFA-4686-B087-1412F1B16F4C}"/>
    <cellStyle name="Comma 4 4 3 3 2 2" xfId="23017" xr:uid="{2D46A8D5-FFFC-4B44-BD38-8A396256AA88}"/>
    <cellStyle name="Comma 4 4 3 3 3" xfId="6837" xr:uid="{289BC8DD-B0D2-441C-B325-D1AAC5377EAA}"/>
    <cellStyle name="Comma 4 4 3 3 3 2" xfId="23018" xr:uid="{E37B27F5-6467-4CCA-881C-D3C325DEBF9F}"/>
    <cellStyle name="Comma 4 4 3 3 4" xfId="23016" xr:uid="{2BECEF23-5E47-4543-864C-8D836D8BDAB8}"/>
    <cellStyle name="Comma 4 4 3 4" xfId="6838" xr:uid="{54A90D5F-EC67-4282-8E22-597442AE7EFE}"/>
    <cellStyle name="Comma 4 4 3 4 2" xfId="6839" xr:uid="{3DC325F6-CD09-4545-B1E4-0FE23406DE0F}"/>
    <cellStyle name="Comma 4 4 3 4 2 2" xfId="23020" xr:uid="{6B0E5560-E420-40B9-AE24-37F57CE6898A}"/>
    <cellStyle name="Comma 4 4 3 4 3" xfId="23019" xr:uid="{A6D2B255-FF4B-40F0-9D9F-ECBB0BD4EEC1}"/>
    <cellStyle name="Comma 4 4 3_sales contracts" xfId="6833" xr:uid="{74439603-7674-47F4-8316-F2EC476CC546}"/>
    <cellStyle name="Comma 4 4 4" xfId="6840" xr:uid="{179EE685-4E33-4F01-A1FB-EDC1537DFCA3}"/>
    <cellStyle name="Comma 4 4 4 2" xfId="6841" xr:uid="{8488F0FB-BF35-4E20-B064-6CF2EEF5621A}"/>
    <cellStyle name="Comma 4 4 4 2 2" xfId="6842" xr:uid="{1A32D16D-D352-4DC2-B404-6A06FA5EFBED}"/>
    <cellStyle name="Comma 4 4 4 2 2 2" xfId="23023" xr:uid="{11C44663-B35F-47B1-BEC9-AD1FA5B9BD94}"/>
    <cellStyle name="Comma 4 4 4 2 3" xfId="23022" xr:uid="{F58AFE0B-FE5B-4ECD-B3E4-C2F9E04A2A67}"/>
    <cellStyle name="Comma 4 4 4 3" xfId="6843" xr:uid="{70E92560-3BA3-48F7-BE33-FE3EF0CF1AF3}"/>
    <cellStyle name="Comma 4 4 4 3 2" xfId="6844" xr:uid="{FE282A33-CB94-43DF-AEC5-B8A13E396BA6}"/>
    <cellStyle name="Comma 4 4 4 3 2 2" xfId="23025" xr:uid="{CD67B5FB-B8D5-4D73-B565-69312662F17D}"/>
    <cellStyle name="Comma 4 4 4 3 3" xfId="23024" xr:uid="{905D7D56-B7DD-49D0-83E7-553EC74370F0}"/>
    <cellStyle name="Comma 4 4 4 4" xfId="6845" xr:uid="{8DABFD9D-BAA9-4581-8521-41EC36AED7B7}"/>
    <cellStyle name="Comma 4 4 4 4 2" xfId="23026" xr:uid="{1A90DD0E-4986-421A-88CC-E9A1006E02DF}"/>
    <cellStyle name="Comma 4 4 4 5" xfId="23021" xr:uid="{1DB9096A-8F21-45FE-A8CF-54DAB3973934}"/>
    <cellStyle name="Comma 4 4 5" xfId="6846" xr:uid="{671DC1E7-5CF0-4615-AAFC-9C88AED56335}"/>
    <cellStyle name="Comma 4 4 5 2" xfId="6847" xr:uid="{897877DF-0F66-433E-97D8-A878B2557815}"/>
    <cellStyle name="Comma 4 4 5 2 2" xfId="23028" xr:uid="{DD24F47C-6125-4DD7-BABA-7ED115C70DE1}"/>
    <cellStyle name="Comma 4 4 5 3" xfId="6848" xr:uid="{E57534DD-7689-4116-866B-5497688AC2B1}"/>
    <cellStyle name="Comma 4 4 5 3 2" xfId="23029" xr:uid="{20834AA9-A7D6-477D-8882-4B9B644F45F0}"/>
    <cellStyle name="Comma 4 4 5 4" xfId="23027" xr:uid="{C5ACE3DA-8CAB-4CCD-95DB-9EB6F7139B03}"/>
    <cellStyle name="Comma 4 4 6" xfId="6849" xr:uid="{6A8C9E1A-D8E2-46C4-85F2-6AF38FCE9A52}"/>
    <cellStyle name="Comma 4 4 6 2" xfId="6850" xr:uid="{5DC19E85-6988-473A-A193-EBEA5B7645A1}"/>
    <cellStyle name="Comma 4 4 6 2 2" xfId="23031" xr:uid="{CFC0A75F-D50B-4B88-A01B-2EC4045BCA49}"/>
    <cellStyle name="Comma 4 4 6 3" xfId="23030" xr:uid="{57D8CE54-903C-43C4-AC36-30B3209CF6E7}"/>
    <cellStyle name="Comma 4 4 7" xfId="6851" xr:uid="{AB89A08F-F900-4F2C-BD82-4AAFE044327D}"/>
    <cellStyle name="Comma 4 4 7 2" xfId="6852" xr:uid="{90644DEA-0171-479C-A582-43481D449BC2}"/>
    <cellStyle name="Comma 4 4 7 2 2" xfId="23033" xr:uid="{B1C4C671-C64B-4F72-B6E3-A5FDB018C924}"/>
    <cellStyle name="Comma 4 4 7 3" xfId="23032" xr:uid="{D154A460-973D-4F2F-9212-A20A11FB3D6E}"/>
    <cellStyle name="Comma 4 4 8" xfId="6853" xr:uid="{33C4AD4D-B806-4652-B9F3-885D53370AF7}"/>
    <cellStyle name="Comma 4 4 8 2" xfId="23034" xr:uid="{E8A91956-D5F5-48CC-8F58-58D77AA36046}"/>
    <cellStyle name="Comma 4 4 9" xfId="34052" xr:uid="{603C8025-6564-4667-A5F2-818A24B83DE4}"/>
    <cellStyle name="Comma 4 4_sales contracts" xfId="6811" xr:uid="{52A42149-75FA-44EA-B667-EADD2AFDFD71}"/>
    <cellStyle name="Comma 4 5" xfId="1098" xr:uid="{00000000-0005-0000-0000-000072030000}"/>
    <cellStyle name="Comma 4 5 10" xfId="37245" xr:uid="{9E0C3037-A1AC-45AA-A0AA-5AE9362AE3E1}"/>
    <cellStyle name="Comma 4 5 2" xfId="1099" xr:uid="{00000000-0005-0000-0000-000073030000}"/>
    <cellStyle name="Comma 4 5 2 2" xfId="1100" xr:uid="{00000000-0005-0000-0000-000074030000}"/>
    <cellStyle name="Comma 4 5 2 2 2" xfId="6857" xr:uid="{5437E812-B2E1-4F45-8BCC-CAA6FE5D6FC4}"/>
    <cellStyle name="Comma 4 5 2 2 2 2" xfId="6858" xr:uid="{610EDEE6-ECB4-43A5-A0DE-B507D012BE6C}"/>
    <cellStyle name="Comma 4 5 2 2 2 2 2" xfId="23036" xr:uid="{11FF6174-5B35-4BC3-B2CD-512F0F3DDB87}"/>
    <cellStyle name="Comma 4 5 2 2 2 3" xfId="6859" xr:uid="{27878E10-11BD-4F77-A7DA-0CB810046425}"/>
    <cellStyle name="Comma 4 5 2 2 2 3 2" xfId="23037" xr:uid="{35AE019C-3008-4F12-859E-14EB24640104}"/>
    <cellStyle name="Comma 4 5 2 2 2 4" xfId="23035" xr:uid="{04727FBE-F538-4539-9A5B-1397C230C6E0}"/>
    <cellStyle name="Comma 4 5 2 2 3" xfId="6860" xr:uid="{F6164306-C202-4AEF-9449-232126A040E8}"/>
    <cellStyle name="Comma 4 5 2 2 3 2" xfId="6861" xr:uid="{58A550D6-B9C1-484C-A170-6D10929A6E63}"/>
    <cellStyle name="Comma 4 5 2 2 3 2 2" xfId="23039" xr:uid="{F31C2468-637B-4EEB-9EF8-4B9F554A3972}"/>
    <cellStyle name="Comma 4 5 2 2 3 3" xfId="23038" xr:uid="{2522BD49-EF61-4FAD-8427-8429187F4266}"/>
    <cellStyle name="Comma 4 5 2 2 4" xfId="6862" xr:uid="{AF92055C-1213-4FDD-B5F3-B343D99FA54F}"/>
    <cellStyle name="Comma 4 5 2 2 4 2" xfId="6863" xr:uid="{02904E0A-BABD-49E8-B1F5-A70FE3827821}"/>
    <cellStyle name="Comma 4 5 2 2 4 2 2" xfId="23041" xr:uid="{29016705-18E5-4F86-BA0F-6489D3B2F495}"/>
    <cellStyle name="Comma 4 5 2 2 4 3" xfId="23040" xr:uid="{F3A0BD30-6991-46EB-A2DD-E2BD5EEE524E}"/>
    <cellStyle name="Comma 4 5 2 2 5" xfId="6864" xr:uid="{4496E2BB-0396-4AA7-8BDC-A6EA4D08D72A}"/>
    <cellStyle name="Comma 4 5 2 2 5 2" xfId="23042" xr:uid="{73C00CBA-D38F-4148-95BC-9E91CEB8B17E}"/>
    <cellStyle name="Comma 4 5 2 2_sales contracts" xfId="6856" xr:uid="{6E120CD2-0258-49B2-8A29-1374C9661211}"/>
    <cellStyle name="Comma 4 5 2 3" xfId="6865" xr:uid="{AFC1539B-27A6-4BD4-B9F1-02454D796232}"/>
    <cellStyle name="Comma 4 5 2 3 2" xfId="6866" xr:uid="{84104B59-648E-4996-8096-E6E517E7B6AA}"/>
    <cellStyle name="Comma 4 5 2 3 2 2" xfId="23044" xr:uid="{FE1C2750-F067-48BC-A6F4-A4F5859AD762}"/>
    <cellStyle name="Comma 4 5 2 3 3" xfId="6867" xr:uid="{3921CF16-9E98-4B28-BCB8-3F4514452D6B}"/>
    <cellStyle name="Comma 4 5 2 3 3 2" xfId="23045" xr:uid="{E9FD2E64-D9F2-4178-A9F2-058834A0C082}"/>
    <cellStyle name="Comma 4 5 2 3 4" xfId="23043" xr:uid="{A866436D-397E-4526-994D-5586753D560A}"/>
    <cellStyle name="Comma 4 5 2 4" xfId="6868" xr:uid="{79CC4C8A-2E23-4E4A-90E1-748A4AD32A1E}"/>
    <cellStyle name="Comma 4 5 2 4 2" xfId="6869" xr:uid="{052C3B5A-AE5A-4FD6-9EDA-FC4A45F8DE52}"/>
    <cellStyle name="Comma 4 5 2 4 2 2" xfId="23047" xr:uid="{7EE7A3C4-BD66-499D-A743-C1639E9054F8}"/>
    <cellStyle name="Comma 4 5 2 4 3" xfId="6870" xr:uid="{544E3A7A-00A8-46ED-942A-B9C9EB0AE62A}"/>
    <cellStyle name="Comma 4 5 2 4 3 2" xfId="23048" xr:uid="{D781DF9E-7A8F-4E99-8BA4-EDE3369C9764}"/>
    <cellStyle name="Comma 4 5 2 4 4" xfId="23046" xr:uid="{D6517C24-C9BF-46D0-BC1A-E6929DEFCB6E}"/>
    <cellStyle name="Comma 4 5 2 5" xfId="6871" xr:uid="{46DA9EF5-D61D-482B-980F-716453C65A94}"/>
    <cellStyle name="Comma 4 5 2 5 2" xfId="6872" xr:uid="{B9A975AF-EBB3-4F29-82C8-06DFCD11C8FA}"/>
    <cellStyle name="Comma 4 5 2 5 2 2" xfId="23050" xr:uid="{A2AB514E-B389-4E6C-87C2-BDCCD2DD452F}"/>
    <cellStyle name="Comma 4 5 2 5 3" xfId="23049" xr:uid="{C3473EC5-C2F4-474D-868A-6DDA6BE6AD22}"/>
    <cellStyle name="Comma 4 5 2 6" xfId="6873" xr:uid="{E2A6F1DB-0D50-4C69-ADD2-454EDD97D5E4}"/>
    <cellStyle name="Comma 4 5 2 6 2" xfId="6874" xr:uid="{7E9F56E2-F95D-4C03-87F0-6E58C80A7710}"/>
    <cellStyle name="Comma 4 5 2 6 2 2" xfId="23052" xr:uid="{66DE4AD9-7137-482F-99AC-469C434DE835}"/>
    <cellStyle name="Comma 4 5 2 6 3" xfId="23051" xr:uid="{A99E2D70-D4A8-4AAF-B4C9-8309D0F17641}"/>
    <cellStyle name="Comma 4 5 2 7" xfId="6875" xr:uid="{86EE7DAE-3A14-4A84-B5EC-268356D82F83}"/>
    <cellStyle name="Comma 4 5 2 7 2" xfId="23053" xr:uid="{B5216F3E-B3E0-469E-AC09-8DCCCB4E3A44}"/>
    <cellStyle name="Comma 4 5 2_sales contracts" xfId="6855" xr:uid="{22599013-C4B0-4491-8ECE-D1269492CFE4}"/>
    <cellStyle name="Comma 4 5 3" xfId="1101" xr:uid="{00000000-0005-0000-0000-000075030000}"/>
    <cellStyle name="Comma 4 5 3 2" xfId="6877" xr:uid="{00D61220-A48F-4C14-81D3-D42D7607038B}"/>
    <cellStyle name="Comma 4 5 3 2 2" xfId="6878" xr:uid="{1B679867-678C-476F-BEF6-B4281DBE8B8F}"/>
    <cellStyle name="Comma 4 5 3 2 2 2" xfId="6879" xr:uid="{AAC70503-A085-4FF2-BF2C-A73436628775}"/>
    <cellStyle name="Comma 4 5 3 2 2 2 2" xfId="23056" xr:uid="{D1772176-E468-49F3-A241-DCC3F1F19005}"/>
    <cellStyle name="Comma 4 5 3 2 2 3" xfId="23055" xr:uid="{9A74CA03-19D8-45F7-95F4-61ADD1926331}"/>
    <cellStyle name="Comma 4 5 3 2 3" xfId="6880" xr:uid="{EE73EF11-B068-4433-9CA3-86F8DDD9C2B4}"/>
    <cellStyle name="Comma 4 5 3 2 3 2" xfId="6881" xr:uid="{42629FC1-7C5E-4529-A221-284830EC3ECA}"/>
    <cellStyle name="Comma 4 5 3 2 3 2 2" xfId="23058" xr:uid="{78ECBE55-EF2C-42DE-914B-6729DF807A82}"/>
    <cellStyle name="Comma 4 5 3 2 3 3" xfId="23057" xr:uid="{75B2809A-2B5F-4A4F-98C7-8EE18FFBB71F}"/>
    <cellStyle name="Comma 4 5 3 2 4" xfId="6882" xr:uid="{0A311A6E-2306-4DB1-854C-CFA90A910D91}"/>
    <cellStyle name="Comma 4 5 3 2 4 2" xfId="23059" xr:uid="{A293F0FE-966A-4F67-922F-054AA4CF3DEE}"/>
    <cellStyle name="Comma 4 5 3 2 5" xfId="23054" xr:uid="{1C516FD2-86C0-4EE5-BED3-288071126730}"/>
    <cellStyle name="Comma 4 5 3 3" xfId="6883" xr:uid="{EB7AC720-108A-4271-BF05-2899CB84CE90}"/>
    <cellStyle name="Comma 4 5 3 3 2" xfId="6884" xr:uid="{13FE12D5-B05A-44CB-AF16-1CB09F55B6D3}"/>
    <cellStyle name="Comma 4 5 3 3 2 2" xfId="23061" xr:uid="{0B50E6B4-1994-4869-8CF9-42B8D37D0D08}"/>
    <cellStyle name="Comma 4 5 3 3 3" xfId="6885" xr:uid="{BEA376BB-53BC-4037-ADF6-995C2BEDA408}"/>
    <cellStyle name="Comma 4 5 3 3 3 2" xfId="23062" xr:uid="{B8572CAB-C8D0-406C-9BA5-BB07E4F93583}"/>
    <cellStyle name="Comma 4 5 3 3 4" xfId="23060" xr:uid="{370FD2C3-940B-40C4-ADBF-AF6ECA0F6688}"/>
    <cellStyle name="Comma 4 5 3 4" xfId="6886" xr:uid="{E31B1EED-10BB-4004-949B-A8D85108A0D5}"/>
    <cellStyle name="Comma 4 5 3 4 2" xfId="6887" xr:uid="{12783778-C6AC-40BD-8675-EA4401EAF243}"/>
    <cellStyle name="Comma 4 5 3 4 2 2" xfId="23064" xr:uid="{42C63C97-846D-4EF9-ACD1-B866C5CE2D9A}"/>
    <cellStyle name="Comma 4 5 3 4 3" xfId="23063" xr:uid="{1BE1BEEC-CF76-4CA5-A6E8-2253B8DA4EA9}"/>
    <cellStyle name="Comma 4 5 3 5" xfId="6888" xr:uid="{092E5787-0E8B-4178-A08B-3E860433D374}"/>
    <cellStyle name="Comma 4 5 3 5 2" xfId="6889" xr:uid="{86929862-6674-4B21-8450-0A17CD88C67D}"/>
    <cellStyle name="Comma 4 5 3 5 2 2" xfId="23066" xr:uid="{E72084EF-841E-42D3-BA76-7753BE00079F}"/>
    <cellStyle name="Comma 4 5 3 5 3" xfId="23065" xr:uid="{90CF7697-FDE3-4CE6-9F85-3DF6555957D2}"/>
    <cellStyle name="Comma 4 5 3 6" xfId="6890" xr:uid="{7CE15DB1-831F-442F-BCE6-3B0F38A53423}"/>
    <cellStyle name="Comma 4 5 3 6 2" xfId="23067" xr:uid="{DAC9A103-2D9A-4A09-BED2-78EEA1E31CEA}"/>
    <cellStyle name="Comma 4 5 3_sales contracts" xfId="6876" xr:uid="{9F13BEF2-FE38-4041-8763-487B9708B98D}"/>
    <cellStyle name="Comma 4 5 4" xfId="6891" xr:uid="{F3FF4FA2-84FC-4333-84F8-F66A6D9310B8}"/>
    <cellStyle name="Comma 4 5 4 2" xfId="6892" xr:uid="{16D18F2E-37C4-4E6B-95BB-A230583E517B}"/>
    <cellStyle name="Comma 4 5 4 2 2" xfId="6893" xr:uid="{CCF9B6F4-D15A-4AF6-AC25-C89E73E0CA90}"/>
    <cellStyle name="Comma 4 5 4 2 2 2" xfId="6894" xr:uid="{6F06964B-91EC-410D-8223-D6DBB9977BFB}"/>
    <cellStyle name="Comma 4 5 4 2 2 2 2" xfId="23071" xr:uid="{E3534C5D-13D3-4384-AB26-6C99AAA8C44F}"/>
    <cellStyle name="Comma 4 5 4 2 2 3" xfId="23070" xr:uid="{8F45BAC9-7161-4FA7-A195-ACED4951577B}"/>
    <cellStyle name="Comma 4 5 4 2 3" xfId="6895" xr:uid="{E0955BD7-AAB5-4592-8000-C20A9B47C32E}"/>
    <cellStyle name="Comma 4 5 4 2 3 2" xfId="6896" xr:uid="{D3B282DA-7925-44A0-B456-F25C3E597450}"/>
    <cellStyle name="Comma 4 5 4 2 3 2 2" xfId="23073" xr:uid="{B6DC4F7E-7E96-4858-AF89-ABE6F13D941B}"/>
    <cellStyle name="Comma 4 5 4 2 3 3" xfId="23072" xr:uid="{4F81A531-6754-4D98-9E3C-026007877C32}"/>
    <cellStyle name="Comma 4 5 4 2 4" xfId="6897" xr:uid="{96BA6C90-53E2-4969-BDFF-16AC41882371}"/>
    <cellStyle name="Comma 4 5 4 2 4 2" xfId="23074" xr:uid="{FDD81346-AB01-4E56-BA05-E3F7DCC91AE3}"/>
    <cellStyle name="Comma 4 5 4 2 5" xfId="23069" xr:uid="{C323B97D-74F7-4F99-B31B-479504671F0C}"/>
    <cellStyle name="Comma 4 5 4 3" xfId="6898" xr:uid="{0F1B463C-35B4-40A3-91FE-B259952BE80D}"/>
    <cellStyle name="Comma 4 5 4 3 2" xfId="6899" xr:uid="{89442A02-F780-4CEE-9B37-2B10B773976F}"/>
    <cellStyle name="Comma 4 5 4 3 2 2" xfId="23076" xr:uid="{C8C9C6AC-DAEC-468B-B3F5-BB26455F205D}"/>
    <cellStyle name="Comma 4 5 4 3 3" xfId="23075" xr:uid="{64BDE5FB-62FC-41A8-8152-FD8AAC9D6F76}"/>
    <cellStyle name="Comma 4 5 4 4" xfId="6900" xr:uid="{BF8A63DF-C3F2-4D9C-80FA-1C3A80C1B572}"/>
    <cellStyle name="Comma 4 5 4 4 2" xfId="6901" xr:uid="{C3B690E4-0587-49C6-A10B-AB54D536C278}"/>
    <cellStyle name="Comma 4 5 4 4 2 2" xfId="23078" xr:uid="{2EACBC76-E48E-4448-8DCA-38CE6BD1B8F7}"/>
    <cellStyle name="Comma 4 5 4 4 3" xfId="23077" xr:uid="{E0B6140B-B2BE-4F91-AF6E-6240BC69E645}"/>
    <cellStyle name="Comma 4 5 4 5" xfId="6902" xr:uid="{5F5B19F4-B078-47DC-B1EE-545EF203083D}"/>
    <cellStyle name="Comma 4 5 4 5 2" xfId="23079" xr:uid="{8A47955A-809B-4265-A56B-FF6BB272A91A}"/>
    <cellStyle name="Comma 4 5 4 6" xfId="23068" xr:uid="{FA1B7D68-2C90-46CD-AD3C-25E89E3CA8D7}"/>
    <cellStyle name="Comma 4 5 5" xfId="6903" xr:uid="{338509F3-4E99-4F7B-A1E2-4C32019BBFC1}"/>
    <cellStyle name="Comma 4 5 5 2" xfId="6904" xr:uid="{BA99D1DC-9958-4875-B9D9-4354DCD19C43}"/>
    <cellStyle name="Comma 4 5 5 2 2" xfId="6905" xr:uid="{F352C2AE-C9EA-4707-A3D4-51AAD6621AA5}"/>
    <cellStyle name="Comma 4 5 5 2 2 2" xfId="23082" xr:uid="{BF6AD404-1CF7-4EB7-9501-E3A84ADDE913}"/>
    <cellStyle name="Comma 4 5 5 2 3" xfId="23081" xr:uid="{E65F8047-AB41-4B05-8A75-11B5808EE2ED}"/>
    <cellStyle name="Comma 4 5 5 3" xfId="6906" xr:uid="{2889BDE1-17A7-4EAF-98CF-4D1C197FE359}"/>
    <cellStyle name="Comma 4 5 5 3 2" xfId="6907" xr:uid="{AEF265AF-CDF8-4BBD-B7AF-2EB75DCE7D8C}"/>
    <cellStyle name="Comma 4 5 5 3 2 2" xfId="23084" xr:uid="{71A19292-9AE1-4D96-9400-7ED0FD761FDF}"/>
    <cellStyle name="Comma 4 5 5 3 3" xfId="23083" xr:uid="{1CCD4A6F-CE66-4BBB-B358-9750EDA6BEE3}"/>
    <cellStyle name="Comma 4 5 5 4" xfId="6908" xr:uid="{354DC78B-5DE8-4CAF-9857-F7A52B260309}"/>
    <cellStyle name="Comma 4 5 5 4 2" xfId="23085" xr:uid="{FF8357EC-4698-4D08-B7AC-4D9D3B61CCF8}"/>
    <cellStyle name="Comma 4 5 5 5" xfId="23080" xr:uid="{D99FFCA2-C77E-47CF-A414-762AEC298758}"/>
    <cellStyle name="Comma 4 5 6" xfId="6909" xr:uid="{DA4FBCAC-F1E6-4984-8393-84E6A1B0B2CC}"/>
    <cellStyle name="Comma 4 5 6 2" xfId="6910" xr:uid="{B3AEED32-63B0-4F94-A041-06ABA72EA19E}"/>
    <cellStyle name="Comma 4 5 6 2 2" xfId="23087" xr:uid="{BDAE3D9E-AC88-4A7C-94EE-5B8B509A7D84}"/>
    <cellStyle name="Comma 4 5 6 3" xfId="6911" xr:uid="{0D065CA1-9BBB-4C0C-BCD9-957200BFB6A8}"/>
    <cellStyle name="Comma 4 5 6 3 2" xfId="23088" xr:uid="{6F85FDB8-1B2B-4FD3-BF6C-3647EACCD37C}"/>
    <cellStyle name="Comma 4 5 6 4" xfId="23086" xr:uid="{9B475D47-52CF-405F-8C7F-0D5ACDF96272}"/>
    <cellStyle name="Comma 4 5 7" xfId="6912" xr:uid="{34580B08-CB53-4272-8EB7-F91BCE1C96A4}"/>
    <cellStyle name="Comma 4 5 7 2" xfId="6913" xr:uid="{C21F76B0-4FAB-4E19-A475-AF8B6B5F9C80}"/>
    <cellStyle name="Comma 4 5 7 2 2" xfId="23090" xr:uid="{10C96B24-9F77-467C-9E64-AB5835BE3769}"/>
    <cellStyle name="Comma 4 5 7 3" xfId="23089" xr:uid="{5B4BE8BC-0BA3-45A6-96A0-BD52E4C8D11C}"/>
    <cellStyle name="Comma 4 5 8" xfId="6914" xr:uid="{BA11F4E9-CF02-4C5E-97E3-6904D48F6261}"/>
    <cellStyle name="Comma 4 5 8 2" xfId="6915" xr:uid="{62ED8D59-F926-4CDE-8E10-39CB496B47F8}"/>
    <cellStyle name="Comma 4 5 8 2 2" xfId="23092" xr:uid="{B4E01BA8-2CA7-402E-B004-181920CA63B3}"/>
    <cellStyle name="Comma 4 5 8 3" xfId="23091" xr:uid="{321439E7-8922-453F-94A7-02A9E437BAC3}"/>
    <cellStyle name="Comma 4 5 9" xfId="6916" xr:uid="{879CC60F-57E2-4CB7-84CA-C0351815FA5D}"/>
    <cellStyle name="Comma 4 5 9 2" xfId="23093" xr:uid="{8B872443-9E57-4B5F-B56C-88C9D69066FF}"/>
    <cellStyle name="Comma 4 5_sales contracts" xfId="6854" xr:uid="{682C72D2-49F4-4E56-B5F1-2D40BAA38BD3}"/>
    <cellStyle name="Comma 4 6" xfId="1102" xr:uid="{00000000-0005-0000-0000-000076030000}"/>
    <cellStyle name="Comma 4 6 2" xfId="1103" xr:uid="{00000000-0005-0000-0000-000077030000}"/>
    <cellStyle name="Comma 4 6 2 2" xfId="6919" xr:uid="{724D8FBB-8863-4DE5-980E-80A370A667F1}"/>
    <cellStyle name="Comma 4 6 2 2 2" xfId="6920" xr:uid="{9DBD5393-5ED9-4082-8A31-D19D2E39A7AB}"/>
    <cellStyle name="Comma 4 6 2 2 2 2" xfId="23095" xr:uid="{1A66E4ED-0533-4B1C-AF45-C067D49E1E37}"/>
    <cellStyle name="Comma 4 6 2 2 3" xfId="6921" xr:uid="{812B918F-4BE2-4E1A-AAF8-B33E4624A120}"/>
    <cellStyle name="Comma 4 6 2 2 3 2" xfId="23096" xr:uid="{45C2F765-7D7B-4459-8FD7-B94683058A05}"/>
    <cellStyle name="Comma 4 6 2 2 4" xfId="23094" xr:uid="{32BCCEF8-A2C2-4380-8B69-2E5BB63D2218}"/>
    <cellStyle name="Comma 4 6 2 3" xfId="6922" xr:uid="{CEBBDAFF-0805-4CC9-AC63-A902D35BC8F0}"/>
    <cellStyle name="Comma 4 6 2 3 2" xfId="6923" xr:uid="{54D16910-3E86-43FD-B4EB-4D29A5D1EBEA}"/>
    <cellStyle name="Comma 4 6 2 3 2 2" xfId="23098" xr:uid="{8C8FD852-1A59-49AE-B278-5A06D5FD9BE8}"/>
    <cellStyle name="Comma 4 6 2 3 3" xfId="23097" xr:uid="{2E86763B-057E-4AB3-B560-90E3F1C5E18B}"/>
    <cellStyle name="Comma 4 6 2 4" xfId="6924" xr:uid="{DDEC5BA5-654F-4641-8AAB-27C0D7A54400}"/>
    <cellStyle name="Comma 4 6 2 4 2" xfId="6925" xr:uid="{C82DE28F-7407-4043-9B50-3319B623A342}"/>
    <cellStyle name="Comma 4 6 2 4 2 2" xfId="23100" xr:uid="{65285D69-862E-4D1E-B150-C6283460CB7A}"/>
    <cellStyle name="Comma 4 6 2 4 3" xfId="23099" xr:uid="{D78B36C6-48E4-4F51-90E2-6F628946BD5F}"/>
    <cellStyle name="Comma 4 6 2 5" xfId="6926" xr:uid="{4E667189-9951-4007-8EF6-268C14F77887}"/>
    <cellStyle name="Comma 4 6 2 5 2" xfId="23101" xr:uid="{4AA69BA6-8E6F-409C-A657-92DF711D5DA0}"/>
    <cellStyle name="Comma 4 6 2_sales contracts" xfId="6918" xr:uid="{E3A254E1-5E86-492E-8CD5-72B1135D252E}"/>
    <cellStyle name="Comma 4 6 3" xfId="6927" xr:uid="{8654C82A-463D-4F07-8D8F-F03A6D9AFDE5}"/>
    <cellStyle name="Comma 4 6 3 2" xfId="6928" xr:uid="{751C8B09-B62F-4549-BB9F-BF8F1891378C}"/>
    <cellStyle name="Comma 4 6 3 2 2" xfId="23103" xr:uid="{F29F2505-F9AC-4D6D-BA8B-AF32385630A2}"/>
    <cellStyle name="Comma 4 6 3 3" xfId="6929" xr:uid="{307E9E32-885E-4809-81C1-C04E643AFCE7}"/>
    <cellStyle name="Comma 4 6 3 3 2" xfId="23104" xr:uid="{B85EE202-F252-4145-BE0B-00B8508BDFE6}"/>
    <cellStyle name="Comma 4 6 3 4" xfId="23102" xr:uid="{7A378E4A-3EA2-40E7-86B7-D422EF217371}"/>
    <cellStyle name="Comma 4 6 4" xfId="6930" xr:uid="{79C4090F-0C42-4263-8DB4-12D37AF8C08A}"/>
    <cellStyle name="Comma 4 6 4 2" xfId="6931" xr:uid="{8BC507A6-7E4C-4EC8-AB20-021AC99A9751}"/>
    <cellStyle name="Comma 4 6 4 2 2" xfId="23106" xr:uid="{131A8961-7BF3-4571-A0D3-A99D55AA3082}"/>
    <cellStyle name="Comma 4 6 4 3" xfId="6932" xr:uid="{B17BE69F-25C0-436E-BD27-A86FE793ED26}"/>
    <cellStyle name="Comma 4 6 4 3 2" xfId="23107" xr:uid="{A6327BD2-26AA-41B9-BC63-26A3F71266EA}"/>
    <cellStyle name="Comma 4 6 4 4" xfId="23105" xr:uid="{014CC61D-E0FD-486B-8BA2-F4FB155DF43B}"/>
    <cellStyle name="Comma 4 6 5" xfId="6933" xr:uid="{BFC129ED-1119-46AB-92BB-DAA20015EFB8}"/>
    <cellStyle name="Comma 4 6 5 2" xfId="6934" xr:uid="{CBD68ACD-AF30-4516-AABF-8CE43A2C64F7}"/>
    <cellStyle name="Comma 4 6 5 2 2" xfId="23109" xr:uid="{EA3217F3-3449-4B89-B1F3-BB964F5940D4}"/>
    <cellStyle name="Comma 4 6 5 3" xfId="23108" xr:uid="{B02029BD-1D3B-4EDD-B2FA-A2C092F69F1F}"/>
    <cellStyle name="Comma 4 6 6" xfId="6935" xr:uid="{AE7CEA1C-2439-4FE8-82BA-60D7E0A0175E}"/>
    <cellStyle name="Comma 4 6 6 2" xfId="6936" xr:uid="{8FC150DB-5989-45CF-830D-CD6783B14B3C}"/>
    <cellStyle name="Comma 4 6 6 2 2" xfId="23111" xr:uid="{22E120C4-0C8F-4D55-9B72-85D9683D63C5}"/>
    <cellStyle name="Comma 4 6 6 3" xfId="23110" xr:uid="{0522CDF3-6C33-465E-91FF-F35140918C02}"/>
    <cellStyle name="Comma 4 6 7" xfId="6937" xr:uid="{321AA8E9-FD9F-41E0-BC6E-D75743849E54}"/>
    <cellStyle name="Comma 4 6 7 2" xfId="23112" xr:uid="{C73DB3C5-F997-4CC9-9EEE-7C22621B196E}"/>
    <cellStyle name="Comma 4 6 8" xfId="37301" xr:uid="{D3725640-A4AA-4B78-985A-E50EA6A08267}"/>
    <cellStyle name="Comma 4 6 9" xfId="37997" xr:uid="{83E46ACB-AEFC-46FC-AE42-14E98FF85299}"/>
    <cellStyle name="Comma 4 6_sales contracts" xfId="6917" xr:uid="{236029E6-9544-42A6-A349-274B5C0E85C9}"/>
    <cellStyle name="Comma 4 7" xfId="1104" xr:uid="{00000000-0005-0000-0000-000078030000}"/>
    <cellStyle name="Comma 4 7 2" xfId="1105" xr:uid="{00000000-0005-0000-0000-000079030000}"/>
    <cellStyle name="Comma 4 7 2 2" xfId="6940" xr:uid="{7FE458CE-D1B9-4302-9D39-076962550DEC}"/>
    <cellStyle name="Comma 4 7 2 2 2" xfId="6941" xr:uid="{41498F8F-9E2F-4C04-AF83-A2BA012EB06B}"/>
    <cellStyle name="Comma 4 7 2 2 2 2" xfId="23114" xr:uid="{F4BBE98C-6811-4F6C-948C-A9678C274CBA}"/>
    <cellStyle name="Comma 4 7 2 2 3" xfId="6942" xr:uid="{B7917204-7E25-4156-A15D-6DAC4EB188D7}"/>
    <cellStyle name="Comma 4 7 2 2 3 2" xfId="23115" xr:uid="{816FA1BD-290E-4355-8937-399EED96A7B2}"/>
    <cellStyle name="Comma 4 7 2 2 4" xfId="23113" xr:uid="{EC58FD76-6A5F-42AE-996F-64CB3B27086A}"/>
    <cellStyle name="Comma 4 7 2 3" xfId="6943" xr:uid="{4BEFBC16-06AB-4730-BF0F-9636726B3BFE}"/>
    <cellStyle name="Comma 4 7 2 3 2" xfId="6944" xr:uid="{F65F07A7-AF31-4617-BC42-12F4B733E551}"/>
    <cellStyle name="Comma 4 7 2 3 2 2" xfId="23117" xr:uid="{6A232CC2-C46C-4BDA-811E-1396EAF0490B}"/>
    <cellStyle name="Comma 4 7 2 3 3" xfId="23116" xr:uid="{5EC2A384-6468-4F81-A0E6-A2AE63A10002}"/>
    <cellStyle name="Comma 4 7 2 4" xfId="6945" xr:uid="{60FD9ED5-8557-4123-9283-A37032939EFC}"/>
    <cellStyle name="Comma 4 7 2 4 2" xfId="6946" xr:uid="{59BCED66-FCEC-48FC-BA9E-1374D59551B3}"/>
    <cellStyle name="Comma 4 7 2 4 2 2" xfId="23119" xr:uid="{33F6D1B3-DFB4-4E2C-A84C-483AA43994DB}"/>
    <cellStyle name="Comma 4 7 2 4 3" xfId="23118" xr:uid="{2A7B0B1C-083B-4157-AF32-2E12D0D15697}"/>
    <cellStyle name="Comma 4 7 2 5" xfId="6947" xr:uid="{078C1057-D3DB-425A-BFA9-D0AC96FABA87}"/>
    <cellStyle name="Comma 4 7 2 5 2" xfId="23120" xr:uid="{350396FB-B45E-477E-936F-034FF2D01FB1}"/>
    <cellStyle name="Comma 4 7 2_sales contracts" xfId="6939" xr:uid="{BEFD8279-4CD3-4015-BAC8-8D2CA7DCFB9B}"/>
    <cellStyle name="Comma 4 7 3" xfId="6948" xr:uid="{179BA06F-8C7B-4D6E-939A-40D5882FED81}"/>
    <cellStyle name="Comma 4 7 3 2" xfId="6949" xr:uid="{BADC247D-519B-4264-A552-B0A1281A86EA}"/>
    <cellStyle name="Comma 4 7 3 2 2" xfId="23122" xr:uid="{6E1D891F-921D-4A92-9A4B-8655B4295479}"/>
    <cellStyle name="Comma 4 7 3 3" xfId="6950" xr:uid="{2E0CDF73-8BCF-4528-99FB-C6EB1B65FBD7}"/>
    <cellStyle name="Comma 4 7 3 3 2" xfId="23123" xr:uid="{6E918308-3C9B-4EAA-87C9-3886A15416B5}"/>
    <cellStyle name="Comma 4 7 3 4" xfId="23121" xr:uid="{87B06342-67B8-4962-A2BF-9C83EC10CA9E}"/>
    <cellStyle name="Comma 4 7 4" xfId="6951" xr:uid="{0E63CB36-C051-49FE-921C-1FBA8773DEFB}"/>
    <cellStyle name="Comma 4 7 4 2" xfId="6952" xr:uid="{831C982C-B289-4A8F-8B56-3DF3CA4B842C}"/>
    <cellStyle name="Comma 4 7 4 2 2" xfId="23125" xr:uid="{1007CB3C-518F-466B-AF0C-753FE92579AB}"/>
    <cellStyle name="Comma 4 7 4 3" xfId="6953" xr:uid="{38BBEF2B-E651-46C9-921C-860FB8B40391}"/>
    <cellStyle name="Comma 4 7 4 3 2" xfId="23126" xr:uid="{D2ACB4DE-F0B6-46CF-9E3C-1AE7B8AC2364}"/>
    <cellStyle name="Comma 4 7 4 4" xfId="23124" xr:uid="{C88F181B-257F-4C2F-B51C-82A27921BEAB}"/>
    <cellStyle name="Comma 4 7 5" xfId="6954" xr:uid="{905400F0-D161-4D43-8D0A-493C74A0853A}"/>
    <cellStyle name="Comma 4 7 5 2" xfId="6955" xr:uid="{430FC88D-8F34-4682-AD19-4C7E69A7C990}"/>
    <cellStyle name="Comma 4 7 5 2 2" xfId="23128" xr:uid="{D9A47CEB-3DF4-4E50-B833-AC36E6342525}"/>
    <cellStyle name="Comma 4 7 5 3" xfId="23127" xr:uid="{E920A551-F850-43FB-9BBE-FD68E5E75892}"/>
    <cellStyle name="Comma 4 7 6" xfId="6956" xr:uid="{350CBAAB-AD24-4D51-B2C2-CE3E172D6823}"/>
    <cellStyle name="Comma 4 7 6 2" xfId="6957" xr:uid="{373BE387-6570-47E9-BFCC-BC4BC8012FF4}"/>
    <cellStyle name="Comma 4 7 6 2 2" xfId="23130" xr:uid="{7016F6EE-6C0A-40B3-BF9C-BE250C1D0521}"/>
    <cellStyle name="Comma 4 7 6 3" xfId="23129" xr:uid="{B50ECAB2-3DD6-4E72-82C7-6D42F2704DF8}"/>
    <cellStyle name="Comma 4 7 7" xfId="6958" xr:uid="{EF9E43E5-A6E7-46C5-A0E9-1AB2E425823B}"/>
    <cellStyle name="Comma 4 7 7 2" xfId="23131" xr:uid="{99CA4D16-B5EC-4716-96C2-0A8A8D6EA775}"/>
    <cellStyle name="Comma 4 7 8" xfId="37379" xr:uid="{9188C0C3-3CEA-4389-B773-7CBB409CF21D}"/>
    <cellStyle name="Comma 4 7 9" xfId="38001" xr:uid="{43C3802D-B26E-476C-9368-7985278B3DB8}"/>
    <cellStyle name="Comma 4 7_sales contracts" xfId="6938" xr:uid="{A5DCF3E0-F3A8-42A1-B948-4B619204BD4D}"/>
    <cellStyle name="Comma 4 8" xfId="1106" xr:uid="{00000000-0005-0000-0000-00007A030000}"/>
    <cellStyle name="Comma 4 8 2" xfId="6960" xr:uid="{5FB9EE29-CCED-4C1A-85BF-6D983E5C400C}"/>
    <cellStyle name="Comma 4 8 2 2" xfId="6961" xr:uid="{E5C53B7B-7322-4610-BBC4-0CE7ECBC03C5}"/>
    <cellStyle name="Comma 4 8 2 2 2" xfId="23133" xr:uid="{5CFC34A6-F27D-49D4-92D0-4699001A0A99}"/>
    <cellStyle name="Comma 4 8 2 3" xfId="6962" xr:uid="{197966C6-F7AE-44B6-B46E-05522FE2D0A9}"/>
    <cellStyle name="Comma 4 8 2 3 2" xfId="23134" xr:uid="{F245C767-FA9A-4274-9193-4838FBA695DB}"/>
    <cellStyle name="Comma 4 8 2 4" xfId="23132" xr:uid="{861A865A-83FD-49AC-97B5-AB85159C2A5B}"/>
    <cellStyle name="Comma 4 8 3" xfId="6963" xr:uid="{9E9416C2-5959-4A45-B214-C5B0AAAA5D19}"/>
    <cellStyle name="Comma 4 8 3 2" xfId="23135" xr:uid="{3C86E2DC-A2B2-413D-B7AE-B3B3D88D8718}"/>
    <cellStyle name="Comma 4 8 4" xfId="6964" xr:uid="{B5F825A9-9D17-4DA7-8AD7-5DF6D1622439}"/>
    <cellStyle name="Comma 4 8 4 2" xfId="6965" xr:uid="{2EBB35C8-D419-4F64-A2E6-63CA2CAF097B}"/>
    <cellStyle name="Comma 4 8 4 2 2" xfId="23137" xr:uid="{AD6098D9-D6AA-458C-9C7A-50CAA4981C3B}"/>
    <cellStyle name="Comma 4 8 4 3" xfId="23136" xr:uid="{EA4E987A-1052-44A9-90CE-78F2B543E5EA}"/>
    <cellStyle name="Comma 4 8 5" xfId="37460" xr:uid="{E2F074A6-ADE2-414A-A564-55EC4D4DD64E}"/>
    <cellStyle name="Comma 4 8_sales contracts" xfId="6959" xr:uid="{7DBE87A3-3173-4230-8B10-CCA3DFAA7041}"/>
    <cellStyle name="Comma 4 9" xfId="1107" xr:uid="{00000000-0005-0000-0000-00007B030000}"/>
    <cellStyle name="Comma 4 9 2" xfId="6967" xr:uid="{8F3B1147-B25E-4DD3-9339-C6B0EECA1D51}"/>
    <cellStyle name="Comma 4 9 2 2" xfId="6968" xr:uid="{EA13B16D-C56B-49F3-A1F5-1580E53DEE03}"/>
    <cellStyle name="Comma 4 9 2 2 2" xfId="23139" xr:uid="{3342DA49-DAAF-47E1-93F4-356B34B151AB}"/>
    <cellStyle name="Comma 4 9 2 3" xfId="6969" xr:uid="{C0CD4139-6A83-4FAF-885D-6CB89ECA56EA}"/>
    <cellStyle name="Comma 4 9 2 3 2" xfId="23140" xr:uid="{DF8264C0-BD53-4FA5-BDA5-26C24029EA37}"/>
    <cellStyle name="Comma 4 9 2 4" xfId="23138" xr:uid="{B7F0428A-0942-4505-B0DC-0667FB5B985E}"/>
    <cellStyle name="Comma 4 9 3" xfId="6970" xr:uid="{56D3614A-45A6-4F6C-B019-C0E73A7BE233}"/>
    <cellStyle name="Comma 4 9 3 2" xfId="6971" xr:uid="{FCCC71A4-32FC-4AB0-BA10-828DFADF65C3}"/>
    <cellStyle name="Comma 4 9 3 2 2" xfId="23142" xr:uid="{AF5E1ABC-CDDA-4678-A0DE-5A9C16DCEC65}"/>
    <cellStyle name="Comma 4 9 3 3" xfId="23141" xr:uid="{0F01540C-3F8E-4091-B571-35AD50637600}"/>
    <cellStyle name="Comma 4 9 4" xfId="6972" xr:uid="{FB61597C-8088-4079-B16D-D93EDE01C20C}"/>
    <cellStyle name="Comma 4 9 4 2" xfId="6973" xr:uid="{648D5D44-5AC0-4177-A569-10685B2E1EF4}"/>
    <cellStyle name="Comma 4 9 4 2 2" xfId="23144" xr:uid="{150BCC24-C5C9-4152-8D09-56989A1F336B}"/>
    <cellStyle name="Comma 4 9 4 3" xfId="23143" xr:uid="{79368A7E-5B9A-4D77-A545-1AB017D07E2C}"/>
    <cellStyle name="Comma 4 9 5" xfId="6974" xr:uid="{4850BE4B-67C2-4807-A00D-145CFE281A9D}"/>
    <cellStyle name="Comma 4 9 5 2" xfId="23145" xr:uid="{FBCF8C45-F099-4733-921A-A8C003B3D1B1}"/>
    <cellStyle name="Comma 4 9 6" xfId="37513" xr:uid="{043E5BC4-975F-4869-AB5C-9BC669381551}"/>
    <cellStyle name="Comma 4 9_sales contracts" xfId="6966" xr:uid="{4AEC3F70-8B2F-456E-8ED2-3BB508696B2A}"/>
    <cellStyle name="Comma 4_CF_January" xfId="34834" xr:uid="{C68A6245-CE6F-4671-B2FA-CB8DA46964BC}"/>
    <cellStyle name="Comma 40" xfId="621" xr:uid="{00000000-0005-0000-0000-00007D030000}"/>
    <cellStyle name="Comma 40 2" xfId="6976" xr:uid="{CCACE8C6-5BFA-4BF0-AB26-24F65A6323A8}"/>
    <cellStyle name="Comma 40 2 2" xfId="23146" xr:uid="{49F71EA2-6227-4795-9356-22C8C05C0DBF}"/>
    <cellStyle name="Comma 40 3" xfId="6977" xr:uid="{44E6644D-84B6-4975-8C25-ABD4CBEEC7F6}"/>
    <cellStyle name="Comma 40 3 2" xfId="6978" xr:uid="{978429E4-CB35-411B-AEF3-87B2D805942A}"/>
    <cellStyle name="Comma 40 3 2 2" xfId="23148" xr:uid="{78F18C79-377B-4094-B8F5-9C6FC40AE2AA}"/>
    <cellStyle name="Comma 40 3 3" xfId="6979" xr:uid="{88AA8FE0-34FD-4CD7-A585-A1231EFD081D}"/>
    <cellStyle name="Comma 40 3 3 2" xfId="23149" xr:uid="{1AF54B77-2D1F-41A9-814F-6E404C32B9FD}"/>
    <cellStyle name="Comma 40 3 4" xfId="23147" xr:uid="{C9457E2B-5D3F-4B3F-9CAD-CE4E675D40B9}"/>
    <cellStyle name="Comma 40 4" xfId="6980" xr:uid="{8D206765-DB4C-4659-997E-E5D23723C182}"/>
    <cellStyle name="Comma 40 4 2" xfId="6981" xr:uid="{310A8908-5023-439B-B85A-24071A6C353C}"/>
    <cellStyle name="Comma 40 4 2 2" xfId="23151" xr:uid="{7F3FC185-F405-46E7-9AAD-F44154D354F4}"/>
    <cellStyle name="Comma 40 4 3" xfId="23150" xr:uid="{EEEE13FC-F919-449D-AA95-490A94DFBEB4}"/>
    <cellStyle name="Comma 40 5" xfId="37454" xr:uid="{BB3488C8-9DCA-4ADC-A1B1-5052681198EA}"/>
    <cellStyle name="Comma 40_sales contracts" xfId="6975" xr:uid="{82A327E7-3EA9-43E4-B9FF-17AD8C4C8852}"/>
    <cellStyle name="Comma 41" xfId="623" xr:uid="{00000000-0005-0000-0000-00007E030000}"/>
    <cellStyle name="Comma 41 2" xfId="6983" xr:uid="{C9389F29-30C0-4763-92C3-9FC80C313A6F}"/>
    <cellStyle name="Comma 41 2 2" xfId="23152" xr:uid="{BB275583-B427-4E30-8F42-3944F752D2D1}"/>
    <cellStyle name="Comma 41 3" xfId="6984" xr:uid="{40CDD50E-9842-43EE-BC9F-E2887A542074}"/>
    <cellStyle name="Comma 41 3 2" xfId="6985" xr:uid="{5E7EEC84-6581-46B3-82B4-B552BBB0E410}"/>
    <cellStyle name="Comma 41 3 2 2" xfId="23154" xr:uid="{B614E233-DB98-47B3-BB9F-272AE3924453}"/>
    <cellStyle name="Comma 41 3 3" xfId="6986" xr:uid="{84DA56DC-2900-4066-BCD7-916380C23612}"/>
    <cellStyle name="Comma 41 3 3 2" xfId="23155" xr:uid="{3244B5FA-DB36-491D-9AE6-1275D529A76C}"/>
    <cellStyle name="Comma 41 3 4" xfId="23153" xr:uid="{39D34B73-F25E-42BB-B5C0-DC81D66B1C62}"/>
    <cellStyle name="Comma 41 4" xfId="6987" xr:uid="{7910D9D5-8243-43B8-80CD-C035F48F8F89}"/>
    <cellStyle name="Comma 41 4 2" xfId="6988" xr:uid="{05CCE95A-3EF3-4C67-9B22-BD7E66635F47}"/>
    <cellStyle name="Comma 41 4 2 2" xfId="23157" xr:uid="{02EBBF38-CFA6-4A46-9D2B-059F8CB75EDC}"/>
    <cellStyle name="Comma 41 4 3" xfId="23156" xr:uid="{DA6773C6-87A7-410F-B8D4-3560248A7B7A}"/>
    <cellStyle name="Comma 41 5" xfId="37590" xr:uid="{82F9B86A-025C-4B9A-8461-AD281F45D8A4}"/>
    <cellStyle name="Comma 41_sales contracts" xfId="6982" xr:uid="{72F3A4CA-DEE4-4CAC-ACAC-A6F313367243}"/>
    <cellStyle name="Comma 42" xfId="625" xr:uid="{00000000-0005-0000-0000-00007F030000}"/>
    <cellStyle name="Comma 42 2" xfId="6990" xr:uid="{F6B8FAB4-127A-484D-9701-BA2E7A2AA98B}"/>
    <cellStyle name="Comma 42 2 2" xfId="23158" xr:uid="{AE8D7A5A-1B54-4985-A1AF-94C8CCAAD5E0}"/>
    <cellStyle name="Comma 42 3" xfId="6991" xr:uid="{1FE93C5D-038E-4E97-8F18-52790F97F667}"/>
    <cellStyle name="Comma 42 3 2" xfId="6992" xr:uid="{789978CF-07F5-4C34-B188-9F2898B13AE4}"/>
    <cellStyle name="Comma 42 3 2 2" xfId="23160" xr:uid="{650C19D4-FDB6-4F7E-9383-A2D6BFE6E81C}"/>
    <cellStyle name="Comma 42 3 3" xfId="6993" xr:uid="{7FDCFBE3-568D-4A17-B50B-9C7180E5F1E0}"/>
    <cellStyle name="Comma 42 3 3 2" xfId="23161" xr:uid="{F95B7AE2-3246-4CCA-AD2F-D5B4F2F09F63}"/>
    <cellStyle name="Comma 42 3 4" xfId="23159" xr:uid="{796F7476-2E81-4AF7-8515-7B9419D613DB}"/>
    <cellStyle name="Comma 42 4" xfId="6994" xr:uid="{233D83B3-76FC-462F-9CE3-824C9FD78836}"/>
    <cellStyle name="Comma 42 4 2" xfId="6995" xr:uid="{70534E5B-9DD5-4F35-90A9-5FF6FDB4F3B3}"/>
    <cellStyle name="Comma 42 4 2 2" xfId="23163" xr:uid="{B3726B16-D15A-4414-82A7-331631A19052}"/>
    <cellStyle name="Comma 42 4 3" xfId="23162" xr:uid="{C1D955E3-7817-40D2-87FD-77E96491A973}"/>
    <cellStyle name="Comma 42 5" xfId="37588" xr:uid="{EF63D467-88F7-407E-B6E8-A87BC4DF01F2}"/>
    <cellStyle name="Comma 42_sales contracts" xfId="6989" xr:uid="{981DBA54-9A96-4C15-B399-4BC954D5B82D}"/>
    <cellStyle name="Comma 43" xfId="627" xr:uid="{00000000-0005-0000-0000-000080030000}"/>
    <cellStyle name="Comma 43 2" xfId="6997" xr:uid="{4CF24CC5-3722-471D-B4A8-208E87E9E1D8}"/>
    <cellStyle name="Comma 43 2 2" xfId="23164" xr:uid="{6B046A2A-C638-494B-9E61-6418EFFB15CA}"/>
    <cellStyle name="Comma 43 3" xfId="6998" xr:uid="{C9ED2EBA-763B-4F80-90EC-1C4343DCD16E}"/>
    <cellStyle name="Comma 43 3 2" xfId="6999" xr:uid="{61A8E345-423C-4D7D-9F58-11E469780E01}"/>
    <cellStyle name="Comma 43 3 2 2" xfId="23166" xr:uid="{BE111BB5-325B-4C51-8FEB-88DB47D8F647}"/>
    <cellStyle name="Comma 43 3 3" xfId="7000" xr:uid="{486FB0D2-836C-4C70-A65A-E28814CE716E}"/>
    <cellStyle name="Comma 43 3 3 2" xfId="23167" xr:uid="{AFCDF80F-EF06-4684-B8DD-059D17B61610}"/>
    <cellStyle name="Comma 43 3 4" xfId="23165" xr:uid="{091DC757-D962-4ED8-B140-E4F6687ED605}"/>
    <cellStyle name="Comma 43 4" xfId="7001" xr:uid="{A815448F-9CA2-4E2B-B16B-6BD17D4F9F2C}"/>
    <cellStyle name="Comma 43 4 2" xfId="7002" xr:uid="{B71FD007-A147-40DF-8B0C-0D9CCAED15F2}"/>
    <cellStyle name="Comma 43 4 2 2" xfId="23169" xr:uid="{0D4A03F1-1F40-48C8-9F6B-78BA56E36911}"/>
    <cellStyle name="Comma 43 4 3" xfId="23168" xr:uid="{AE6EC221-6187-467F-A420-10DE2C904F65}"/>
    <cellStyle name="Comma 43 5" xfId="37598" xr:uid="{7118E8E3-0CDE-401A-B20C-BDD448795D01}"/>
    <cellStyle name="Comma 43_sales contracts" xfId="6996" xr:uid="{B773F4F7-464D-41D1-965B-A6204111101C}"/>
    <cellStyle name="Comma 44" xfId="629" xr:uid="{00000000-0005-0000-0000-000081030000}"/>
    <cellStyle name="Comma 44 2" xfId="7004" xr:uid="{A168E4DB-4210-41C9-9DAD-48B3723F33B0}"/>
    <cellStyle name="Comma 44 2 2" xfId="23170" xr:uid="{FDBE2A7E-01BF-48AE-AA57-BA01718EAE3E}"/>
    <cellStyle name="Comma 44 3" xfId="7005" xr:uid="{9829F71A-4F99-4BE8-8C1C-F69DE5A151B0}"/>
    <cellStyle name="Comma 44 3 2" xfId="7006" xr:uid="{15A7A245-2AF2-4E49-887E-51C182B686FC}"/>
    <cellStyle name="Comma 44 3 2 2" xfId="23172" xr:uid="{F52606E3-7C56-4B36-83AE-3E466D6A5B15}"/>
    <cellStyle name="Comma 44 3 3" xfId="7007" xr:uid="{A7F947C3-3855-4CE5-87A3-938F0E17949B}"/>
    <cellStyle name="Comma 44 3 3 2" xfId="23173" xr:uid="{646565C7-5D3F-43C5-9043-0C1D657421E1}"/>
    <cellStyle name="Comma 44 3 4" xfId="23171" xr:uid="{5D529AB2-155A-404C-9BAD-099EE7C6AA8B}"/>
    <cellStyle name="Comma 44 4" xfId="7008" xr:uid="{70C7834B-5E35-413C-B19F-DD57DE56808E}"/>
    <cellStyle name="Comma 44 4 2" xfId="7009" xr:uid="{F7ADD317-7486-4084-971C-61EBD5171ECD}"/>
    <cellStyle name="Comma 44 4 2 2" xfId="23175" xr:uid="{1618CB4A-2862-442D-B985-996214F50774}"/>
    <cellStyle name="Comma 44 4 3" xfId="23174" xr:uid="{DF35C312-C44A-422F-B5A6-5A1C2B26D6BC}"/>
    <cellStyle name="Comma 44 5" xfId="37600" xr:uid="{4A1820DE-DA20-44D9-B1C7-AAA10A0AF5FD}"/>
    <cellStyle name="Comma 44_sales contracts" xfId="7003" xr:uid="{D48F8280-1BC7-4B8F-B600-93AB12841D86}"/>
    <cellStyle name="Comma 45" xfId="631" xr:uid="{00000000-0005-0000-0000-000082030000}"/>
    <cellStyle name="Comma 45 2" xfId="7011" xr:uid="{E4458257-F8B0-4D97-8F46-1A42DB4B9D7C}"/>
    <cellStyle name="Comma 45 2 2" xfId="23176" xr:uid="{76A5D220-7921-476A-BC78-22A883F26793}"/>
    <cellStyle name="Comma 45 3" xfId="7012" xr:uid="{9E827266-D641-4848-8769-E14D6783B014}"/>
    <cellStyle name="Comma 45 3 2" xfId="7013" xr:uid="{2B45C370-FC10-4803-B4BF-C7DEBE12CD60}"/>
    <cellStyle name="Comma 45 3 2 2" xfId="23178" xr:uid="{B5B369CF-4434-40E6-BC19-AA8329164BA9}"/>
    <cellStyle name="Comma 45 3 3" xfId="7014" xr:uid="{D6D74B63-8B5E-4FC2-A9F7-664617C78634}"/>
    <cellStyle name="Comma 45 3 3 2" xfId="23179" xr:uid="{559418E8-5999-4608-8FD3-5EA78552C457}"/>
    <cellStyle name="Comma 45 3 4" xfId="23177" xr:uid="{CF66AEE1-4416-49A3-AB28-2D07AEEDF23F}"/>
    <cellStyle name="Comma 45 4" xfId="7015" xr:uid="{270B7759-F6A7-42D7-AB54-0E138F9047C8}"/>
    <cellStyle name="Comma 45 4 2" xfId="7016" xr:uid="{C5B3C35F-DFF9-459F-A510-76EE4AE6ABAD}"/>
    <cellStyle name="Comma 45 4 2 2" xfId="23181" xr:uid="{E8EA12E1-B0B0-4E6E-9EB4-5B8CE25D09DE}"/>
    <cellStyle name="Comma 45 4 3" xfId="23180" xr:uid="{7EE2042B-BBDD-405B-A0DC-A4B8634A5A69}"/>
    <cellStyle name="Comma 45 5" xfId="37603" xr:uid="{03642BE5-B8B0-4133-9118-21DB0D2268E0}"/>
    <cellStyle name="Comma 45_sales contracts" xfId="7010" xr:uid="{66B708B1-03A2-4380-8E0F-151CFE5F8043}"/>
    <cellStyle name="Comma 46" xfId="632" xr:uid="{00000000-0005-0000-0000-000083030000}"/>
    <cellStyle name="Comma 46 2" xfId="7018" xr:uid="{1A912359-F802-460C-8439-399C7351704C}"/>
    <cellStyle name="Comma 46 2 2" xfId="23182" xr:uid="{24E8D1DE-40F6-4CBB-8B88-91284B225A37}"/>
    <cellStyle name="Comma 46 3" xfId="7019" xr:uid="{688861F5-DDBC-4852-BF4F-69D557F0EBDA}"/>
    <cellStyle name="Comma 46 3 2" xfId="7020" xr:uid="{1CAC4BED-6C0E-4D6B-BF75-22B5680AFA1B}"/>
    <cellStyle name="Comma 46 3 2 2" xfId="23184" xr:uid="{2451762D-0D85-4CD3-B694-1740D318E646}"/>
    <cellStyle name="Comma 46 3 3" xfId="7021" xr:uid="{1B736FCD-FDF2-4A8C-BDE1-533E9454EB70}"/>
    <cellStyle name="Comma 46 3 3 2" xfId="23185" xr:uid="{954735D2-C29E-4D72-B133-6890917901FF}"/>
    <cellStyle name="Comma 46 3 4" xfId="23183" xr:uid="{88890297-3E33-4F50-8A5A-F47326B25460}"/>
    <cellStyle name="Comma 46 4" xfId="7022" xr:uid="{9E267991-AAEE-465F-9303-49F5230A3109}"/>
    <cellStyle name="Comma 46 4 2" xfId="7023" xr:uid="{062135B6-A006-44F4-9BDA-814985770FFB}"/>
    <cellStyle name="Comma 46 4 2 2" xfId="23187" xr:uid="{D5B2CF6C-9E1A-4CE8-802B-8FFB94A32D01}"/>
    <cellStyle name="Comma 46 4 3" xfId="23186" xr:uid="{DDF8C1D6-43C2-41A3-B937-3E1B89308383}"/>
    <cellStyle name="Comma 46 5" xfId="37641" xr:uid="{E9FF9931-A30F-4E6B-8D0E-860BC0766909}"/>
    <cellStyle name="Comma 46_sales contracts" xfId="7017" xr:uid="{E9D2F544-A1DB-4B93-A13C-65ED1AA8F817}"/>
    <cellStyle name="Comma 47" xfId="633" xr:uid="{00000000-0005-0000-0000-000084030000}"/>
    <cellStyle name="Comma 47 2" xfId="7025" xr:uid="{9EAF8629-C3F7-462F-B85B-1008974BB425}"/>
    <cellStyle name="Comma 47 2 2" xfId="23188" xr:uid="{A812C79E-EB66-47CF-AB10-F6F863B0F564}"/>
    <cellStyle name="Comma 47 3" xfId="7026" xr:uid="{30E00DC0-249A-41DD-8E2D-85FE23D7D1A5}"/>
    <cellStyle name="Comma 47 3 2" xfId="7027" xr:uid="{7109F5DC-4AEB-49E8-992A-681762822301}"/>
    <cellStyle name="Comma 47 3 2 2" xfId="23190" xr:uid="{E58B15EC-984F-4954-8B6B-A99A2BF0A086}"/>
    <cellStyle name="Comma 47 3 3" xfId="7028" xr:uid="{B855FFAF-37FD-43F9-9682-138F7E4EA92B}"/>
    <cellStyle name="Comma 47 3 3 2" xfId="23191" xr:uid="{E08A1451-DAFD-4FB0-876B-F2501D7891B1}"/>
    <cellStyle name="Comma 47 3 4" xfId="23189" xr:uid="{D34DBF55-0FE0-47C2-AE51-263E3AAA5577}"/>
    <cellStyle name="Comma 47 4" xfId="7029" xr:uid="{479F2FE4-8219-4F29-96E8-16DECC3A9860}"/>
    <cellStyle name="Comma 47 4 2" xfId="7030" xr:uid="{A2F3CC04-FADE-4CAC-9D47-8C91A6A3E686}"/>
    <cellStyle name="Comma 47 4 2 2" xfId="23193" xr:uid="{ADB7C0B4-B66A-4056-9BA1-EE9F3B1DA655}"/>
    <cellStyle name="Comma 47 4 3" xfId="23192" xr:uid="{89ED753C-40A0-42B4-96D3-F4726BD28C3A}"/>
    <cellStyle name="Comma 47 5" xfId="37643" xr:uid="{72909834-BAD2-4071-9A05-2946DEC9CF89}"/>
    <cellStyle name="Comma 47_sales contracts" xfId="7024" xr:uid="{8B1ABB5B-D250-446C-ABE2-C329B947890F}"/>
    <cellStyle name="Comma 48" xfId="634" xr:uid="{00000000-0005-0000-0000-000085030000}"/>
    <cellStyle name="Comma 48 2" xfId="7032" xr:uid="{993870B9-B465-4B1D-98E8-FB14E9B1B7E9}"/>
    <cellStyle name="Comma 48 2 2" xfId="23194" xr:uid="{7F04DE42-8BE1-4499-AB7D-10985DA8E06D}"/>
    <cellStyle name="Comma 48 3" xfId="7033" xr:uid="{3B0A151A-F49C-4B9E-9EE7-FCB51352529F}"/>
    <cellStyle name="Comma 48 3 2" xfId="7034" xr:uid="{38A2286F-CA4A-4632-A875-2864C9C8113A}"/>
    <cellStyle name="Comma 48 3 2 2" xfId="23196" xr:uid="{5CD8AFEB-CA68-484C-94E4-BA7C98B10502}"/>
    <cellStyle name="Comma 48 3 3" xfId="7035" xr:uid="{974A061F-2E21-4F0F-9DC4-5E1417179AE8}"/>
    <cellStyle name="Comma 48 3 3 2" xfId="23197" xr:uid="{114E8997-4802-4E48-A560-55BAA2CFC9F8}"/>
    <cellStyle name="Comma 48 3 4" xfId="23195" xr:uid="{196597B3-CB60-4791-9CB1-35EAC86BD680}"/>
    <cellStyle name="Comma 48 4" xfId="7036" xr:uid="{290084EC-822C-4753-83BC-78E6F861164C}"/>
    <cellStyle name="Comma 48 4 2" xfId="7037" xr:uid="{32622DD7-7DB9-4A16-85D3-DEBFCCD06358}"/>
    <cellStyle name="Comma 48 4 2 2" xfId="23199" xr:uid="{434046B8-2416-4522-9C6B-AD2D4554FB3D}"/>
    <cellStyle name="Comma 48 4 3" xfId="23198" xr:uid="{D4CE317A-0071-4583-A9D3-2F2ABFEF5ADD}"/>
    <cellStyle name="Comma 48 5" xfId="37717" xr:uid="{B6170257-316C-467C-BD74-CDF0D024E742}"/>
    <cellStyle name="Comma 48_sales contracts" xfId="7031" xr:uid="{B4143C78-74E5-4564-B395-2A9C9C93A8A5}"/>
    <cellStyle name="Comma 49" xfId="635" xr:uid="{00000000-0005-0000-0000-000086030000}"/>
    <cellStyle name="Comma 49 2" xfId="7039" xr:uid="{CC99C1EB-9E92-41D7-848B-5910C2C4A3DA}"/>
    <cellStyle name="Comma 49 2 2" xfId="23200" xr:uid="{421D45A9-F1FD-4E8E-A550-E5134E7BC153}"/>
    <cellStyle name="Comma 49 3" xfId="7040" xr:uid="{5C0FD040-F7F7-4FF4-8CB6-4C76C2A3DDBA}"/>
    <cellStyle name="Comma 49 3 2" xfId="7041" xr:uid="{02E7AD81-8714-435C-A7F5-DBAF4703E3D4}"/>
    <cellStyle name="Comma 49 3 2 2" xfId="23202" xr:uid="{8DC4892F-AC06-4578-B009-B0D392A52BE9}"/>
    <cellStyle name="Comma 49 3 3" xfId="7042" xr:uid="{81D15C73-FBFE-4379-B14D-C382125140B1}"/>
    <cellStyle name="Comma 49 3 3 2" xfId="23203" xr:uid="{7FDF9710-2767-4AB1-8443-BBC9F6E6C6AE}"/>
    <cellStyle name="Comma 49 3 4" xfId="23201" xr:uid="{7191A545-F79D-4C67-B395-7C1547CD37A6}"/>
    <cellStyle name="Comma 49 4" xfId="7043" xr:uid="{A42D5B13-800B-47B2-956D-0A6C90A4443E}"/>
    <cellStyle name="Comma 49 4 2" xfId="7044" xr:uid="{1468F3B7-92B7-4669-8AC3-31D8BB1CAC3F}"/>
    <cellStyle name="Comma 49 4 2 2" xfId="23205" xr:uid="{4E12AB65-08AF-4AB7-B1DE-0E91E1563BB8}"/>
    <cellStyle name="Comma 49 4 3" xfId="23204" xr:uid="{6B5F7CA3-387B-491B-A379-BFCD3EE90D47}"/>
    <cellStyle name="Comma 49 5" xfId="37719" xr:uid="{8D3ED042-3159-4052-BE41-5E541FC9A4E1}"/>
    <cellStyle name="Comma 49_sales contracts" xfId="7038" xr:uid="{2E1E3A34-8359-40FD-A0FE-DB58EC6B8A13}"/>
    <cellStyle name="Comma 5" xfId="384" xr:uid="{00000000-0005-0000-0000-000087030000}"/>
    <cellStyle name="Comma 5 2" xfId="7045" xr:uid="{3B57FCD7-865E-4A84-B012-3F1C4E134AA5}"/>
    <cellStyle name="Comma 5 2 2" xfId="7046" xr:uid="{9C0A08B6-D91D-404A-826C-4E86580E4DCF}"/>
    <cellStyle name="Comma 5 2 2 2" xfId="23207" xr:uid="{7DAE3946-6039-45DF-8718-8C1ED5E7849E}"/>
    <cellStyle name="Comma 5 2 2 3" xfId="35874" xr:uid="{94C28917-DE73-4A96-8A37-8B56CF06B4ED}"/>
    <cellStyle name="Comma 5 2 3" xfId="7047" xr:uid="{A218F5DD-7B4A-41D8-B551-B45703C8BEB1}"/>
    <cellStyle name="Comma 5 2 3 2" xfId="23208" xr:uid="{16E3C486-0EF8-47F7-B9CE-3A652553681C}"/>
    <cellStyle name="Comma 5 2 4" xfId="23206" xr:uid="{97629454-2C3B-4861-A707-0A14D0055459}"/>
    <cellStyle name="Comma 5 2 5" xfId="19555" xr:uid="{E39FF3A4-2ADD-4DBE-989F-D6F23CC6FA0C}"/>
    <cellStyle name="Comma 5 3" xfId="7048" xr:uid="{7D5715A5-F9FF-475B-B92F-458600D1785B}"/>
    <cellStyle name="Comma 5 3 2" xfId="7049" xr:uid="{5643B9B4-1ECE-4083-B3B7-DCCA4AD3AFAB}"/>
    <cellStyle name="Comma 5 3 2 2" xfId="7050" xr:uid="{F35FD1D7-F41B-4296-A423-BD37901EB2E4}"/>
    <cellStyle name="Comma 5 3 2 2 2" xfId="7051" xr:uid="{7C362ACC-F069-4B7B-A2EE-65A8ECE91F88}"/>
    <cellStyle name="Comma 5 3 2 2 2 2" xfId="7052" xr:uid="{891FC39D-C717-4FAF-9C77-F8FD5E65C142}"/>
    <cellStyle name="Comma 5 3 2 2 2 2 2" xfId="7053" xr:uid="{DFC4940A-36B1-4388-B502-464AAA87F1CC}"/>
    <cellStyle name="Comma 5 3 2 2 2 2 2 2" xfId="23214" xr:uid="{F9FB66F6-0BC4-4A90-8E6D-34F0B6DB375B}"/>
    <cellStyle name="Comma 5 3 2 2 2 2 3" xfId="23213" xr:uid="{60230452-3D46-46D2-A854-D8C02554D055}"/>
    <cellStyle name="Comma 5 3 2 2 2 3" xfId="7054" xr:uid="{A21008F4-7C93-40DC-A14F-4B881543C3D4}"/>
    <cellStyle name="Comma 5 3 2 2 2 3 2" xfId="7055" xr:uid="{E45F0AA4-7DDA-42E5-8E7E-3443B55484BC}"/>
    <cellStyle name="Comma 5 3 2 2 2 3 2 2" xfId="23216" xr:uid="{AFAB5635-EBDB-431D-AA85-3F9575EC95FD}"/>
    <cellStyle name="Comma 5 3 2 2 2 3 3" xfId="23215" xr:uid="{FB425A95-7C1E-4310-8AC5-6EACB4C69BA6}"/>
    <cellStyle name="Comma 5 3 2 2 2 4" xfId="7056" xr:uid="{74AEDA55-F889-473A-9AC1-ED1BB4BB31D5}"/>
    <cellStyle name="Comma 5 3 2 2 2 4 2" xfId="23217" xr:uid="{BB1419D9-6035-435E-B63E-18829994CECC}"/>
    <cellStyle name="Comma 5 3 2 2 2 5" xfId="23212" xr:uid="{F4F109E4-AE68-43DF-B146-DE028F8EC4A8}"/>
    <cellStyle name="Comma 5 3 2 2 3" xfId="7057" xr:uid="{1A2833C4-803A-4DAD-97B9-126564FBC742}"/>
    <cellStyle name="Comma 5 3 2 2 3 2" xfId="7058" xr:uid="{57F9D232-68A4-4568-AE39-1E9F7F7F169E}"/>
    <cellStyle name="Comma 5 3 2 2 3 2 2" xfId="23219" xr:uid="{95D3F23A-75F3-4158-9A22-38F121AAB9C2}"/>
    <cellStyle name="Comma 5 3 2 2 3 3" xfId="23218" xr:uid="{6C4F7616-EF46-48D2-95B1-CCC9AFA470F8}"/>
    <cellStyle name="Comma 5 3 2 2 4" xfId="7059" xr:uid="{103FE810-3BBF-48E4-87F3-79539CB12FDA}"/>
    <cellStyle name="Comma 5 3 2 2 4 2" xfId="7060" xr:uid="{0D900CA4-301E-460E-937B-4B53B7058867}"/>
    <cellStyle name="Comma 5 3 2 2 4 2 2" xfId="23221" xr:uid="{D84CBC1C-9F11-48A5-8B04-DF9DB1CE8CDC}"/>
    <cellStyle name="Comma 5 3 2 2 4 3" xfId="23220" xr:uid="{664ED265-BCAD-44DB-843C-49B76C0687A6}"/>
    <cellStyle name="Comma 5 3 2 2 5" xfId="7061" xr:uid="{A57F42C6-7DE0-4885-B293-24A5BE374BDE}"/>
    <cellStyle name="Comma 5 3 2 2 5 2" xfId="23222" xr:uid="{22D405E1-C5CD-4E2D-AE3E-19D64EBEB8D0}"/>
    <cellStyle name="Comma 5 3 2 2 6" xfId="23211" xr:uid="{5190574F-968E-4C02-B67A-A2BA2384112A}"/>
    <cellStyle name="Comma 5 3 2 3" xfId="7062" xr:uid="{E23669BF-ABC7-48DB-AF50-7C1BD703BFBA}"/>
    <cellStyle name="Comma 5 3 2 3 2" xfId="7063" xr:uid="{E8187D11-E3BC-47BE-ADB3-207D917ADD7C}"/>
    <cellStyle name="Comma 5 3 2 3 2 2" xfId="7064" xr:uid="{832CD19B-D671-42E9-99E5-96E6F462DB80}"/>
    <cellStyle name="Comma 5 3 2 3 2 2 2" xfId="23225" xr:uid="{A101BD1D-74AF-48AB-8701-D87EAB9825FF}"/>
    <cellStyle name="Comma 5 3 2 3 2 3" xfId="23224" xr:uid="{B8A2DDBE-06C9-432A-A4C7-17D385DA18FF}"/>
    <cellStyle name="Comma 5 3 2 3 3" xfId="7065" xr:uid="{C7C6A036-525D-4E70-9869-342E4587ACFA}"/>
    <cellStyle name="Comma 5 3 2 3 3 2" xfId="7066" xr:uid="{604F4F9D-2DD4-4F5E-BA68-1CBEA2E2C021}"/>
    <cellStyle name="Comma 5 3 2 3 3 2 2" xfId="23227" xr:uid="{00C1EFD8-9E9B-4AA3-BA87-71EC540D879D}"/>
    <cellStyle name="Comma 5 3 2 3 3 3" xfId="23226" xr:uid="{73E41D11-F97B-409F-8E98-ACF5AA6541BC}"/>
    <cellStyle name="Comma 5 3 2 3 4" xfId="7067" xr:uid="{7E0B14C5-C5B4-46EF-8079-91B39F0497DF}"/>
    <cellStyle name="Comma 5 3 2 3 4 2" xfId="23228" xr:uid="{3A0BB001-DE99-4561-8B09-95F27D4427D4}"/>
    <cellStyle name="Comma 5 3 2 3 5" xfId="23223" xr:uid="{2B498209-BE8C-43A3-B0D2-C1FC33F129F5}"/>
    <cellStyle name="Comma 5 3 2 4" xfId="7068" xr:uid="{B6E9E216-33D4-43F3-AF27-4BEA084F61F2}"/>
    <cellStyle name="Comma 5 3 2 4 2" xfId="7069" xr:uid="{D8AADF1A-B995-4F29-A78E-BB9A8411E94D}"/>
    <cellStyle name="Comma 5 3 2 4 2 2" xfId="23230" xr:uid="{E21822F9-94B2-4F41-A697-208B584D8CBB}"/>
    <cellStyle name="Comma 5 3 2 4 3" xfId="23229" xr:uid="{808DB2A2-95DD-48B6-86BB-989B0E0541AE}"/>
    <cellStyle name="Comma 5 3 2 5" xfId="7070" xr:uid="{40F26703-4F7F-4339-BA30-40338F2B6DE0}"/>
    <cellStyle name="Comma 5 3 2 5 2" xfId="7071" xr:uid="{F5BA0C22-51FD-4C72-BAF1-FBBB5B6260B2}"/>
    <cellStyle name="Comma 5 3 2 5 2 2" xfId="23232" xr:uid="{BFE5EDEC-607B-4AFC-A0F6-F1EE05F20929}"/>
    <cellStyle name="Comma 5 3 2 5 3" xfId="23231" xr:uid="{3C8C0C8A-E2EA-4E8F-8919-100779D5CC4C}"/>
    <cellStyle name="Comma 5 3 2 6" xfId="7072" xr:uid="{516296E7-15E3-4A3E-A032-481B60A62F1F}"/>
    <cellStyle name="Comma 5 3 2 6 2" xfId="23233" xr:uid="{A1787DDE-F0BC-4BCC-AA31-B6AC32E0B7EA}"/>
    <cellStyle name="Comma 5 3 2 7" xfId="23210" xr:uid="{2B8DB962-8B1C-4154-8F62-ECE015471A6A}"/>
    <cellStyle name="Comma 5 3 3" xfId="23209" xr:uid="{BC2A4B65-BDB7-4079-BDAB-DFC9FD74B240}"/>
    <cellStyle name="Comma 5 3 4" xfId="33377" xr:uid="{C36B1A0E-506F-4677-80DB-1AAC759D2B83}"/>
    <cellStyle name="Comma 5 3 5" xfId="35835" xr:uid="{04AFEF00-0E0B-45A1-A1DD-EBA9953E20E4}"/>
    <cellStyle name="Comma 5 4" xfId="7073" xr:uid="{95E1DA42-BDF9-47C7-BEE5-D3880501867E}"/>
    <cellStyle name="Comma 5 4 2" xfId="7074" xr:uid="{C04F3367-277D-4B16-B6C7-6BA9B472A0D4}"/>
    <cellStyle name="Comma 5 4 2 2" xfId="23235" xr:uid="{F546A9FA-CC56-487E-A13F-58FA43D0E9A4}"/>
    <cellStyle name="Comma 5 4 3" xfId="7075" xr:uid="{BDB596EE-42DA-4C81-B413-ADB1946048B8}"/>
    <cellStyle name="Comma 5 4 3 2" xfId="23236" xr:uid="{11F3BA8C-B5F2-4992-A7F4-B2FDF5EC7A26}"/>
    <cellStyle name="Comma 5 4 4" xfId="23234" xr:uid="{2DD121F0-99FD-486B-8A4A-0F63DE1EECF3}"/>
    <cellStyle name="Comma 5 4 5" xfId="37984" xr:uid="{751197CD-DE95-4324-943B-6954D7B25C4E}"/>
    <cellStyle name="Comma 5 5" xfId="18157" xr:uid="{AB8E30F6-76AD-49E4-A9B5-A51532A24729}"/>
    <cellStyle name="Comma 5 6" xfId="18214" xr:uid="{474D0EE1-A8C4-4874-97F7-3BC8BEE1A3A7}"/>
    <cellStyle name="Comma 5 7" xfId="2259" xr:uid="{5A42BBB0-B79D-48C2-AF7C-D9436611C883}"/>
    <cellStyle name="Comma 5_Brood_Cleanerf" xfId="34835" xr:uid="{C1040840-27C4-4065-AFD7-AE77E464F4A3}"/>
    <cellStyle name="Comma 50" xfId="636" xr:uid="{00000000-0005-0000-0000-000088030000}"/>
    <cellStyle name="Comma 50 2" xfId="7077" xr:uid="{261EF3A4-1231-43C6-99D9-FBDA4425E660}"/>
    <cellStyle name="Comma 50 2 2" xfId="23237" xr:uid="{74D3E63E-B8D6-4F5C-8A6C-A57531E49DD5}"/>
    <cellStyle name="Comma 50 3" xfId="7078" xr:uid="{742B00BE-9122-4638-BE42-66B41D2A0A6A}"/>
    <cellStyle name="Comma 50 3 2" xfId="7079" xr:uid="{53E90B89-0B39-4F56-B01A-0B52F53D717C}"/>
    <cellStyle name="Comma 50 3 2 2" xfId="23239" xr:uid="{69F5A168-32A2-4C87-801D-68526B1FC62E}"/>
    <cellStyle name="Comma 50 3 3" xfId="7080" xr:uid="{00686736-5855-40C1-B38E-D828EF0A02F2}"/>
    <cellStyle name="Comma 50 3 3 2" xfId="23240" xr:uid="{6026498A-3180-49CD-BDDC-FCC6EB1B1413}"/>
    <cellStyle name="Comma 50 3 4" xfId="23238" xr:uid="{0DC8DC95-BD94-4547-BB05-267C75EE6061}"/>
    <cellStyle name="Comma 50 4" xfId="7081" xr:uid="{A72BCD13-40B0-4625-9EE3-3C0DDB8C665F}"/>
    <cellStyle name="Comma 50 4 2" xfId="7082" xr:uid="{E5DB9C59-3002-4966-96F0-6A3B1ACBF061}"/>
    <cellStyle name="Comma 50 4 2 2" xfId="23242" xr:uid="{74D4BC72-379F-4BCA-BDD6-DD5ED67FAB5A}"/>
    <cellStyle name="Comma 50 4 3" xfId="23241" xr:uid="{5608A71C-E43A-4714-B856-AB73F12B153D}"/>
    <cellStyle name="Comma 50 5" xfId="37757" xr:uid="{3F617FBB-70E6-4826-81BC-05791F134D97}"/>
    <cellStyle name="Comma 50_sales contracts" xfId="7076" xr:uid="{B6CCA6EA-1023-4645-BACF-AED91828BB3A}"/>
    <cellStyle name="Comma 51" xfId="637" xr:uid="{00000000-0005-0000-0000-000089030000}"/>
    <cellStyle name="Comma 51 2" xfId="7084" xr:uid="{ACA1D2EF-46F8-4799-84AC-50A4A1C72DAB}"/>
    <cellStyle name="Comma 51 2 2" xfId="7085" xr:uid="{CFB34D5A-6D64-4B02-AA54-C488C7C943C0}"/>
    <cellStyle name="Comma 51 2 2 2" xfId="7086" xr:uid="{CB7A901D-B785-4755-8CD2-E0BB634210D8}"/>
    <cellStyle name="Comma 51 2 2 2 2" xfId="7087" xr:uid="{13C1D05A-DA39-431F-B78B-C25FA1118B78}"/>
    <cellStyle name="Comma 51 2 2 2 2 2" xfId="23246" xr:uid="{B5A2FE56-7046-4DAE-B600-1C924C572A1E}"/>
    <cellStyle name="Comma 51 2 2 2 3" xfId="23245" xr:uid="{E885D15F-2301-46B5-BC85-65DF94C732FD}"/>
    <cellStyle name="Comma 51 2 2 3" xfId="7088" xr:uid="{1EA8CFD0-135A-43CA-8E49-7941C42E7AD9}"/>
    <cellStyle name="Comma 51 2 2 3 2" xfId="7089" xr:uid="{37FCA631-8870-4C87-9E52-F323CCAB534A}"/>
    <cellStyle name="Comma 51 2 2 3 2 2" xfId="23248" xr:uid="{D3718947-5416-4BA3-899B-A28660C44592}"/>
    <cellStyle name="Comma 51 2 2 3 3" xfId="23247" xr:uid="{3EC722D0-5625-486C-AE28-BB0AF5B29730}"/>
    <cellStyle name="Comma 51 2 2 4" xfId="7090" xr:uid="{34889751-1354-449F-80BF-E84509F1883C}"/>
    <cellStyle name="Comma 51 2 2 4 2" xfId="23249" xr:uid="{20408757-F3D9-45B7-B9EE-FD6392C2E6AF}"/>
    <cellStyle name="Comma 51 2 2 5" xfId="23244" xr:uid="{0C2CD7BD-E70C-45CC-BBD0-B4BD50D04359}"/>
    <cellStyle name="Comma 51 2 3" xfId="7091" xr:uid="{F794BCA3-E9DC-42EE-AAE6-C770B176B691}"/>
    <cellStyle name="Comma 51 2 3 2" xfId="7092" xr:uid="{9524A93A-3A89-4882-94B9-41A658ABE3A2}"/>
    <cellStyle name="Comma 51 2 3 2 2" xfId="23251" xr:uid="{50BC0ECA-5CD6-40B2-80A1-308D61559898}"/>
    <cellStyle name="Comma 51 2 3 3" xfId="23250" xr:uid="{8E65A352-E732-4643-8B6A-5FB01748CBB8}"/>
    <cellStyle name="Comma 51 2 4" xfId="7093" xr:uid="{6BFEB550-D652-4728-9C6C-9470C3DC4594}"/>
    <cellStyle name="Comma 51 2 4 2" xfId="7094" xr:uid="{3B2BA107-5A9C-4F65-B2F2-05F4ABE93E02}"/>
    <cellStyle name="Comma 51 2 4 2 2" xfId="23253" xr:uid="{31B4C008-044A-41D7-BC0C-D4CE5481A0E6}"/>
    <cellStyle name="Comma 51 2 4 3" xfId="23252" xr:uid="{7B4078B0-422E-4870-9EA6-DEE30F94DE44}"/>
    <cellStyle name="Comma 51 2 5" xfId="7095" xr:uid="{6679A489-5C6E-4517-AE71-FC08D071EB0D}"/>
    <cellStyle name="Comma 51 2 5 2" xfId="23254" xr:uid="{0B99E030-ACC6-4C38-ABCF-F7D7CE435CF4}"/>
    <cellStyle name="Comma 51 2 6" xfId="23243" xr:uid="{97999DDA-FA65-4984-9332-CA9304223D94}"/>
    <cellStyle name="Comma 51 3" xfId="7096" xr:uid="{A5589FDC-F644-4324-A770-77D744A0B322}"/>
    <cellStyle name="Comma 51 3 2" xfId="7097" xr:uid="{EFBB15BD-4272-40AB-8807-10962F741545}"/>
    <cellStyle name="Comma 51 3 2 2" xfId="7098" xr:uid="{5CF808DE-F06E-4712-9CB1-FC70DBF4EF71}"/>
    <cellStyle name="Comma 51 3 2 2 2" xfId="23257" xr:uid="{00F430E2-3E30-4F02-B1CB-F0C782AB435B}"/>
    <cellStyle name="Comma 51 3 2 3" xfId="23256" xr:uid="{203599A0-9E4F-4FFE-8EB5-1CF06D5838DC}"/>
    <cellStyle name="Comma 51 3 3" xfId="7099" xr:uid="{399A25C7-4C5F-4A72-BCFB-BBDE935C95B5}"/>
    <cellStyle name="Comma 51 3 3 2" xfId="7100" xr:uid="{92E5B2C1-602A-46C9-BE61-31578595F743}"/>
    <cellStyle name="Comma 51 3 3 2 2" xfId="23259" xr:uid="{320299B3-BCFD-4356-9AC1-397EBAB20378}"/>
    <cellStyle name="Comma 51 3 3 3" xfId="23258" xr:uid="{1F95ACEB-7D7E-4702-82D8-BD07DE343C2C}"/>
    <cellStyle name="Comma 51 3 4" xfId="7101" xr:uid="{D926E152-7607-447A-BD57-DD35E4777760}"/>
    <cellStyle name="Comma 51 3 4 2" xfId="23260" xr:uid="{41500F0C-8F1D-414C-AC8C-79918B58421A}"/>
    <cellStyle name="Comma 51 3 5" xfId="23255" xr:uid="{17625F60-AD8B-4889-9B86-E6ABEFA440C2}"/>
    <cellStyle name="Comma 51 4" xfId="7102" xr:uid="{9162F3B1-BA46-4340-AAD8-F924672D7C47}"/>
    <cellStyle name="Comma 51 4 2" xfId="7103" xr:uid="{AF0BA488-44EE-406B-8A6E-F0DDC2EC0F2A}"/>
    <cellStyle name="Comma 51 4 2 2" xfId="23262" xr:uid="{EC7C82F3-9FC3-4C5F-849C-C6F68F7440D2}"/>
    <cellStyle name="Comma 51 4 3" xfId="7104" xr:uid="{6625B426-A07B-4552-A1B5-7803D16CFED9}"/>
    <cellStyle name="Comma 51 4 3 2" xfId="23263" xr:uid="{1B005C12-0131-4444-A2E5-1E99DC1B83B5}"/>
    <cellStyle name="Comma 51 4 4" xfId="23261" xr:uid="{F8D9BECE-BB98-45DC-A58C-E38FF0C289C5}"/>
    <cellStyle name="Comma 51 5" xfId="7105" xr:uid="{1CCB1D8C-6CB2-4B85-AEE9-2CA10EAA9857}"/>
    <cellStyle name="Comma 51 5 2" xfId="7106" xr:uid="{EB6069AA-56C5-4AE2-B444-65D7C583173B}"/>
    <cellStyle name="Comma 51 5 2 2" xfId="23265" xr:uid="{B1D3C61B-8BA1-4CF5-AD95-EF5D21692277}"/>
    <cellStyle name="Comma 51 5 3" xfId="23264" xr:uid="{2744C307-CC00-490B-90CE-6DB00578EA55}"/>
    <cellStyle name="Comma 51 6" xfId="7107" xr:uid="{3E49C6E7-6447-4513-8B5D-829C6596D071}"/>
    <cellStyle name="Comma 51 6 2" xfId="7108" xr:uid="{32D32201-78BF-4F8E-A43C-F21C07FA1DD3}"/>
    <cellStyle name="Comma 51 6 2 2" xfId="23267" xr:uid="{FF8D16DC-284B-41CA-AA09-0A82B036221A}"/>
    <cellStyle name="Comma 51 6 3" xfId="23266" xr:uid="{1E550B29-A5DE-40B0-AA8F-C407BE04BF1C}"/>
    <cellStyle name="Comma 51 7" xfId="7109" xr:uid="{95540F8B-1249-40DC-884A-887322F9350A}"/>
    <cellStyle name="Comma 51 7 2" xfId="23268" xr:uid="{C08D1F38-97CD-47ED-ADFD-148022DA149E}"/>
    <cellStyle name="Comma 51 8" xfId="37758" xr:uid="{318D4367-56CB-4976-9D44-1F28832EFF25}"/>
    <cellStyle name="Comma 51_sales contracts" xfId="7083" xr:uid="{465543EF-A69C-488B-A20D-DD9459E76FAA}"/>
    <cellStyle name="Comma 52" xfId="638" xr:uid="{00000000-0005-0000-0000-00008A030000}"/>
    <cellStyle name="Comma 52 2" xfId="7111" xr:uid="{498B5643-92E8-4C3C-BA20-119AA7E1535C}"/>
    <cellStyle name="Comma 52 2 2" xfId="7112" xr:uid="{204C3501-C2F5-443E-8799-E4823FEBBBA6}"/>
    <cellStyle name="Comma 52 2 2 2" xfId="7113" xr:uid="{E1930C69-A20D-4815-95D6-06AD1031B2BE}"/>
    <cellStyle name="Comma 52 2 2 2 2" xfId="7114" xr:uid="{22F2603F-1A54-43C4-B92F-B387A124044D}"/>
    <cellStyle name="Comma 52 2 2 2 2 2" xfId="23272" xr:uid="{CD59E993-ECEF-496E-814B-7DF91CF2416E}"/>
    <cellStyle name="Comma 52 2 2 2 3" xfId="23271" xr:uid="{D72234E8-33D3-4EFB-9866-3469B17047D9}"/>
    <cellStyle name="Comma 52 2 2 3" xfId="7115" xr:uid="{7B5D3994-AB80-4312-B62C-FF3AA9ECBD03}"/>
    <cellStyle name="Comma 52 2 2 3 2" xfId="7116" xr:uid="{5C5E99B3-8D8A-4336-A831-BA47A2F4EB65}"/>
    <cellStyle name="Comma 52 2 2 3 2 2" xfId="23274" xr:uid="{5132CE9D-B82B-441A-8D82-2A70F69A852B}"/>
    <cellStyle name="Comma 52 2 2 3 3" xfId="23273" xr:uid="{2E21DF47-10B1-45BE-8168-2E77F8B1777A}"/>
    <cellStyle name="Comma 52 2 2 4" xfId="7117" xr:uid="{C7C124F0-BAA2-4DA8-AAA0-C53303F92E9B}"/>
    <cellStyle name="Comma 52 2 2 4 2" xfId="23275" xr:uid="{EAA26E03-63AB-49A1-8E45-EF325FC37007}"/>
    <cellStyle name="Comma 52 2 2 5" xfId="23270" xr:uid="{A76AE811-25A8-423D-988B-990ACB431FF5}"/>
    <cellStyle name="Comma 52 2 3" xfId="7118" xr:uid="{EB2A4BE5-09CA-4537-9038-CF1DDC7781F9}"/>
    <cellStyle name="Comma 52 2 3 2" xfId="7119" xr:uid="{8DC1DC23-B87E-407E-A736-916C300175F3}"/>
    <cellStyle name="Comma 52 2 3 2 2" xfId="23277" xr:uid="{381CC022-9E91-4ADF-90CE-89A1D011BD95}"/>
    <cellStyle name="Comma 52 2 3 3" xfId="23276" xr:uid="{F406C9A3-299E-42DB-AF22-D5F8E3D816E4}"/>
    <cellStyle name="Comma 52 2 4" xfId="7120" xr:uid="{3307ED57-8F80-475B-A1D4-37D627F7F5D9}"/>
    <cellStyle name="Comma 52 2 4 2" xfId="7121" xr:uid="{9C271962-1D85-40E9-A651-30BE3FBE63D6}"/>
    <cellStyle name="Comma 52 2 4 2 2" xfId="23279" xr:uid="{359534D3-C3E3-4A79-BFB6-99DDD2AA1BE3}"/>
    <cellStyle name="Comma 52 2 4 3" xfId="23278" xr:uid="{C437EE41-28CF-4C7C-A93E-03B48D178922}"/>
    <cellStyle name="Comma 52 2 5" xfId="7122" xr:uid="{C067489D-C86A-4FF9-A68C-77733E83A35C}"/>
    <cellStyle name="Comma 52 2 5 2" xfId="23280" xr:uid="{B3EC92B2-B3A9-4274-AA64-C7D3293758A3}"/>
    <cellStyle name="Comma 52 2 6" xfId="23269" xr:uid="{6C50237C-18CF-4DCB-88CB-E1EA50A2AF70}"/>
    <cellStyle name="Comma 52 3" xfId="7123" xr:uid="{26510861-2131-44A3-8F06-40D91F52DAE1}"/>
    <cellStyle name="Comma 52 3 2" xfId="7124" xr:uid="{180EEBF2-8DD4-4A72-89EC-F088B9341AC2}"/>
    <cellStyle name="Comma 52 3 2 2" xfId="7125" xr:uid="{0F2C1108-D2CB-4570-8C6C-40A2BD044B08}"/>
    <cellStyle name="Comma 52 3 2 2 2" xfId="23283" xr:uid="{7AD30837-8B17-483C-8F92-D2F7ECB19F1D}"/>
    <cellStyle name="Comma 52 3 2 3" xfId="23282" xr:uid="{1A7AA315-FAE3-43FC-8454-843EC88BA5C6}"/>
    <cellStyle name="Comma 52 3 3" xfId="7126" xr:uid="{09ECDDE6-6E41-4F91-9382-8C2846B302B5}"/>
    <cellStyle name="Comma 52 3 3 2" xfId="7127" xr:uid="{D0436060-2B41-40B7-AF56-7936ED8E3887}"/>
    <cellStyle name="Comma 52 3 3 2 2" xfId="23285" xr:uid="{DB399EE4-575C-4284-A969-559362933FEA}"/>
    <cellStyle name="Comma 52 3 3 3" xfId="23284" xr:uid="{408E42DA-7A3E-4734-BB92-E75A7626B672}"/>
    <cellStyle name="Comma 52 3 4" xfId="7128" xr:uid="{3D5F99D6-C8D2-4B9C-94DE-303D652F4EFA}"/>
    <cellStyle name="Comma 52 3 4 2" xfId="23286" xr:uid="{0C9367D8-8AD2-4D88-9FD7-5E86BAB84A10}"/>
    <cellStyle name="Comma 52 3 5" xfId="23281" xr:uid="{350A6A09-AADB-42C5-BE59-B771D77D722C}"/>
    <cellStyle name="Comma 52 4" xfId="7129" xr:uid="{84A6BCC4-33C5-403D-8407-724CBBAEC7D2}"/>
    <cellStyle name="Comma 52 4 2" xfId="7130" xr:uid="{6A67E41C-C77A-44AE-87B9-2233A78750CF}"/>
    <cellStyle name="Comma 52 4 2 2" xfId="23288" xr:uid="{1062DD01-9354-437D-B4F1-E2549CD85601}"/>
    <cellStyle name="Comma 52 4 3" xfId="7131" xr:uid="{DB62C51F-5FA2-444C-B084-E418088E2D85}"/>
    <cellStyle name="Comma 52 4 3 2" xfId="23289" xr:uid="{EE54526E-F33A-40E3-ACC9-A222B4748DE9}"/>
    <cellStyle name="Comma 52 4 4" xfId="23287" xr:uid="{0A680CE0-6582-4AAC-AB95-A5BCE4FCCDFB}"/>
    <cellStyle name="Comma 52 5" xfId="7132" xr:uid="{CF53766B-5895-49FB-9EB5-A99273D67298}"/>
    <cellStyle name="Comma 52 5 2" xfId="7133" xr:uid="{49A319BD-E9A6-4D51-A6F9-CB7AEECCC1D1}"/>
    <cellStyle name="Comma 52 5 2 2" xfId="23291" xr:uid="{BF0F193C-8F2D-44A6-9AE5-3B49DA319D73}"/>
    <cellStyle name="Comma 52 5 3" xfId="23290" xr:uid="{A70395EE-2DEC-4161-B89B-FD2B54486BA0}"/>
    <cellStyle name="Comma 52 6" xfId="7134" xr:uid="{37633825-9373-4D89-A6E8-382E1F0584D7}"/>
    <cellStyle name="Comma 52 6 2" xfId="7135" xr:uid="{A90B8411-9B39-45D6-BF55-C76E9F6F2312}"/>
    <cellStyle name="Comma 52 6 2 2" xfId="23293" xr:uid="{C868F40E-6967-42F9-97D5-837446DF73D8}"/>
    <cellStyle name="Comma 52 6 3" xfId="23292" xr:uid="{C596F671-B788-448E-B958-B47F2FF1DC8D}"/>
    <cellStyle name="Comma 52 7" xfId="7136" xr:uid="{2AE89B58-BAD6-44EE-9DD6-E208D78AC474}"/>
    <cellStyle name="Comma 52 7 2" xfId="23294" xr:uid="{CC896EF7-F55D-4B82-9325-CB0B35F8E5CF}"/>
    <cellStyle name="Comma 52 8" xfId="37756" xr:uid="{00414863-419A-4DE5-9DB3-380288A8FC7B}"/>
    <cellStyle name="Comma 52_sales contracts" xfId="7110" xr:uid="{E9EAD487-72DB-4CC8-ACE9-228E45B61CA5}"/>
    <cellStyle name="Comma 53" xfId="639" xr:uid="{00000000-0005-0000-0000-00008B030000}"/>
    <cellStyle name="Comma 53 2" xfId="7138" xr:uid="{10EBBF5F-B78A-47B4-9B21-56A7A45890B0}"/>
    <cellStyle name="Comma 53 2 2" xfId="23295" xr:uid="{C6EFA3DA-2240-4557-8954-358C0E5E3CD4}"/>
    <cellStyle name="Comma 53 3" xfId="7139" xr:uid="{2DE44CC3-08BA-4513-BA10-04476838BF81}"/>
    <cellStyle name="Comma 53 3 2" xfId="7140" xr:uid="{E59C617A-8086-4B90-B619-65EE3127A088}"/>
    <cellStyle name="Comma 53 3 2 2" xfId="23297" xr:uid="{21321401-CDA2-4045-A516-8C84967EC5DB}"/>
    <cellStyle name="Comma 53 3 3" xfId="7141" xr:uid="{96541555-A40F-44D2-BE29-A2456341FDA4}"/>
    <cellStyle name="Comma 53 3 3 2" xfId="23298" xr:uid="{0CD92E1C-FCB0-4F89-96B7-A1E7A56DDC39}"/>
    <cellStyle name="Comma 53 3 4" xfId="23296" xr:uid="{F5B8D95E-7B3A-4D65-B528-DE272C9121CD}"/>
    <cellStyle name="Comma 53 4" xfId="7142" xr:uid="{517419EA-A8EB-4388-A2C2-43E9A6373D8D}"/>
    <cellStyle name="Comma 53 4 2" xfId="7143" xr:uid="{6A898AEC-7BA8-4864-8CB0-1A949B0C610E}"/>
    <cellStyle name="Comma 53 4 2 2" xfId="23300" xr:uid="{AA113D67-47F6-4555-997B-CEE8531D1478}"/>
    <cellStyle name="Comma 53 4 3" xfId="23299" xr:uid="{A8E23A46-1604-44DC-BF68-9669D94ACA52}"/>
    <cellStyle name="Comma 53 5" xfId="37761" xr:uid="{85B3E500-C8D9-4FDA-8CB2-F8FF79B08B75}"/>
    <cellStyle name="Comma 53_sales contracts" xfId="7137" xr:uid="{0BAA119B-7A13-462C-8A7C-493F2B622ACA}"/>
    <cellStyle name="Comma 54" xfId="640" xr:uid="{00000000-0005-0000-0000-00008C030000}"/>
    <cellStyle name="Comma 54 2" xfId="7145" xr:uid="{ADF59153-7745-414E-AEF4-6D191BC04B34}"/>
    <cellStyle name="Comma 54 2 2" xfId="23301" xr:uid="{5355D00E-8E8C-4AA2-8548-0DEFB508EB42}"/>
    <cellStyle name="Comma 54 3" xfId="7146" xr:uid="{F3DD3620-3E00-4DC7-AB5A-28D5AA435954}"/>
    <cellStyle name="Comma 54 3 2" xfId="7147" xr:uid="{CE22BD85-0F88-4F71-84BC-3C74E1D4911A}"/>
    <cellStyle name="Comma 54 3 2 2" xfId="23303" xr:uid="{E84B8862-3A71-4469-B2B2-58B71F22C7C1}"/>
    <cellStyle name="Comma 54 3 3" xfId="7148" xr:uid="{EDB71435-55ED-4C1E-9D73-D1BE0C1F9234}"/>
    <cellStyle name="Comma 54 3 3 2" xfId="23304" xr:uid="{027A8130-E657-4BAE-849F-41611A5523A1}"/>
    <cellStyle name="Comma 54 3 4" xfId="23302" xr:uid="{36ECEECE-5CF5-41A7-8491-94F5264CD206}"/>
    <cellStyle name="Comma 54 4" xfId="7149" xr:uid="{051908DA-00E2-4C3B-8C94-5EF16B76E4DF}"/>
    <cellStyle name="Comma 54 4 2" xfId="7150" xr:uid="{D281412A-8563-4DA0-9126-FB7C6411DDB1}"/>
    <cellStyle name="Comma 54 4 2 2" xfId="23306" xr:uid="{121F2675-8BBC-42C1-96A8-793FB7313C34}"/>
    <cellStyle name="Comma 54 4 3" xfId="23305" xr:uid="{A5E4D26B-C024-44B8-A3FB-A6E4B92D471A}"/>
    <cellStyle name="Comma 54 5" xfId="37796" xr:uid="{E2FBAB93-CE6B-4EF8-A8CA-105B1BC47534}"/>
    <cellStyle name="Comma 54_sales contracts" xfId="7144" xr:uid="{DB30D1CE-C511-4B6A-9C81-D8188BA11CDA}"/>
    <cellStyle name="Comma 55" xfId="641" xr:uid="{00000000-0005-0000-0000-00008D030000}"/>
    <cellStyle name="Comma 55 2" xfId="7152" xr:uid="{3EC174DC-817F-4C94-A3C9-C449148E3A16}"/>
    <cellStyle name="Comma 55 2 2" xfId="23307" xr:uid="{327B52D8-6A52-481B-81A3-A3F9CE5FAB67}"/>
    <cellStyle name="Comma 55 3" xfId="7153" xr:uid="{47EE015D-AE74-4CA7-AC78-54CB43272A37}"/>
    <cellStyle name="Comma 55 3 2" xfId="7154" xr:uid="{D89B6372-88D1-4FC5-B2FA-CA4B585E3109}"/>
    <cellStyle name="Comma 55 3 2 2" xfId="23309" xr:uid="{9A670445-A9B4-4E53-8878-1AAB29FAA96C}"/>
    <cellStyle name="Comma 55 3 3" xfId="7155" xr:uid="{079AD72E-9939-4B98-B1BE-7BD2315B3B58}"/>
    <cellStyle name="Comma 55 3 3 2" xfId="23310" xr:uid="{1FEB2481-3537-4EEE-A011-4B59979FBFB1}"/>
    <cellStyle name="Comma 55 3 4" xfId="23308" xr:uid="{71E0F125-16C0-4E62-8A99-51C1307A7A3A}"/>
    <cellStyle name="Comma 55 4" xfId="7156" xr:uid="{E93402D2-D7A5-4300-A9EE-C7B5819C4006}"/>
    <cellStyle name="Comma 55 4 2" xfId="7157" xr:uid="{EA5B03C4-0CD3-478E-B438-725A631D9A0E}"/>
    <cellStyle name="Comma 55 4 2 2" xfId="23312" xr:uid="{3E47F915-64EE-4EC2-8E71-AFB6F23889FB}"/>
    <cellStyle name="Comma 55 4 3" xfId="23311" xr:uid="{78CA9845-F609-4AE0-A3E3-267A02E3613E}"/>
    <cellStyle name="Comma 55 5" xfId="37802" xr:uid="{68611A45-0B3B-494B-A890-A2FC77C9DD5D}"/>
    <cellStyle name="Comma 55_sales contracts" xfId="7151" xr:uid="{93837349-731A-4ABD-84B0-1B5197E3ACC3}"/>
    <cellStyle name="Comma 56" xfId="642" xr:uid="{00000000-0005-0000-0000-00008E030000}"/>
    <cellStyle name="Comma 56 2" xfId="7159" xr:uid="{AA8E0650-57AE-4EBB-9B20-614106804B2A}"/>
    <cellStyle name="Comma 56 2 2" xfId="23313" xr:uid="{288F93ED-843F-40BB-A698-BE1ED8F6E012}"/>
    <cellStyle name="Comma 56 3" xfId="7160" xr:uid="{326E4248-F86B-46F3-BB79-6E7DF7481C4D}"/>
    <cellStyle name="Comma 56 3 2" xfId="7161" xr:uid="{5D512BF8-996D-45AE-9446-ABD6F1B14504}"/>
    <cellStyle name="Comma 56 3 2 2" xfId="23315" xr:uid="{BBBC69E4-A80B-4119-9653-1BAEB80CA14A}"/>
    <cellStyle name="Comma 56 3 3" xfId="7162" xr:uid="{A5DB0B27-3E62-49C0-B5D9-0FAFE28153B8}"/>
    <cellStyle name="Comma 56 3 3 2" xfId="23316" xr:uid="{305A11FB-5B13-4FAC-BD97-CB901D537942}"/>
    <cellStyle name="Comma 56 3 4" xfId="23314" xr:uid="{4C706E0C-3E6F-4649-B019-726EC0815D93}"/>
    <cellStyle name="Comma 56 4" xfId="7163" xr:uid="{95C61A69-D49B-48AC-964E-C3968D8FD45A}"/>
    <cellStyle name="Comma 56 4 2" xfId="7164" xr:uid="{C2881382-DB19-4805-BC1B-B07F8FA795D0}"/>
    <cellStyle name="Comma 56 4 2 2" xfId="23318" xr:uid="{4E872322-470B-4545-937C-FEBA635A6E8A}"/>
    <cellStyle name="Comma 56 4 3" xfId="23317" xr:uid="{C51978BC-A196-4E90-A254-7315556B6D17}"/>
    <cellStyle name="Comma 56 5" xfId="37803" xr:uid="{FC146662-ECCA-410C-8498-28543E23B53D}"/>
    <cellStyle name="Comma 56_sales contracts" xfId="7158" xr:uid="{6A3A07AF-2C62-42B5-8534-294C0C2E05A0}"/>
    <cellStyle name="Comma 57" xfId="643" xr:uid="{00000000-0005-0000-0000-00008F030000}"/>
    <cellStyle name="Comma 57 2" xfId="7166" xr:uid="{5F497A6D-DFD6-4D39-8531-4E7C66A4F7D7}"/>
    <cellStyle name="Comma 57 2 2" xfId="7167" xr:uid="{9B8B0A22-C739-4735-9D98-7449C4EA696E}"/>
    <cellStyle name="Comma 57 2 2 2" xfId="7168" xr:uid="{E38F83DE-EA1B-4910-A390-775ECA26CC35}"/>
    <cellStyle name="Comma 57 2 2 2 2" xfId="23321" xr:uid="{BEA2135D-0CEF-444A-B6FA-7B3E7B3B0333}"/>
    <cellStyle name="Comma 57 2 2 3" xfId="23320" xr:uid="{47C98B83-2559-4589-B867-F26BB12D39D7}"/>
    <cellStyle name="Comma 57 2 3" xfId="7169" xr:uid="{879BCABF-3FFF-4423-B2F8-2B85CA8CE89C}"/>
    <cellStyle name="Comma 57 2 3 2" xfId="7170" xr:uid="{A2CCDF59-93F8-4EAA-B6AF-9959336B8597}"/>
    <cellStyle name="Comma 57 2 3 2 2" xfId="23323" xr:uid="{07512CF1-7738-4A00-A344-452C5538C2BD}"/>
    <cellStyle name="Comma 57 2 3 3" xfId="23322" xr:uid="{B5CB3B55-BE44-4AEA-BC72-4387B6C6F7FC}"/>
    <cellStyle name="Comma 57 2 4" xfId="7171" xr:uid="{24957E31-0A78-4900-AE16-0BFD714D7327}"/>
    <cellStyle name="Comma 57 2 4 2" xfId="23324" xr:uid="{C2D5324D-6C9D-4032-BA19-C96F58C05C80}"/>
    <cellStyle name="Comma 57 2 5" xfId="23319" xr:uid="{0D3E48F3-C884-4253-865E-66F9FCB0370D}"/>
    <cellStyle name="Comma 57 3" xfId="7172" xr:uid="{773F122A-7B27-4521-8F71-295AA91811DC}"/>
    <cellStyle name="Comma 57 3 2" xfId="7173" xr:uid="{AAAD6052-8F19-4F92-B1FE-03ED94583A0A}"/>
    <cellStyle name="Comma 57 3 2 2" xfId="23326" xr:uid="{ACD2EBE6-4677-4C58-AC2A-EB4A74488453}"/>
    <cellStyle name="Comma 57 3 3" xfId="7174" xr:uid="{42EE781C-EFF3-41BA-BB36-7F6ABBBCC047}"/>
    <cellStyle name="Comma 57 3 3 2" xfId="23327" xr:uid="{91129586-600F-4702-AD5A-DF087FDE2BD7}"/>
    <cellStyle name="Comma 57 3 4" xfId="23325" xr:uid="{A379F831-9BC6-4BCC-B261-C7331F155690}"/>
    <cellStyle name="Comma 57 4" xfId="7175" xr:uid="{F5692C80-8249-4AA3-819D-D29FCAD85264}"/>
    <cellStyle name="Comma 57 4 2" xfId="7176" xr:uid="{96AF4BFE-67A0-47ED-AEAF-AEC60F8AD45B}"/>
    <cellStyle name="Comma 57 4 2 2" xfId="23329" xr:uid="{A09670F5-A7BD-4AC7-AAA9-D42C853F1774}"/>
    <cellStyle name="Comma 57 4 3" xfId="23328" xr:uid="{EED16A7A-2392-45F1-A396-EE867B81F7D0}"/>
    <cellStyle name="Comma 57 5" xfId="7177" xr:uid="{49DB9FAB-C512-43D8-AE5C-F1C82D79C441}"/>
    <cellStyle name="Comma 57 5 2" xfId="7178" xr:uid="{5C1F9FB7-B779-4C82-8668-FAE66DFFB506}"/>
    <cellStyle name="Comma 57 5 2 2" xfId="23331" xr:uid="{FFFB6AEA-9820-4206-8158-2A1BFD8600FB}"/>
    <cellStyle name="Comma 57 5 3" xfId="23330" xr:uid="{16B8DE1E-020E-4A17-8083-F6BF8E1F1261}"/>
    <cellStyle name="Comma 57 6" xfId="7179" xr:uid="{02A698F4-1B6B-4F97-A27E-45C870769372}"/>
    <cellStyle name="Comma 57 6 2" xfId="23332" xr:uid="{73A5D1BC-F5E6-4CB9-B243-64E9A4BA2F09}"/>
    <cellStyle name="Comma 57 7" xfId="37801" xr:uid="{5F25806B-2B82-410C-8184-5A902C5632FD}"/>
    <cellStyle name="Comma 57_sales contracts" xfId="7165" xr:uid="{81E572C8-B5D3-414B-B253-B4623CB735A5}"/>
    <cellStyle name="Comma 58" xfId="644" xr:uid="{00000000-0005-0000-0000-000090030000}"/>
    <cellStyle name="Comma 58 2" xfId="7181" xr:uid="{5FAFE5AF-BD3D-4306-B522-8B798FE0FC54}"/>
    <cellStyle name="Comma 58 2 2" xfId="7182" xr:uid="{A4894539-8AC6-4587-B940-47C7173A9E35}"/>
    <cellStyle name="Comma 58 2 2 2" xfId="7183" xr:uid="{F3D4F557-7E53-472E-A552-9FB28A7614D5}"/>
    <cellStyle name="Comma 58 2 2 2 2" xfId="23335" xr:uid="{D55E2298-A4D4-482E-A73A-3D13940CDA94}"/>
    <cellStyle name="Comma 58 2 2 3" xfId="23334" xr:uid="{F482191E-5893-404E-A7E0-A948D2E14243}"/>
    <cellStyle name="Comma 58 2 3" xfId="7184" xr:uid="{E3F3D1DB-12C3-4A45-A4EC-3D36FCC2A8CE}"/>
    <cellStyle name="Comma 58 2 3 2" xfId="7185" xr:uid="{C43B52DE-7A18-4EC8-9B49-55E7BEF0A197}"/>
    <cellStyle name="Comma 58 2 3 2 2" xfId="23337" xr:uid="{59BF666D-2E30-4533-AAD4-3F48BE2E30EA}"/>
    <cellStyle name="Comma 58 2 3 3" xfId="23336" xr:uid="{40D51DF5-A786-464F-8C96-88B730377955}"/>
    <cellStyle name="Comma 58 2 4" xfId="7186" xr:uid="{1A43B219-266A-4FAD-A485-401B7307A055}"/>
    <cellStyle name="Comma 58 2 4 2" xfId="23338" xr:uid="{0CFAFC41-9A1A-4A55-822D-30CB37F6A929}"/>
    <cellStyle name="Comma 58 2 5" xfId="23333" xr:uid="{B744D535-EB62-43CA-A610-8E3ECA46A30B}"/>
    <cellStyle name="Comma 58 3" xfId="7187" xr:uid="{1F7842D6-49C3-4E7F-ACD2-D1A7561DFB53}"/>
    <cellStyle name="Comma 58 3 2" xfId="7188" xr:uid="{73390EF8-A0C5-4BBD-B3A4-58104F503693}"/>
    <cellStyle name="Comma 58 3 2 2" xfId="23340" xr:uid="{699CB7B0-146B-4B6A-B1DB-942008DA5295}"/>
    <cellStyle name="Comma 58 3 3" xfId="7189" xr:uid="{4C48B8DC-35A5-407E-A94E-14D84CECC480}"/>
    <cellStyle name="Comma 58 3 3 2" xfId="23341" xr:uid="{30108CEB-3895-442A-8A66-B23FE57AAE41}"/>
    <cellStyle name="Comma 58 3 4" xfId="23339" xr:uid="{CCCA791E-D913-49CB-AE96-2CCEF887DF40}"/>
    <cellStyle name="Comma 58 4" xfId="7190" xr:uid="{07231DBA-466C-4377-AEC1-2989123BD882}"/>
    <cellStyle name="Comma 58 4 2" xfId="7191" xr:uid="{59035FEE-0418-4F84-BA14-67875E21B4BA}"/>
    <cellStyle name="Comma 58 4 2 2" xfId="23343" xr:uid="{6936F765-3C5C-4241-AE68-D78D633BAAD6}"/>
    <cellStyle name="Comma 58 4 3" xfId="23342" xr:uid="{6FA38C5C-DF16-418B-9712-C8909292C3F3}"/>
    <cellStyle name="Comma 58 5" xfId="7192" xr:uid="{8C209E9A-CBEE-4863-AAC5-777E41CC4BE0}"/>
    <cellStyle name="Comma 58 5 2" xfId="7193" xr:uid="{1AF6D112-8C19-49D6-9E9A-8300DA6FC1F9}"/>
    <cellStyle name="Comma 58 5 2 2" xfId="23345" xr:uid="{9156D7DF-2CA1-4DF8-A5A7-42A99BADF8EA}"/>
    <cellStyle name="Comma 58 5 3" xfId="23344" xr:uid="{1205FB53-CF1C-4ECA-AD09-5A0AFEADC71A}"/>
    <cellStyle name="Comma 58 6" xfId="7194" xr:uid="{C35FFA77-185A-4FAF-9BA5-8A74E6544851}"/>
    <cellStyle name="Comma 58 6 2" xfId="23346" xr:uid="{C4E51CEB-2068-4DB7-AD09-9141F7EF4235}"/>
    <cellStyle name="Comma 58 7" xfId="37940" xr:uid="{1FC61ED1-013F-46B4-B0FE-2A2D43F542CB}"/>
    <cellStyle name="Comma 58_sales contracts" xfId="7180" xr:uid="{FE570CB1-7E02-4968-AF8C-586CFDAB0045}"/>
    <cellStyle name="Comma 59" xfId="645" xr:uid="{00000000-0005-0000-0000-000091030000}"/>
    <cellStyle name="Comma 59 2" xfId="7196" xr:uid="{29FCF171-E0E7-457A-82B1-0EEC96110D1D}"/>
    <cellStyle name="Comma 59 2 2" xfId="7197" xr:uid="{05E37570-F011-4803-9D52-7B7D2D557E87}"/>
    <cellStyle name="Comma 59 2 2 2" xfId="7198" xr:uid="{96B72D56-5694-4EC3-8C3E-68ABFA32A3A6}"/>
    <cellStyle name="Comma 59 2 2 2 2" xfId="23349" xr:uid="{F26E328C-2F80-44DF-BA5C-475BE6E5A14A}"/>
    <cellStyle name="Comma 59 2 2 3" xfId="23348" xr:uid="{08ECD28E-815A-44C3-9CCE-29A87281566F}"/>
    <cellStyle name="Comma 59 2 3" xfId="7199" xr:uid="{75939886-9B20-41F9-9DB7-C18D898DDF72}"/>
    <cellStyle name="Comma 59 2 3 2" xfId="7200" xr:uid="{79B2872C-824E-4B56-9665-57BEC9D998F6}"/>
    <cellStyle name="Comma 59 2 3 2 2" xfId="23351" xr:uid="{7806FCEA-1B24-492D-BAE0-B57094813574}"/>
    <cellStyle name="Comma 59 2 3 3" xfId="23350" xr:uid="{2081A334-E4BD-4020-B618-15CBB295C8F6}"/>
    <cellStyle name="Comma 59 2 4" xfId="7201" xr:uid="{4CD78CC4-BAD1-4971-BDED-495B9E42AD97}"/>
    <cellStyle name="Comma 59 2 4 2" xfId="23352" xr:uid="{6190942B-DC7A-430A-BAB8-A3A0314BB3CB}"/>
    <cellStyle name="Comma 59 2 5" xfId="23347" xr:uid="{372F5DAD-F597-4D26-9327-BEE03F83931E}"/>
    <cellStyle name="Comma 59 3" xfId="7202" xr:uid="{F8687A00-2E14-41B1-92AF-67BBAC4D7697}"/>
    <cellStyle name="Comma 59 3 2" xfId="7203" xr:uid="{69FEA16E-7828-492B-91FC-7A6311F077E6}"/>
    <cellStyle name="Comma 59 3 2 2" xfId="23354" xr:uid="{ADD0DB0A-596C-4D90-9645-9D2434C9D355}"/>
    <cellStyle name="Comma 59 3 3" xfId="7204" xr:uid="{38D9C90F-BFC2-43B6-B2CC-2818C4919E42}"/>
    <cellStyle name="Comma 59 3 3 2" xfId="23355" xr:uid="{8DF0A186-05A8-430D-8C22-709626ADD737}"/>
    <cellStyle name="Comma 59 3 4" xfId="23353" xr:uid="{3DAA6517-69D7-43CB-9A0F-92EA79E9699A}"/>
    <cellStyle name="Comma 59 4" xfId="7205" xr:uid="{3A4D47D7-22A0-4B63-9E9D-3B73B44D3E5A}"/>
    <cellStyle name="Comma 59 4 2" xfId="7206" xr:uid="{7A7D133A-3C9D-4FA1-9632-9B10753755FF}"/>
    <cellStyle name="Comma 59 4 2 2" xfId="23357" xr:uid="{D45533F1-2A5E-4B87-9EFF-F503ED1A993D}"/>
    <cellStyle name="Comma 59 4 3" xfId="23356" xr:uid="{F73B3445-328B-4B1C-8E59-FAFFECEA3B30}"/>
    <cellStyle name="Comma 59 5" xfId="7207" xr:uid="{3195B20A-843C-450E-BDC0-88E70FFB1697}"/>
    <cellStyle name="Comma 59 5 2" xfId="7208" xr:uid="{87EAE98E-69A9-4468-B1E0-108C1351C10D}"/>
    <cellStyle name="Comma 59 5 2 2" xfId="23359" xr:uid="{DCAFE041-3401-4549-A6FD-C1F670FA1EA3}"/>
    <cellStyle name="Comma 59 5 3" xfId="23358" xr:uid="{CAD87E6E-5AA2-42C4-93F9-454B2AC8991B}"/>
    <cellStyle name="Comma 59 6" xfId="7209" xr:uid="{FAE4622C-536B-424E-8658-F79B3DF118B6}"/>
    <cellStyle name="Comma 59 6 2" xfId="23360" xr:uid="{01DD37CA-5D04-493A-9AAC-E0624825816E}"/>
    <cellStyle name="Comma 59 7" xfId="37978" xr:uid="{CA95BC64-8760-4157-861A-68E3CBE2867E}"/>
    <cellStyle name="Comma 59_sales contracts" xfId="7195" xr:uid="{FFB20E97-D1F6-4F68-8C2E-21C6D127F886}"/>
    <cellStyle name="Comma 6" xfId="387" xr:uid="{00000000-0005-0000-0000-000092030000}"/>
    <cellStyle name="Comma 6 10" xfId="37517" xr:uid="{6E6E12E3-43AE-402F-B0E2-DD7B2008066F}"/>
    <cellStyle name="Comma 6 11" xfId="37549" xr:uid="{479A5F0E-B8C7-4D5B-91C9-3E314DD688CA}"/>
    <cellStyle name="Comma 6 12" xfId="37562" xr:uid="{B1295D9E-54FD-4393-B689-DF1AA9A9C247}"/>
    <cellStyle name="Comma 6 13" xfId="37612" xr:uid="{BCE5DD85-2DC1-4DD4-998B-56B4FFCF2064}"/>
    <cellStyle name="Comma 6 14" xfId="37650" xr:uid="{C89678BC-E7FE-43FD-88AA-E8E799AEF506}"/>
    <cellStyle name="Comma 6 15" xfId="37686" xr:uid="{829F63B3-3F31-40B1-BC21-35DED421C226}"/>
    <cellStyle name="Comma 6 16" xfId="37726" xr:uid="{251DDD2A-AFAD-4A29-B9D9-DC617882AEBB}"/>
    <cellStyle name="Comma 6 17" xfId="37769" xr:uid="{9DF6217E-921F-418B-B0F5-5E4652F59A7F}"/>
    <cellStyle name="Comma 6 18" xfId="37812" xr:uid="{6320EC52-6412-450E-A69F-A346633045EE}"/>
    <cellStyle name="Comma 6 19" xfId="37948" xr:uid="{CC7E3D0D-5605-4CBD-819F-8804177D0A31}"/>
    <cellStyle name="Comma 6 2" xfId="1108" xr:uid="{00000000-0005-0000-0000-000093030000}"/>
    <cellStyle name="Comma 6 2 10" xfId="37563" xr:uid="{10D31E13-FE91-448C-A84A-3453B5F3B46A}"/>
    <cellStyle name="Comma 6 2 11" xfId="37613" xr:uid="{3E6B1533-8F5D-4AD2-9DD8-FD6D2372E1E7}"/>
    <cellStyle name="Comma 6 2 12" xfId="37651" xr:uid="{8E9F554A-2FE6-4F50-A890-FD17A7336035}"/>
    <cellStyle name="Comma 6 2 13" xfId="37687" xr:uid="{BB918706-5C0E-4BBE-8D46-9725CFB9CD1D}"/>
    <cellStyle name="Comma 6 2 14" xfId="37727" xr:uid="{714A6679-1E95-4736-A05B-90418C5D7EF4}"/>
    <cellStyle name="Comma 6 2 15" xfId="37770" xr:uid="{CB1D9CE6-DEA7-46C3-9D9F-F83F345F345B}"/>
    <cellStyle name="Comma 6 2 16" xfId="37813" xr:uid="{405192D3-F3F7-4AF6-AF81-76695A6E3C2F}"/>
    <cellStyle name="Comma 6 2 17" xfId="37949" xr:uid="{0E699FFF-B9F3-4850-9ADB-584A02E7EF8E}"/>
    <cellStyle name="Comma 6 2 18" xfId="34657" xr:uid="{81C75735-1257-4DAE-88BF-2EDB46D080C5}"/>
    <cellStyle name="Comma 6 2 19" xfId="2341" xr:uid="{8854A867-37F7-4DA6-9A9A-A5E493D2812A}"/>
    <cellStyle name="Comma 6 2 2" xfId="7211" xr:uid="{F684429B-2A37-4753-868D-89FCE5F57F70}"/>
    <cellStyle name="Comma 6 2 2 10" xfId="37633" xr:uid="{E40721F6-190A-4370-ADBE-4375E045DE28}"/>
    <cellStyle name="Comma 6 2 2 11" xfId="37671" xr:uid="{C92C47C1-58D5-4B1A-ADEB-DFE9BB17B1C1}"/>
    <cellStyle name="Comma 6 2 2 12" xfId="37708" xr:uid="{C2BADB03-BEE8-46D4-A25C-E6DE329FBA17}"/>
    <cellStyle name="Comma 6 2 2 13" xfId="37748" xr:uid="{65FB2B56-D1BE-4579-8DA1-96FD1DBADA15}"/>
    <cellStyle name="Comma 6 2 2 14" xfId="37791" xr:uid="{1E9A2C54-C656-4D82-885D-F8D88EBEDC67}"/>
    <cellStyle name="Comma 6 2 2 15" xfId="37835" xr:uid="{5907E62B-59E9-4562-B287-00E432D8BABF}"/>
    <cellStyle name="Comma 6 2 2 16" xfId="37970" xr:uid="{4CC61F13-8BB9-406D-B310-7F6AC8205690}"/>
    <cellStyle name="Comma 6 2 2 17" xfId="34714" xr:uid="{3B438601-E0FC-4F13-904F-5220AE66380D}"/>
    <cellStyle name="Comma 6 2 2 2" xfId="23361" xr:uid="{209C0BFD-36B8-402A-A227-082098B3F1A6}"/>
    <cellStyle name="Comma 6 2 2 2 2" xfId="35875" xr:uid="{1F854989-072E-4259-8C50-C41F7360DE0E}"/>
    <cellStyle name="Comma 6 2 2 3" xfId="19554" xr:uid="{9476B296-65B7-4306-BEB5-CA5C95744CBC}"/>
    <cellStyle name="Comma 6 2 2 3 2" xfId="37269" xr:uid="{936C7D96-E48F-4EA7-A1D8-A5C9ECB4CFEE}"/>
    <cellStyle name="Comma 6 2 2 4" xfId="37333" xr:uid="{B0B21D3F-098F-498E-8761-570A91DCC807}"/>
    <cellStyle name="Comma 6 2 2 5" xfId="37412" xr:uid="{F874E572-F4A8-4A87-A640-F6220CA43464}"/>
    <cellStyle name="Comma 6 2 2 6" xfId="37484" xr:uid="{BD94BA3A-7A5B-43B2-9BDF-E5971995CD61}"/>
    <cellStyle name="Comma 6 2 2 7" xfId="37519" xr:uid="{DF46B726-79CA-491D-AE18-B3E722461BB9}"/>
    <cellStyle name="Comma 6 2 2 8" xfId="37551" xr:uid="{DC725075-B6F9-458C-90DF-BB66AA52BD90}"/>
    <cellStyle name="Comma 6 2 2 9" xfId="37584" xr:uid="{2F80F352-48AE-427B-ACB1-A93B6AA69ED1}"/>
    <cellStyle name="Comma 6 2 3" xfId="7212" xr:uid="{BD17FB36-3B0F-407E-B2AD-3DF7097552BC}"/>
    <cellStyle name="Comma 6 2 3 2" xfId="23362" xr:uid="{C09B90AA-83ED-4613-BEC5-5B63914ABCC0}"/>
    <cellStyle name="Comma 6 2 3 3" xfId="35844" xr:uid="{8C132AEE-34CB-4443-BF2F-3F1F34FC7DB9}"/>
    <cellStyle name="Comma 6 2 4" xfId="7213" xr:uid="{AD987A69-2309-4B42-89B0-5B78A236A5D6}"/>
    <cellStyle name="Comma 6 2 4 2" xfId="23363" xr:uid="{1E418C43-ABAA-4A23-890B-16D7FA08CA01}"/>
    <cellStyle name="Comma 6 2 4 3" xfId="37248" xr:uid="{EB6665B4-5A72-44AF-B529-EF117F0FEAD2}"/>
    <cellStyle name="Comma 6 2 5" xfId="18740" xr:uid="{60C1F0A8-668C-40B4-99AA-969B1ED3AE5B}"/>
    <cellStyle name="Comma 6 2 5 2" xfId="37304" xr:uid="{C830C7D2-26A6-46C6-A60D-5E57DCA115FD}"/>
    <cellStyle name="Comma 6 2 6" xfId="37382" xr:uid="{FAA40950-89E8-4F20-93AE-950B34C3D178}"/>
    <cellStyle name="Comma 6 2 7" xfId="37463" xr:uid="{68E88FDC-B11D-4CC9-9EA1-5305AFF52F1B}"/>
    <cellStyle name="Comma 6 2 8" xfId="37518" xr:uid="{1A30F983-7AC4-48D4-B9A7-EF7F3A8DBF0E}"/>
    <cellStyle name="Comma 6 2 9" xfId="37550" xr:uid="{DC585BBF-AB66-488B-8E28-6639FADD7B4E}"/>
    <cellStyle name="Comma 6 2_sales contracts" xfId="7210" xr:uid="{2B6E91A8-BF68-47B1-AA84-4965A48A6A18}"/>
    <cellStyle name="Comma 6 20" xfId="34656" xr:uid="{A01CF22E-CE41-4314-AC1A-6363E48BF25D}"/>
    <cellStyle name="Comma 6 3" xfId="1109" xr:uid="{00000000-0005-0000-0000-000094030000}"/>
    <cellStyle name="Comma 6 3 10" xfId="37634" xr:uid="{32D09448-DF45-4074-9849-F2CF57765C15}"/>
    <cellStyle name="Comma 6 3 11" xfId="37672" xr:uid="{A066BA45-FEA9-418B-9247-C5EB6C97EB12}"/>
    <cellStyle name="Comma 6 3 12" xfId="37709" xr:uid="{353297D8-2AF0-4623-B940-C03FC4850A6E}"/>
    <cellStyle name="Comma 6 3 13" xfId="37749" xr:uid="{149477BD-DE77-4023-86B1-CD616EEB8E5C}"/>
    <cellStyle name="Comma 6 3 14" xfId="37792" xr:uid="{56588E38-CA5E-43E9-B17B-54DE3C66E3B5}"/>
    <cellStyle name="Comma 6 3 15" xfId="37836" xr:uid="{525443BC-D2FB-4B5A-8628-623E9DF6C6F1}"/>
    <cellStyle name="Comma 6 3 16" xfId="37971" xr:uid="{B3AAFE14-9430-4164-B82A-EAC7C6E5E93C}"/>
    <cellStyle name="Comma 6 3 17" xfId="34715" xr:uid="{CA13AB32-247A-4CDC-9F82-F5C66A1C9981}"/>
    <cellStyle name="Comma 6 3 18" xfId="2342" xr:uid="{8AD923EA-F9B2-483E-8C09-A1E85D07576B}"/>
    <cellStyle name="Comma 6 3 2" xfId="7215" xr:uid="{1FB52B47-B23F-4428-AE3D-8635D3B73516}"/>
    <cellStyle name="Comma 6 3 2 2" xfId="23364" xr:uid="{F073C445-AA18-47B3-B4D2-825A2A72B625}"/>
    <cellStyle name="Comma 6 3 2 3" xfId="35876" xr:uid="{6FE583D0-548E-457C-85A7-182446C2BA9E}"/>
    <cellStyle name="Comma 6 3 3" xfId="7216" xr:uid="{C21A8172-AD30-40D6-B936-9B235D3ED072}"/>
    <cellStyle name="Comma 6 3 3 2" xfId="23365" xr:uid="{729DBFC4-DB40-4870-91C6-EA7717A32399}"/>
    <cellStyle name="Comma 6 3 3 3" xfId="37270" xr:uid="{676263AF-1BA0-427D-B289-433D6EA4704C}"/>
    <cellStyle name="Comma 6 3 4" xfId="7217" xr:uid="{A834F7EB-6A96-4AFF-BCEE-C784D1927659}"/>
    <cellStyle name="Comma 6 3 4 2" xfId="23366" xr:uid="{8F2B3234-4509-49A3-9F03-437730C17C95}"/>
    <cellStyle name="Comma 6 3 4 3" xfId="37334" xr:uid="{BD388579-C7B7-425D-A87D-A068A64B856D}"/>
    <cellStyle name="Comma 6 3 5" xfId="18741" xr:uid="{0586E474-86C6-4854-8688-23D8E6922E4F}"/>
    <cellStyle name="Comma 6 3 5 2" xfId="37413" xr:uid="{6B09B08D-32A2-45D6-8922-B5448D8838B1}"/>
    <cellStyle name="Comma 6 3 6" xfId="37485" xr:uid="{EEFA047A-4BBC-4465-90BD-1CD22694556D}"/>
    <cellStyle name="Comma 6 3 7" xfId="37520" xr:uid="{5E31FAA4-3F94-441C-AA6E-40AC519DD140}"/>
    <cellStyle name="Comma 6 3 8" xfId="37552" xr:uid="{FC6989E4-17E7-4E9B-AB59-D2D8932B648B}"/>
    <cellStyle name="Comma 6 3 9" xfId="37585" xr:uid="{370B1839-19FF-4C7A-B895-9F1F66EB02DA}"/>
    <cellStyle name="Comma 6 3_sales contracts" xfId="7214" xr:uid="{E05A2B95-935F-408E-99A5-32596EEE4004}"/>
    <cellStyle name="Comma 6 4" xfId="1110" xr:uid="{00000000-0005-0000-0000-000095030000}"/>
    <cellStyle name="Comma 6 4 10" xfId="7219" xr:uid="{041419E4-82DC-49B8-9715-CE63DCB836B8}"/>
    <cellStyle name="Comma 6 4 10 2" xfId="7220" xr:uid="{0088C995-0441-4F84-B28D-3BD6C55FE2AE}"/>
    <cellStyle name="Comma 6 4 10 2 2" xfId="23368" xr:uid="{1A564D9D-E878-4B3D-987C-A72E1487DDEC}"/>
    <cellStyle name="Comma 6 4 10 3" xfId="23367" xr:uid="{3B99D4D1-FE0C-4A60-A5C5-07D01F8F02F3}"/>
    <cellStyle name="Comma 6 4 11" xfId="7221" xr:uid="{45ACD4E7-A9D0-430E-9C39-67A05B4AB4A6}"/>
    <cellStyle name="Comma 6 4 11 2" xfId="7222" xr:uid="{10A85056-34E7-4BE8-94A8-8430688EF40B}"/>
    <cellStyle name="Comma 6 4 11 2 2" xfId="23370" xr:uid="{A839074F-444F-45FC-A967-F5EF82CAFB47}"/>
    <cellStyle name="Comma 6 4 11 3" xfId="23369" xr:uid="{F4BCAB8B-FA2C-411F-B72F-0F165BBC6BC8}"/>
    <cellStyle name="Comma 6 4 12" xfId="7223" xr:uid="{B6143A3B-674C-4250-BC94-8BE895CBA8F6}"/>
    <cellStyle name="Comma 6 4 12 2" xfId="23371" xr:uid="{D684E438-95BB-4E27-BDF5-ECB7D69F39EB}"/>
    <cellStyle name="Comma 6 4 13" xfId="18742" xr:uid="{06CCFB03-54B7-4667-A4C7-D47EE6272B51}"/>
    <cellStyle name="Comma 6 4 14" xfId="18341" xr:uid="{32B47846-EA21-4160-8CF0-588991944F0B}"/>
    <cellStyle name="Comma 6 4 15" xfId="34836" xr:uid="{06494C11-432C-43F4-AE17-12BD771483EB}"/>
    <cellStyle name="Comma 6 4 16" xfId="2343" xr:uid="{CA84801B-FFBE-46B8-A12F-9F79EBD9C156}"/>
    <cellStyle name="Comma 6 4 2" xfId="1111" xr:uid="{00000000-0005-0000-0000-000096030000}"/>
    <cellStyle name="Comma 6 4 2 10" xfId="2344" xr:uid="{D35881A9-FEE6-4990-89E8-9013F262DB9E}"/>
    <cellStyle name="Comma 6 4 2 2" xfId="1112" xr:uid="{00000000-0005-0000-0000-000097030000}"/>
    <cellStyle name="Comma 6 4 2 2 2" xfId="1113" xr:uid="{00000000-0005-0000-0000-000098030000}"/>
    <cellStyle name="Comma 6 4 2 2 2 2" xfId="7227" xr:uid="{B7E3B858-7FEC-459F-AD51-8967E14A03F8}"/>
    <cellStyle name="Comma 6 4 2 2 2 2 2" xfId="7228" xr:uid="{62BD50E2-1ED0-48B2-97CF-B91A2099BCCC}"/>
    <cellStyle name="Comma 6 4 2 2 2 2 2 2" xfId="23373" xr:uid="{024E59B0-4A77-46D7-AE45-D2997004CF9E}"/>
    <cellStyle name="Comma 6 4 2 2 2 2 3" xfId="7229" xr:uid="{E9214116-AD8A-4384-B89B-6D64E6B7FB47}"/>
    <cellStyle name="Comma 6 4 2 2 2 2 3 2" xfId="23374" xr:uid="{B47B47AA-3E5E-40EF-9780-B491FCA39A81}"/>
    <cellStyle name="Comma 6 4 2 2 2 2 4" xfId="23372" xr:uid="{1BB1627D-D0BF-42ED-BE12-1D296BCE969A}"/>
    <cellStyle name="Comma 6 4 2 2 2 3" xfId="7230" xr:uid="{27C4C60C-518E-44B1-B25F-52BA2B75A6AC}"/>
    <cellStyle name="Comma 6 4 2 2 2 3 2" xfId="7231" xr:uid="{2F33935A-89B2-46DD-8CD7-AC82BF82DC67}"/>
    <cellStyle name="Comma 6 4 2 2 2 3 2 2" xfId="23376" xr:uid="{E97EB5BF-0B93-442C-A6F7-E4C5A1003803}"/>
    <cellStyle name="Comma 6 4 2 2 2 3 3" xfId="23375" xr:uid="{352B4060-2B65-45EC-9FB7-16E641038FAC}"/>
    <cellStyle name="Comma 6 4 2 2 2 4" xfId="7232" xr:uid="{8BF876F1-BF8A-4784-8CD9-D7F0E3E3D85A}"/>
    <cellStyle name="Comma 6 4 2 2 2 4 2" xfId="7233" xr:uid="{E3C12C18-1B1B-47CA-9093-225B5B29F57F}"/>
    <cellStyle name="Comma 6 4 2 2 2 4 2 2" xfId="23378" xr:uid="{54491DF7-7866-42CB-B8EE-ADE2A4F5E7B8}"/>
    <cellStyle name="Comma 6 4 2 2 2 4 3" xfId="23377" xr:uid="{E31D0E55-6950-4FF1-9A48-6286F5EB3995}"/>
    <cellStyle name="Comma 6 4 2 2 2 5" xfId="7234" xr:uid="{37EAB7DD-4BB8-4BE8-A1E9-7CCA2A031555}"/>
    <cellStyle name="Comma 6 4 2 2 2 5 2" xfId="23379" xr:uid="{DAFF4DFA-4A17-42E3-9299-7DFF95BDCF96}"/>
    <cellStyle name="Comma 6 4 2 2 2 6" xfId="18745" xr:uid="{77A7B83F-D471-474E-A32B-60A753A076A9}"/>
    <cellStyle name="Comma 6 4 2 2 2 7" xfId="2346" xr:uid="{1E57F5B0-A41C-4D45-B9DE-16005D12FB7F}"/>
    <cellStyle name="Comma 6 4 2 2 2_sales contracts" xfId="7226" xr:uid="{2490FBE4-FAD3-48FB-80EB-B80966BC6E44}"/>
    <cellStyle name="Comma 6 4 2 2 3" xfId="7235" xr:uid="{2689B03C-CE25-4EB9-A28A-58725B951478}"/>
    <cellStyle name="Comma 6 4 2 2 3 2" xfId="7236" xr:uid="{2C1C5CA2-2766-4A96-8CD5-4AB5983B1C70}"/>
    <cellStyle name="Comma 6 4 2 2 3 2 2" xfId="23381" xr:uid="{D67EB0C3-43A2-4C6E-A1CF-2AF5D55A9C97}"/>
    <cellStyle name="Comma 6 4 2 2 3 3" xfId="7237" xr:uid="{F7DA9B5B-8282-4EB5-8794-BB5D6E4DD730}"/>
    <cellStyle name="Comma 6 4 2 2 3 3 2" xfId="23382" xr:uid="{2E7C79AA-7B21-4623-8AEB-C63ED29AE919}"/>
    <cellStyle name="Comma 6 4 2 2 3 4" xfId="23380" xr:uid="{F13947ED-1819-4761-B3BF-16FB168477FF}"/>
    <cellStyle name="Comma 6 4 2 2 4" xfId="7238" xr:uid="{FA51C1DA-3AD9-4C11-A8A6-764E79102478}"/>
    <cellStyle name="Comma 6 4 2 2 4 2" xfId="7239" xr:uid="{37DF00A1-7C14-4914-B697-29C1CD9DAB30}"/>
    <cellStyle name="Comma 6 4 2 2 4 2 2" xfId="23384" xr:uid="{B141C9CC-BABD-4E4B-8628-99D07D641ECA}"/>
    <cellStyle name="Comma 6 4 2 2 4 3" xfId="7240" xr:uid="{E9273D05-4326-4624-8F81-E83117F81A03}"/>
    <cellStyle name="Comma 6 4 2 2 4 3 2" xfId="23385" xr:uid="{7719D455-9D24-4BA2-8E6C-E2E0223F6065}"/>
    <cellStyle name="Comma 6 4 2 2 4 4" xfId="23383" xr:uid="{EA7A1CAC-3A4D-4FF9-8CC8-4B3A5A4188A8}"/>
    <cellStyle name="Comma 6 4 2 2 5" xfId="7241" xr:uid="{3200351E-CF41-4BCA-91FE-5F89F0B27FD8}"/>
    <cellStyle name="Comma 6 4 2 2 5 2" xfId="7242" xr:uid="{4168CA68-E333-49D3-8F89-68A8B6ABA65F}"/>
    <cellStyle name="Comma 6 4 2 2 5 2 2" xfId="23387" xr:uid="{15FE209F-5415-487A-8CAA-9BC947F363A0}"/>
    <cellStyle name="Comma 6 4 2 2 5 3" xfId="23386" xr:uid="{B79FF1FC-9427-4599-9AD7-697B0A46B8F6}"/>
    <cellStyle name="Comma 6 4 2 2 6" xfId="7243" xr:uid="{25FD12E9-E5D7-4801-9296-483BC25048A0}"/>
    <cellStyle name="Comma 6 4 2 2 6 2" xfId="7244" xr:uid="{55906278-3BD9-4386-9CCD-52FE1FBC4BCC}"/>
    <cellStyle name="Comma 6 4 2 2 6 2 2" xfId="23389" xr:uid="{3BCB906E-9F5C-4602-9F35-E8C8F0CF82CF}"/>
    <cellStyle name="Comma 6 4 2 2 6 3" xfId="23388" xr:uid="{E0801455-710D-4224-9D81-F3439F7A2249}"/>
    <cellStyle name="Comma 6 4 2 2 7" xfId="7245" xr:uid="{09754FFA-B3F8-42A1-A5AD-A97501A622E6}"/>
    <cellStyle name="Comma 6 4 2 2 7 2" xfId="23390" xr:uid="{3237D599-1E8E-409B-ABF1-67A39CC5865B}"/>
    <cellStyle name="Comma 6 4 2 2 8" xfId="18744" xr:uid="{57A6F74B-7380-4C3A-AE6A-5373670BC5D1}"/>
    <cellStyle name="Comma 6 4 2 2 9" xfId="2345" xr:uid="{0B361405-F517-49FF-B4CC-D6D854CB9896}"/>
    <cellStyle name="Comma 6 4 2 2_sales contracts" xfId="7225" xr:uid="{EEA1C0A1-E6A1-440D-9BB9-D6F2C0D4B477}"/>
    <cellStyle name="Comma 6 4 2 3" xfId="1114" xr:uid="{00000000-0005-0000-0000-000099030000}"/>
    <cellStyle name="Comma 6 4 2 3 2" xfId="7247" xr:uid="{C96CFE33-1487-414C-84B8-925876F38EA2}"/>
    <cellStyle name="Comma 6 4 2 3 2 2" xfId="7248" xr:uid="{793C6694-06C4-4B9B-B54C-D9C231FAE071}"/>
    <cellStyle name="Comma 6 4 2 3 2 2 2" xfId="23392" xr:uid="{AFDC8B3D-4533-451B-92EF-596F4563040D}"/>
    <cellStyle name="Comma 6 4 2 3 2 3" xfId="7249" xr:uid="{A84DF484-77BA-4963-97C9-D6E8684AF0A5}"/>
    <cellStyle name="Comma 6 4 2 3 2 3 2" xfId="23393" xr:uid="{CB5E7B06-78B1-4AF1-A558-F7D5E471D95A}"/>
    <cellStyle name="Comma 6 4 2 3 2 4" xfId="23391" xr:uid="{7522FFCA-95FC-4017-910E-0D56CE78E8CB}"/>
    <cellStyle name="Comma 6 4 2 3 3" xfId="7250" xr:uid="{A2BD0D47-633E-438C-A84A-6D3E5F332D93}"/>
    <cellStyle name="Comma 6 4 2 3 3 2" xfId="7251" xr:uid="{95C00B4E-6C84-4FE0-AC5B-411A134070A2}"/>
    <cellStyle name="Comma 6 4 2 3 3 2 2" xfId="23395" xr:uid="{1D7A266F-5118-46D1-B581-78141719FDBD}"/>
    <cellStyle name="Comma 6 4 2 3 3 3" xfId="23394" xr:uid="{BA699877-F1D7-435B-83ED-5E28720575A6}"/>
    <cellStyle name="Comma 6 4 2 3 4" xfId="7252" xr:uid="{6ED32CDE-E16F-4CA0-A85C-120CED507A17}"/>
    <cellStyle name="Comma 6 4 2 3 4 2" xfId="7253" xr:uid="{2218B1E6-ADEE-4EAC-9C1D-E09C3CB7A4D7}"/>
    <cellStyle name="Comma 6 4 2 3 4 2 2" xfId="23397" xr:uid="{D41A5ECC-6FA5-4D67-9ED3-4601C83CCC52}"/>
    <cellStyle name="Comma 6 4 2 3 4 3" xfId="23396" xr:uid="{CE7ACE2F-B247-4C93-BDA6-889377C20899}"/>
    <cellStyle name="Comma 6 4 2 3 5" xfId="7254" xr:uid="{61861E8D-084E-4E42-8A41-7374427B1E77}"/>
    <cellStyle name="Comma 6 4 2 3 5 2" xfId="23398" xr:uid="{06CE478A-9530-4BFB-A429-55D9E84D8DA7}"/>
    <cellStyle name="Comma 6 4 2 3 6" xfId="18746" xr:uid="{3E1FD2EE-7B22-4C94-887A-4E7AD7D801AD}"/>
    <cellStyle name="Comma 6 4 2 3 7" xfId="2347" xr:uid="{13FC15BF-AC79-4845-8075-1B603752A8A9}"/>
    <cellStyle name="Comma 6 4 2 3_sales contracts" xfId="7246" xr:uid="{5DDC583A-9A74-465D-9B57-AAB9AF72FF16}"/>
    <cellStyle name="Comma 6 4 2 4" xfId="7255" xr:uid="{C4382519-944D-40B5-9541-645854404B52}"/>
    <cellStyle name="Comma 6 4 2 4 2" xfId="7256" xr:uid="{414D145D-10C9-4F06-BAE3-83198AC87C4D}"/>
    <cellStyle name="Comma 6 4 2 4 2 2" xfId="23400" xr:uid="{1D786CD0-1379-4AE7-9B62-8893F20766AB}"/>
    <cellStyle name="Comma 6 4 2 4 3" xfId="7257" xr:uid="{8D34875F-E781-437F-848E-B72A56465734}"/>
    <cellStyle name="Comma 6 4 2 4 3 2" xfId="23401" xr:uid="{524295D1-5E5E-4FDA-9E70-6571590CE22E}"/>
    <cellStyle name="Comma 6 4 2 4 4" xfId="23399" xr:uid="{73DAAB6E-CBF6-4860-8B14-600680C4156D}"/>
    <cellStyle name="Comma 6 4 2 5" xfId="7258" xr:uid="{4C388387-7926-4A95-9043-94193059505C}"/>
    <cellStyle name="Comma 6 4 2 5 2" xfId="7259" xr:uid="{55F3CE73-C1DE-4200-8820-15887AC42771}"/>
    <cellStyle name="Comma 6 4 2 5 2 2" xfId="23403" xr:uid="{0EE84DEE-EECF-4CC7-A613-BD6F588C9AE8}"/>
    <cellStyle name="Comma 6 4 2 5 3" xfId="7260" xr:uid="{AA2DD603-F1DC-4E18-9D03-4CD8EFC35374}"/>
    <cellStyle name="Comma 6 4 2 5 3 2" xfId="23404" xr:uid="{29721214-76D1-430E-8BF7-36D9EBBF8874}"/>
    <cellStyle name="Comma 6 4 2 5 4" xfId="23402" xr:uid="{5A3E2DB5-282F-4739-8153-64C22C3D1F8B}"/>
    <cellStyle name="Comma 6 4 2 6" xfId="7261" xr:uid="{B1EAADBA-B7C7-4593-9CEB-FF472BF3FFFF}"/>
    <cellStyle name="Comma 6 4 2 6 2" xfId="7262" xr:uid="{02D20054-4225-4178-862C-60F513C004C9}"/>
    <cellStyle name="Comma 6 4 2 6 2 2" xfId="23406" xr:uid="{EFA990F1-82B6-4F0D-ACFA-C5FF0B4BCB64}"/>
    <cellStyle name="Comma 6 4 2 6 3" xfId="23405" xr:uid="{827804B4-9E40-4FC6-814F-C2CFF7290D47}"/>
    <cellStyle name="Comma 6 4 2 7" xfId="7263" xr:uid="{50E9B67C-008C-4C9B-9027-EB26F64DD2AB}"/>
    <cellStyle name="Comma 6 4 2 7 2" xfId="7264" xr:uid="{624FB28C-6907-4263-ACC4-567A66457C27}"/>
    <cellStyle name="Comma 6 4 2 7 2 2" xfId="23408" xr:uid="{9DCAED13-9864-4D9A-B761-B6FD8F6982C6}"/>
    <cellStyle name="Comma 6 4 2 7 3" xfId="23407" xr:uid="{D98F8845-16B4-46EE-8DDB-152507756BE8}"/>
    <cellStyle name="Comma 6 4 2 8" xfId="7265" xr:uid="{28B03DFC-2CEA-4C20-8685-C120BBA84BD1}"/>
    <cellStyle name="Comma 6 4 2 8 2" xfId="23409" xr:uid="{89D9E68F-CD0F-47F4-BBFE-7F3FC00F7C6C}"/>
    <cellStyle name="Comma 6 4 2 9" xfId="18743" xr:uid="{06AD5B49-5A94-4512-B36D-8836FA39349B}"/>
    <cellStyle name="Comma 6 4 2_sales contracts" xfId="7224" xr:uid="{3F70151F-52D8-4EC6-A782-CFEFE0F2A527}"/>
    <cellStyle name="Comma 6 4 3" xfId="1115" xr:uid="{00000000-0005-0000-0000-00009A030000}"/>
    <cellStyle name="Comma 6 4 3 10" xfId="2348" xr:uid="{2FB5E6F6-336F-4A2C-A849-8EEAF1454170}"/>
    <cellStyle name="Comma 6 4 3 2" xfId="1116" xr:uid="{00000000-0005-0000-0000-00009B030000}"/>
    <cellStyle name="Comma 6 4 3 2 2" xfId="1117" xr:uid="{00000000-0005-0000-0000-00009C030000}"/>
    <cellStyle name="Comma 6 4 3 2 2 2" xfId="7269" xr:uid="{2753E663-BAA3-4668-8674-31916B3F8E08}"/>
    <cellStyle name="Comma 6 4 3 2 2 2 2" xfId="7270" xr:uid="{8D8BBB98-DCA0-498F-B7E8-87CA5C9B42D6}"/>
    <cellStyle name="Comma 6 4 3 2 2 2 2 2" xfId="23411" xr:uid="{0DECFA2A-7431-48AC-82CA-9164E9FC7F2B}"/>
    <cellStyle name="Comma 6 4 3 2 2 2 3" xfId="7271" xr:uid="{7D97CE01-7292-48C6-8E82-A65B372D9C36}"/>
    <cellStyle name="Comma 6 4 3 2 2 2 3 2" xfId="23412" xr:uid="{94BF0B9D-99E1-49D8-A668-C897DA0CB74F}"/>
    <cellStyle name="Comma 6 4 3 2 2 2 4" xfId="23410" xr:uid="{DB572324-A59D-49DC-AF24-9D005DC82391}"/>
    <cellStyle name="Comma 6 4 3 2 2 3" xfId="7272" xr:uid="{F473EBB0-E518-48CE-9831-9C4A01D77E18}"/>
    <cellStyle name="Comma 6 4 3 2 2 3 2" xfId="7273" xr:uid="{628372D3-AF59-4861-B3A1-482083E0FAE3}"/>
    <cellStyle name="Comma 6 4 3 2 2 3 2 2" xfId="23414" xr:uid="{BDBB1C91-2D9C-4C0C-BE06-B527801BE92E}"/>
    <cellStyle name="Comma 6 4 3 2 2 3 3" xfId="23413" xr:uid="{516C2E18-674E-432F-BFFE-3A93EDF8BD75}"/>
    <cellStyle name="Comma 6 4 3 2 2 4" xfId="7274" xr:uid="{A9588BFD-3BA9-4151-AD67-9E65AB7A974D}"/>
    <cellStyle name="Comma 6 4 3 2 2 4 2" xfId="7275" xr:uid="{FE635F0A-D883-4AEF-9195-D01795A44E51}"/>
    <cellStyle name="Comma 6 4 3 2 2 4 2 2" xfId="23416" xr:uid="{EB92FC4E-7097-48A5-92D0-8CF51F2C8725}"/>
    <cellStyle name="Comma 6 4 3 2 2 4 3" xfId="23415" xr:uid="{2E05263A-5DEE-4B2F-A344-0B0F1EE30130}"/>
    <cellStyle name="Comma 6 4 3 2 2 5" xfId="7276" xr:uid="{1FD5BCF7-1C97-462B-8601-D2DE624EA41E}"/>
    <cellStyle name="Comma 6 4 3 2 2 5 2" xfId="23417" xr:uid="{1944EACB-B3DE-413E-B62C-3A57BBA536CA}"/>
    <cellStyle name="Comma 6 4 3 2 2 6" xfId="18749" xr:uid="{6219F6F2-34D3-412B-BCFF-B4668842AA81}"/>
    <cellStyle name="Comma 6 4 3 2 2 7" xfId="2350" xr:uid="{75B0B329-A9E6-45AD-9008-1CBBA87A2D9B}"/>
    <cellStyle name="Comma 6 4 3 2 2_sales contracts" xfId="7268" xr:uid="{284B84E3-233F-4954-85BE-E007AFF7C3B8}"/>
    <cellStyle name="Comma 6 4 3 2 3" xfId="7277" xr:uid="{DDCEA35B-9951-4A0E-8A82-2E47A9455533}"/>
    <cellStyle name="Comma 6 4 3 2 3 2" xfId="7278" xr:uid="{1BEC8E99-7040-4F59-A468-A45744E5AE2F}"/>
    <cellStyle name="Comma 6 4 3 2 3 2 2" xfId="23419" xr:uid="{954C6FD3-9E2C-48B3-B390-84D626B24B95}"/>
    <cellStyle name="Comma 6 4 3 2 3 3" xfId="7279" xr:uid="{915BE318-FE5F-429C-A3D1-932ADBB540E7}"/>
    <cellStyle name="Comma 6 4 3 2 3 3 2" xfId="23420" xr:uid="{2BB3A280-03E7-4AAE-A68D-BA121DF17566}"/>
    <cellStyle name="Comma 6 4 3 2 3 4" xfId="23418" xr:uid="{8333F3E1-3B22-4219-A249-903AD3D1C90D}"/>
    <cellStyle name="Comma 6 4 3 2 4" xfId="7280" xr:uid="{DA0E255C-AD78-4A73-9D3A-54DB0857A8C3}"/>
    <cellStyle name="Comma 6 4 3 2 4 2" xfId="7281" xr:uid="{236BC3F7-3600-4496-BA70-B4C045D39B4C}"/>
    <cellStyle name="Comma 6 4 3 2 4 2 2" xfId="23422" xr:uid="{10A20E2A-C441-4703-AF24-69A768074784}"/>
    <cellStyle name="Comma 6 4 3 2 4 3" xfId="7282" xr:uid="{D523AD44-5CE5-4AFB-ADA4-F46A6AFA567A}"/>
    <cellStyle name="Comma 6 4 3 2 4 3 2" xfId="23423" xr:uid="{849122CF-D31E-477C-95A8-9C5A6DCABAD2}"/>
    <cellStyle name="Comma 6 4 3 2 4 4" xfId="23421" xr:uid="{D4DF221D-34E2-4C25-90D7-222B5891E613}"/>
    <cellStyle name="Comma 6 4 3 2 5" xfId="7283" xr:uid="{C0DA274C-2C72-4C59-B094-5CCA47252F38}"/>
    <cellStyle name="Comma 6 4 3 2 5 2" xfId="7284" xr:uid="{62FBB5CC-7178-4F67-AD49-014775EA8EEE}"/>
    <cellStyle name="Comma 6 4 3 2 5 2 2" xfId="23425" xr:uid="{A971BAF8-BA46-4E5C-B953-10B1B7992944}"/>
    <cellStyle name="Comma 6 4 3 2 5 3" xfId="23424" xr:uid="{5E207D0B-0ED0-464F-9EBC-2210367A0FD3}"/>
    <cellStyle name="Comma 6 4 3 2 6" xfId="7285" xr:uid="{180A37D6-5742-4E08-A203-FB30F2D9BA24}"/>
    <cellStyle name="Comma 6 4 3 2 6 2" xfId="7286" xr:uid="{EFB59588-18E2-4533-850B-A5B6BE667B6F}"/>
    <cellStyle name="Comma 6 4 3 2 6 2 2" xfId="23427" xr:uid="{8D32D60C-1628-4B4B-B1C3-7BF082FCD328}"/>
    <cellStyle name="Comma 6 4 3 2 6 3" xfId="23426" xr:uid="{6B4DADD7-860E-4A3E-B1D6-A47EF360D5E6}"/>
    <cellStyle name="Comma 6 4 3 2 7" xfId="7287" xr:uid="{09A08E07-9C44-4CAB-9ABB-316B4CB402A4}"/>
    <cellStyle name="Comma 6 4 3 2 7 2" xfId="23428" xr:uid="{10B73CBD-4850-4AD7-AFFD-0560C2DD26D5}"/>
    <cellStyle name="Comma 6 4 3 2 8" xfId="18748" xr:uid="{EF82C306-725F-4801-8240-5C09F1D1F3CB}"/>
    <cellStyle name="Comma 6 4 3 2 9" xfId="2349" xr:uid="{A1246F90-F3C0-4D9C-9F9D-C6D8F2F0CF92}"/>
    <cellStyle name="Comma 6 4 3 2_sales contracts" xfId="7267" xr:uid="{57180111-0E41-461C-B171-01011BED2B8A}"/>
    <cellStyle name="Comma 6 4 3 3" xfId="1118" xr:uid="{00000000-0005-0000-0000-00009D030000}"/>
    <cellStyle name="Comma 6 4 3 3 2" xfId="7289" xr:uid="{80DFBA72-EC04-438E-A474-05D88A9DD218}"/>
    <cellStyle name="Comma 6 4 3 3 2 2" xfId="7290" xr:uid="{9BD6BFAB-8479-44A2-A75C-7762B08B9A68}"/>
    <cellStyle name="Comma 6 4 3 3 2 2 2" xfId="23430" xr:uid="{70306A11-7EE8-4C44-A28E-1DDBF7AAD4AC}"/>
    <cellStyle name="Comma 6 4 3 3 2 3" xfId="7291" xr:uid="{37EF03A4-7CF2-4032-84CF-EA83147BB72C}"/>
    <cellStyle name="Comma 6 4 3 3 2 3 2" xfId="23431" xr:uid="{A45287A6-E1E8-45D7-87CD-00DE4D900786}"/>
    <cellStyle name="Comma 6 4 3 3 2 4" xfId="23429" xr:uid="{2C238348-5D9F-4D69-B79F-80BE09955694}"/>
    <cellStyle name="Comma 6 4 3 3 3" xfId="7292" xr:uid="{06A6D46B-D478-460B-A8D1-9E9D520B0D51}"/>
    <cellStyle name="Comma 6 4 3 3 3 2" xfId="7293" xr:uid="{7296562A-6D0F-4BC5-8D60-8C98682AC419}"/>
    <cellStyle name="Comma 6 4 3 3 3 2 2" xfId="23433" xr:uid="{B75A9E08-F3A7-4F7E-B2AE-2B5587CB18D0}"/>
    <cellStyle name="Comma 6 4 3 3 3 3" xfId="23432" xr:uid="{B12FB97A-7887-4649-824C-DC15DDCAB22B}"/>
    <cellStyle name="Comma 6 4 3 3 4" xfId="7294" xr:uid="{5351349E-1C66-4305-922E-4971FC93BCF7}"/>
    <cellStyle name="Comma 6 4 3 3 4 2" xfId="7295" xr:uid="{002D2A2A-65AD-4596-8514-114890EB3D68}"/>
    <cellStyle name="Comma 6 4 3 3 4 2 2" xfId="23435" xr:uid="{EBCDD24C-CD60-4336-9AB3-89A7C1A7622F}"/>
    <cellStyle name="Comma 6 4 3 3 4 3" xfId="23434" xr:uid="{A162B9F0-D4C9-478A-A987-A749B6FDB957}"/>
    <cellStyle name="Comma 6 4 3 3 5" xfId="7296" xr:uid="{A02FF559-8139-4841-B34C-42677BF1D65C}"/>
    <cellStyle name="Comma 6 4 3 3 5 2" xfId="23436" xr:uid="{F0296C8C-51FF-479A-BB93-326731DEA38E}"/>
    <cellStyle name="Comma 6 4 3 3 6" xfId="18750" xr:uid="{720B4259-933A-4A9D-B1DF-A5D6A7476615}"/>
    <cellStyle name="Comma 6 4 3 3 7" xfId="2351" xr:uid="{0D291EDF-C23B-4F3F-B0AC-FC3C54D80F9D}"/>
    <cellStyle name="Comma 6 4 3 3_sales contracts" xfId="7288" xr:uid="{459C25D9-D705-4AE5-A63B-7B5E15EFF07F}"/>
    <cellStyle name="Comma 6 4 3 4" xfId="7297" xr:uid="{46A4AFE0-FA7A-4036-B3DC-75AD9C204227}"/>
    <cellStyle name="Comma 6 4 3 4 2" xfId="7298" xr:uid="{1ED0652C-A7CE-4B37-8B79-988B127292DE}"/>
    <cellStyle name="Comma 6 4 3 4 2 2" xfId="23438" xr:uid="{45C119D4-79B4-4276-AA95-46E14D66E55D}"/>
    <cellStyle name="Comma 6 4 3 4 3" xfId="7299" xr:uid="{5BFC96A1-DF81-46D0-98DD-8094C0D66268}"/>
    <cellStyle name="Comma 6 4 3 4 3 2" xfId="23439" xr:uid="{E2A8E4B5-8B48-4E61-8E96-6DF8E736F08F}"/>
    <cellStyle name="Comma 6 4 3 4 4" xfId="23437" xr:uid="{8E2F1BFC-6017-4510-A84D-FDB868C05F3F}"/>
    <cellStyle name="Comma 6 4 3 5" xfId="7300" xr:uid="{257AC6BC-94FF-4545-BCD5-E18D315CD7E0}"/>
    <cellStyle name="Comma 6 4 3 5 2" xfId="7301" xr:uid="{1C32CB41-67FF-437B-B92B-13E789A2DE9B}"/>
    <cellStyle name="Comma 6 4 3 5 2 2" xfId="23441" xr:uid="{D3ACD2F9-17DE-4F67-AB82-8B1BC75EB766}"/>
    <cellStyle name="Comma 6 4 3 5 3" xfId="7302" xr:uid="{2456E374-E94B-4414-95ED-85C01A7B4EAD}"/>
    <cellStyle name="Comma 6 4 3 5 3 2" xfId="23442" xr:uid="{CE78360B-C2E8-4136-921E-605BC7F52F3F}"/>
    <cellStyle name="Comma 6 4 3 5 4" xfId="23440" xr:uid="{9EF644C9-7BC6-43D8-8C49-3FCAB8E475D9}"/>
    <cellStyle name="Comma 6 4 3 6" xfId="7303" xr:uid="{1D257F98-E443-47EF-9751-0949AD5C21D4}"/>
    <cellStyle name="Comma 6 4 3 6 2" xfId="7304" xr:uid="{6D7AC4BE-B5B1-4BC9-9A1E-0F5CDD9F15A5}"/>
    <cellStyle name="Comma 6 4 3 6 2 2" xfId="23444" xr:uid="{E0468853-4022-49AD-BEB5-1B7271A3355D}"/>
    <cellStyle name="Comma 6 4 3 6 3" xfId="23443" xr:uid="{50BF103A-730C-46E6-9145-319C7B8F9040}"/>
    <cellStyle name="Comma 6 4 3 7" xfId="7305" xr:uid="{FBB21AEE-CFBC-4C06-B3E7-4F2253954E89}"/>
    <cellStyle name="Comma 6 4 3 7 2" xfId="7306" xr:uid="{D7C20DD2-E801-4ECA-8BB2-FF7E6E36CDA6}"/>
    <cellStyle name="Comma 6 4 3 7 2 2" xfId="23446" xr:uid="{AB3FF912-5D96-42F0-BA71-88D7A95E66AD}"/>
    <cellStyle name="Comma 6 4 3 7 3" xfId="23445" xr:uid="{38DF0B8D-DB0A-454A-8A23-8014544A2D43}"/>
    <cellStyle name="Comma 6 4 3 8" xfId="7307" xr:uid="{9DDB2AED-41D1-4139-9D10-BB15C97EEADC}"/>
    <cellStyle name="Comma 6 4 3 8 2" xfId="23447" xr:uid="{2BECB908-8313-4A6D-AF4B-88C886666781}"/>
    <cellStyle name="Comma 6 4 3 9" xfId="18747" xr:uid="{2DD0E5EF-5509-4F19-86F2-C83B5BBA6031}"/>
    <cellStyle name="Comma 6 4 3_sales contracts" xfId="7266" xr:uid="{201077D5-287E-493A-BEA5-4FDAB02C81F9}"/>
    <cellStyle name="Comma 6 4 4" xfId="1119" xr:uid="{00000000-0005-0000-0000-00009E030000}"/>
    <cellStyle name="Comma 6 4 4 2" xfId="1120" xr:uid="{00000000-0005-0000-0000-00009F030000}"/>
    <cellStyle name="Comma 6 4 4 2 2" xfId="7310" xr:uid="{F6F83B14-FFD6-41A5-8CE7-CD3F61236E4C}"/>
    <cellStyle name="Comma 6 4 4 2 2 2" xfId="7311" xr:uid="{39AC00C4-4B72-41A7-864C-CA396B3143A8}"/>
    <cellStyle name="Comma 6 4 4 2 2 2 2" xfId="23449" xr:uid="{45227DD8-993A-4CA3-B23A-1BFEE570F182}"/>
    <cellStyle name="Comma 6 4 4 2 2 3" xfId="7312" xr:uid="{CBBC39F8-B9C2-4304-9C0C-4FB61E9C6BB4}"/>
    <cellStyle name="Comma 6 4 4 2 2 3 2" xfId="23450" xr:uid="{5E5E4A83-081C-43C7-8E72-213494FEB986}"/>
    <cellStyle name="Comma 6 4 4 2 2 4" xfId="23448" xr:uid="{1802C0B9-D167-406D-8D79-FCD7BDAE2D5A}"/>
    <cellStyle name="Comma 6 4 4 2 3" xfId="7313" xr:uid="{A4808D57-293A-4B45-AF95-24633E634073}"/>
    <cellStyle name="Comma 6 4 4 2 3 2" xfId="7314" xr:uid="{3124E61C-768C-4ABF-8D12-A8CF4E924BDD}"/>
    <cellStyle name="Comma 6 4 4 2 3 2 2" xfId="23452" xr:uid="{F3E444E0-7438-435C-B68C-7E692CB6BE2E}"/>
    <cellStyle name="Comma 6 4 4 2 3 3" xfId="23451" xr:uid="{245A27CD-8A36-4898-84D8-1945BA6C7EA0}"/>
    <cellStyle name="Comma 6 4 4 2 4" xfId="7315" xr:uid="{ED32EC89-0E7F-4EE3-9E58-1E4E1A85167B}"/>
    <cellStyle name="Comma 6 4 4 2 4 2" xfId="7316" xr:uid="{7FDD1EB5-3C83-4486-8C78-8269A25C182D}"/>
    <cellStyle name="Comma 6 4 4 2 4 2 2" xfId="23454" xr:uid="{2244CF2B-BE9E-43D0-B53D-45BE365E4612}"/>
    <cellStyle name="Comma 6 4 4 2 4 3" xfId="23453" xr:uid="{E9E16C69-15EC-4775-AB5A-55CFCA761E33}"/>
    <cellStyle name="Comma 6 4 4 2 5" xfId="7317" xr:uid="{B123D29B-B318-4A46-A051-96C65CCAA4FA}"/>
    <cellStyle name="Comma 6 4 4 2 5 2" xfId="23455" xr:uid="{38C875CE-70BD-4603-B408-C34E178E2FC9}"/>
    <cellStyle name="Comma 6 4 4 2 6" xfId="18752" xr:uid="{2083B220-77DA-4F0F-A83E-D2C8F3013477}"/>
    <cellStyle name="Comma 6 4 4 2 7" xfId="2353" xr:uid="{5F427F86-EA93-4E7E-9186-DE09922AA813}"/>
    <cellStyle name="Comma 6 4 4 2_sales contracts" xfId="7309" xr:uid="{C98C1DDC-E5CA-47A4-8A3D-58F31F839C1E}"/>
    <cellStyle name="Comma 6 4 4 3" xfId="7318" xr:uid="{89570A50-623E-4DCC-BBEB-1F9F706B073B}"/>
    <cellStyle name="Comma 6 4 4 3 2" xfId="7319" xr:uid="{89C6FB38-16C1-4DBF-B465-FC4532C1E439}"/>
    <cellStyle name="Comma 6 4 4 3 2 2" xfId="23457" xr:uid="{88C80BEE-4106-4F0B-9C63-C06C7478F36E}"/>
    <cellStyle name="Comma 6 4 4 3 3" xfId="7320" xr:uid="{0B05BE39-5A6A-485D-AD2F-CA6EC62E3873}"/>
    <cellStyle name="Comma 6 4 4 3 3 2" xfId="23458" xr:uid="{95F568F3-25E4-44A8-8B69-5EB5C0275A3D}"/>
    <cellStyle name="Comma 6 4 4 3 4" xfId="23456" xr:uid="{D8B93D70-E88A-4027-B88E-B42684F16594}"/>
    <cellStyle name="Comma 6 4 4 4" xfId="7321" xr:uid="{57332B51-87AD-41D8-9B14-76D1D15286D9}"/>
    <cellStyle name="Comma 6 4 4 4 2" xfId="7322" xr:uid="{58EA4578-0FB8-4BF7-AC2B-5B1EA2C65E7E}"/>
    <cellStyle name="Comma 6 4 4 4 2 2" xfId="23460" xr:uid="{303C2C1D-4909-4EFB-BED5-EE798B308431}"/>
    <cellStyle name="Comma 6 4 4 4 3" xfId="7323" xr:uid="{7BA50C82-1D60-4579-8292-27017ACBD2A0}"/>
    <cellStyle name="Comma 6 4 4 4 3 2" xfId="23461" xr:uid="{DCEF1BB7-B8BC-4DA6-ABAC-2198B92C0495}"/>
    <cellStyle name="Comma 6 4 4 4 4" xfId="23459" xr:uid="{6F46E848-2C1A-4E66-9781-FC251CFD8E68}"/>
    <cellStyle name="Comma 6 4 4 5" xfId="7324" xr:uid="{AB2CE7B5-6612-4B82-9FF8-5956857FE572}"/>
    <cellStyle name="Comma 6 4 4 5 2" xfId="7325" xr:uid="{0B370288-BC00-432E-8C4C-ED77BE072112}"/>
    <cellStyle name="Comma 6 4 4 5 2 2" xfId="23463" xr:uid="{04536D50-B9A9-424D-B6F6-CC8224AB7876}"/>
    <cellStyle name="Comma 6 4 4 5 3" xfId="23462" xr:uid="{F07DAB97-8FE2-4BE3-BA03-CFF3600346D6}"/>
    <cellStyle name="Comma 6 4 4 6" xfId="7326" xr:uid="{615EE1C7-7BDF-475C-899E-2B7748F51EDE}"/>
    <cellStyle name="Comma 6 4 4 6 2" xfId="7327" xr:uid="{BF449719-A227-4915-9A71-404616140005}"/>
    <cellStyle name="Comma 6 4 4 6 2 2" xfId="23465" xr:uid="{29EC23B1-6213-4D13-8602-CBAFBBEFA3C2}"/>
    <cellStyle name="Comma 6 4 4 6 3" xfId="23464" xr:uid="{FBA90111-D567-4CCA-95F4-ADCECEA288C9}"/>
    <cellStyle name="Comma 6 4 4 7" xfId="7328" xr:uid="{EC3BDFAC-A500-4353-8BE4-30171FCCF024}"/>
    <cellStyle name="Comma 6 4 4 7 2" xfId="23466" xr:uid="{0BF52681-0D91-40D0-B747-BA74B2430625}"/>
    <cellStyle name="Comma 6 4 4 8" xfId="18751" xr:uid="{48EBF762-E0F0-454F-B4A1-50DACF5AC294}"/>
    <cellStyle name="Comma 6 4 4 9" xfId="2352" xr:uid="{2F00F794-FF87-4351-AA42-5E023CB3DF8E}"/>
    <cellStyle name="Comma 6 4 4_sales contracts" xfId="7308" xr:uid="{8C197901-3C3D-40B8-ABC9-E4D595FEC95D}"/>
    <cellStyle name="Comma 6 4 5" xfId="1121" xr:uid="{00000000-0005-0000-0000-0000A0030000}"/>
    <cellStyle name="Comma 6 4 5 2" xfId="1122" xr:uid="{00000000-0005-0000-0000-0000A1030000}"/>
    <cellStyle name="Comma 6 4 5 2 2" xfId="7331" xr:uid="{C237C9EC-1005-4DFA-A9D9-1FF7639B2790}"/>
    <cellStyle name="Comma 6 4 5 2 2 2" xfId="7332" xr:uid="{C9BE041B-2510-4125-8CFD-009993DD707A}"/>
    <cellStyle name="Comma 6 4 5 2 2 2 2" xfId="23468" xr:uid="{9423EF59-82CD-4750-B1DF-C56612738B08}"/>
    <cellStyle name="Comma 6 4 5 2 2 3" xfId="7333" xr:uid="{64C5ADDF-6CF9-4ACD-AE81-BC4F84BA1569}"/>
    <cellStyle name="Comma 6 4 5 2 2 3 2" xfId="23469" xr:uid="{134D9E67-A2A3-4248-B270-CEC40281BB4F}"/>
    <cellStyle name="Comma 6 4 5 2 2 4" xfId="23467" xr:uid="{03181815-2C26-4D88-8129-9A171D364326}"/>
    <cellStyle name="Comma 6 4 5 2 3" xfId="7334" xr:uid="{8043F5D6-56AB-48A1-B3A3-063825FD794E}"/>
    <cellStyle name="Comma 6 4 5 2 3 2" xfId="7335" xr:uid="{8CBC791D-FDBC-49ED-9F05-C9CC819426D6}"/>
    <cellStyle name="Comma 6 4 5 2 3 2 2" xfId="23471" xr:uid="{112FC507-792F-4412-8691-5B4A2B8005E5}"/>
    <cellStyle name="Comma 6 4 5 2 3 3" xfId="23470" xr:uid="{679F871A-F41E-4C10-A3BE-5428474CDED1}"/>
    <cellStyle name="Comma 6 4 5 2 4" xfId="7336" xr:uid="{ADCBC802-3B26-4731-B9EE-3E60A68921C1}"/>
    <cellStyle name="Comma 6 4 5 2 4 2" xfId="7337" xr:uid="{92FB028B-4F47-4C97-9722-0B526453F775}"/>
    <cellStyle name="Comma 6 4 5 2 4 2 2" xfId="23473" xr:uid="{7DFA0CAB-EFA4-4873-BD1A-C21614AB7B26}"/>
    <cellStyle name="Comma 6 4 5 2 4 3" xfId="23472" xr:uid="{E5CD0994-EFEA-428A-9681-951370A40B6C}"/>
    <cellStyle name="Comma 6 4 5 2 5" xfId="7338" xr:uid="{9FD56098-11BE-4DC9-99F0-E0359CFFD3B1}"/>
    <cellStyle name="Comma 6 4 5 2 5 2" xfId="23474" xr:uid="{EF1AEB84-6115-4681-A273-34A9047C1FF0}"/>
    <cellStyle name="Comma 6 4 5 2 6" xfId="18754" xr:uid="{CA1E3444-5BB4-4ABA-88CE-03377F7E43C9}"/>
    <cellStyle name="Comma 6 4 5 2 7" xfId="2355" xr:uid="{83407340-C7CD-448A-878C-9020521A58B0}"/>
    <cellStyle name="Comma 6 4 5 2_sales contracts" xfId="7330" xr:uid="{2DFAD776-02F9-46CE-A576-B599C1D2036E}"/>
    <cellStyle name="Comma 6 4 5 3" xfId="7339" xr:uid="{3C380E39-7C6F-4444-BD74-CF09DD45017D}"/>
    <cellStyle name="Comma 6 4 5 3 2" xfId="7340" xr:uid="{1A695671-85C0-4F80-A2AD-C731022B5CD3}"/>
    <cellStyle name="Comma 6 4 5 3 2 2" xfId="23476" xr:uid="{02F63337-066C-4A09-8666-1ABA2802862E}"/>
    <cellStyle name="Comma 6 4 5 3 3" xfId="7341" xr:uid="{28ECAE30-301D-4F94-8927-02D63913E94D}"/>
    <cellStyle name="Comma 6 4 5 3 3 2" xfId="23477" xr:uid="{80606735-7F0A-4F66-B92A-5A3495BAF996}"/>
    <cellStyle name="Comma 6 4 5 3 4" xfId="23475" xr:uid="{EF0D9B06-512A-48C1-883C-1C19594E1348}"/>
    <cellStyle name="Comma 6 4 5 4" xfId="7342" xr:uid="{BB33EB56-DD94-4C64-B7AE-795D758AD9D0}"/>
    <cellStyle name="Comma 6 4 5 4 2" xfId="7343" xr:uid="{556277FA-0B73-4926-8FAE-156DEA5C26BC}"/>
    <cellStyle name="Comma 6 4 5 4 2 2" xfId="23479" xr:uid="{D83DBB5E-A3A4-4976-B444-0F72B8267976}"/>
    <cellStyle name="Comma 6 4 5 4 3" xfId="7344" xr:uid="{1415F28D-7143-488F-AE41-B3C6BE3453D6}"/>
    <cellStyle name="Comma 6 4 5 4 3 2" xfId="23480" xr:uid="{C54A24D2-0F62-468A-88CA-0199F15460F2}"/>
    <cellStyle name="Comma 6 4 5 4 4" xfId="23478" xr:uid="{AC3C0DBF-1C3B-4D54-B0A6-D7DB12F3B348}"/>
    <cellStyle name="Comma 6 4 5 5" xfId="7345" xr:uid="{19FC73AF-F0B7-4CCC-9F34-6C474D327171}"/>
    <cellStyle name="Comma 6 4 5 5 2" xfId="7346" xr:uid="{C83A6F54-5C90-497F-AF88-EF65111CE50D}"/>
    <cellStyle name="Comma 6 4 5 5 2 2" xfId="23482" xr:uid="{1B68A920-7CA7-4E5A-8821-38DF9FB1B13A}"/>
    <cellStyle name="Comma 6 4 5 5 3" xfId="23481" xr:uid="{949D2418-D7F2-43B6-A301-DD40D38368D8}"/>
    <cellStyle name="Comma 6 4 5 6" xfId="7347" xr:uid="{645EF89B-1FB7-423F-AB61-B19593E5FE57}"/>
    <cellStyle name="Comma 6 4 5 6 2" xfId="7348" xr:uid="{4743E965-B577-4759-A6E4-1EB9685AA503}"/>
    <cellStyle name="Comma 6 4 5 6 2 2" xfId="23484" xr:uid="{62E4C27B-64E9-45E9-97B6-C09F0A20FC1B}"/>
    <cellStyle name="Comma 6 4 5 6 3" xfId="23483" xr:uid="{504ECFBB-4E75-4B4A-8059-5974E05D7DBC}"/>
    <cellStyle name="Comma 6 4 5 7" xfId="7349" xr:uid="{8294ABF4-2A21-4089-8648-72128E6AD8D2}"/>
    <cellStyle name="Comma 6 4 5 7 2" xfId="23485" xr:uid="{7A899A9E-E71F-4073-B088-B63EBA878E2C}"/>
    <cellStyle name="Comma 6 4 5 8" xfId="18753" xr:uid="{2F017782-AF4B-4719-93A0-9ED4B86D383E}"/>
    <cellStyle name="Comma 6 4 5 9" xfId="2354" xr:uid="{387CE6AD-2CA2-4108-85A5-2A5400E14473}"/>
    <cellStyle name="Comma 6 4 5_sales contracts" xfId="7329" xr:uid="{E33AD342-89D4-453E-A855-A3FFE0643C9E}"/>
    <cellStyle name="Comma 6 4 6" xfId="1123" xr:uid="{00000000-0005-0000-0000-0000A2030000}"/>
    <cellStyle name="Comma 6 4 6 2" xfId="7351" xr:uid="{8C18D6D1-5411-45F6-AE15-CFAE80AE9F84}"/>
    <cellStyle name="Comma 6 4 6 2 2" xfId="7352" xr:uid="{070699DD-7C84-4F09-80BD-532DC519C97A}"/>
    <cellStyle name="Comma 6 4 6 2 2 2" xfId="7353" xr:uid="{E6BF27F1-549F-4CC9-ADBF-5559DC9045C3}"/>
    <cellStyle name="Comma 6 4 6 2 2 2 2" xfId="23488" xr:uid="{F58C6A42-48D1-4557-8B31-9386E0E359AB}"/>
    <cellStyle name="Comma 6 4 6 2 2 3" xfId="23487" xr:uid="{5D494250-1050-44CA-9B03-2ABA79AB9A02}"/>
    <cellStyle name="Comma 6 4 6 2 3" xfId="7354" xr:uid="{6B482B7E-98DE-42CF-AB20-D26407012FF3}"/>
    <cellStyle name="Comma 6 4 6 2 3 2" xfId="7355" xr:uid="{50E95730-CCCC-43D7-8EA6-27A09B6137E7}"/>
    <cellStyle name="Comma 6 4 6 2 3 2 2" xfId="23490" xr:uid="{CA650E31-1070-4FC5-A12E-45B182702903}"/>
    <cellStyle name="Comma 6 4 6 2 3 3" xfId="23489" xr:uid="{71285394-6617-4B1E-9E17-578A11A51D23}"/>
    <cellStyle name="Comma 6 4 6 2 4" xfId="7356" xr:uid="{495ED483-C956-414E-86B0-1D4FCD1E83E5}"/>
    <cellStyle name="Comma 6 4 6 2 4 2" xfId="23491" xr:uid="{E47B3876-0C85-4900-AB9F-6044DC917CEA}"/>
    <cellStyle name="Comma 6 4 6 2 5" xfId="23486" xr:uid="{2DC01FC0-385B-4290-86D9-8E11F5DC561F}"/>
    <cellStyle name="Comma 6 4 6 3" xfId="7357" xr:uid="{44FF6724-A211-420E-A7E1-40E8A42DF206}"/>
    <cellStyle name="Comma 6 4 6 3 2" xfId="7358" xr:uid="{F74E7F6E-F5D6-4986-AB30-B48BBCFE83C7}"/>
    <cellStyle name="Comma 6 4 6 3 2 2" xfId="23493" xr:uid="{68629919-655F-4444-B1AE-65B3D136736D}"/>
    <cellStyle name="Comma 6 4 6 3 3" xfId="7359" xr:uid="{118BBBFA-4AD9-407E-B455-882DD326D3FB}"/>
    <cellStyle name="Comma 6 4 6 3 3 2" xfId="23494" xr:uid="{C8F25A7E-2A47-48C0-BD80-45E8F08611F5}"/>
    <cellStyle name="Comma 6 4 6 3 4" xfId="23492" xr:uid="{4FE83618-8507-414C-BBBC-571F60DE3A9B}"/>
    <cellStyle name="Comma 6 4 6 4" xfId="7360" xr:uid="{3DB3CAE2-45EE-4BC5-A8B0-2F3A738D0833}"/>
    <cellStyle name="Comma 6 4 6 4 2" xfId="7361" xr:uid="{97B0F993-7A63-40EE-977D-B5B5CFFC20AD}"/>
    <cellStyle name="Comma 6 4 6 4 2 2" xfId="23496" xr:uid="{828CBBD3-96DD-40C4-A55E-8E280EAAB030}"/>
    <cellStyle name="Comma 6 4 6 4 3" xfId="23495" xr:uid="{C827FE86-A957-4CDC-998C-669CE1B15041}"/>
    <cellStyle name="Comma 6 4 6 5" xfId="7362" xr:uid="{3CE39F50-412A-4657-BE7F-A21C391FB901}"/>
    <cellStyle name="Comma 6 4 6 5 2" xfId="7363" xr:uid="{CB6B30D8-DD3F-4F0E-880A-9A5498C94C3C}"/>
    <cellStyle name="Comma 6 4 6 5 2 2" xfId="23498" xr:uid="{0139A7BE-834D-431A-9601-F004AED97BF4}"/>
    <cellStyle name="Comma 6 4 6 5 3" xfId="23497" xr:uid="{56B6AF61-E98F-4061-925A-58A458F13E57}"/>
    <cellStyle name="Comma 6 4 6 6" xfId="7364" xr:uid="{E500E767-2BAE-439F-88F3-B3113E4CDA58}"/>
    <cellStyle name="Comma 6 4 6 6 2" xfId="23499" xr:uid="{3EF4623E-2AB5-4EC3-88DC-91F34994C884}"/>
    <cellStyle name="Comma 6 4 6 7" xfId="18755" xr:uid="{4AE29B02-3DE8-4D1F-BB70-3580444B502C}"/>
    <cellStyle name="Comma 6 4 6 8" xfId="2356" xr:uid="{6FFC1C52-C720-4417-9B24-8AEFF57F53A2}"/>
    <cellStyle name="Comma 6 4 6_sales contracts" xfId="7350" xr:uid="{1A13ABEC-82A4-49A0-87A8-EC7D105611A6}"/>
    <cellStyle name="Comma 6 4 7" xfId="1124" xr:uid="{00000000-0005-0000-0000-0000A3030000}"/>
    <cellStyle name="Comma 6 4 7 2" xfId="7366" xr:uid="{4F5F34CF-FCB3-4F8C-A648-0C033D11E904}"/>
    <cellStyle name="Comma 6 4 7 2 2" xfId="7367" xr:uid="{6B14960B-7028-4566-A358-BC5B11E6647A}"/>
    <cellStyle name="Comma 6 4 7 2 2 2" xfId="7368" xr:uid="{1E3F1C8E-A668-4422-8C63-E3B0683DCAB5}"/>
    <cellStyle name="Comma 6 4 7 2 2 2 2" xfId="23502" xr:uid="{FEA397D9-9326-47D4-8D97-E837C6055C45}"/>
    <cellStyle name="Comma 6 4 7 2 2 3" xfId="23501" xr:uid="{14EE5632-A53A-4026-9574-472EF38930E2}"/>
    <cellStyle name="Comma 6 4 7 2 3" xfId="7369" xr:uid="{0ED0BF6D-C288-4B97-91F6-8C1B570BC32A}"/>
    <cellStyle name="Comma 6 4 7 2 3 2" xfId="7370" xr:uid="{0B8FCC71-AA92-439D-A4CE-CB757210740F}"/>
    <cellStyle name="Comma 6 4 7 2 3 2 2" xfId="23504" xr:uid="{B12BC077-165E-4F39-A0EF-D527E21FB81C}"/>
    <cellStyle name="Comma 6 4 7 2 3 3" xfId="23503" xr:uid="{9AAD6567-411B-41EC-9E5A-114CB13B7D12}"/>
    <cellStyle name="Comma 6 4 7 2 4" xfId="7371" xr:uid="{4DAD087A-7BB2-4FFD-9FE3-4199D0FB1DB6}"/>
    <cellStyle name="Comma 6 4 7 2 4 2" xfId="23505" xr:uid="{C25EC70A-9507-41F0-AFAA-CF06D3191302}"/>
    <cellStyle name="Comma 6 4 7 2 5" xfId="23500" xr:uid="{40539F09-EADE-4F52-8CCA-AB958BB5FC60}"/>
    <cellStyle name="Comma 6 4 7 3" xfId="7372" xr:uid="{4903BF05-541F-4943-AF1D-5AA3FC01CE8F}"/>
    <cellStyle name="Comma 6 4 7 3 2" xfId="7373" xr:uid="{E4FBCF7A-68C1-4EED-A7C3-69EC07285C04}"/>
    <cellStyle name="Comma 6 4 7 3 2 2" xfId="23507" xr:uid="{559D82AA-E545-46E5-B588-71E094AB0593}"/>
    <cellStyle name="Comma 6 4 7 3 3" xfId="7374" xr:uid="{24CA588E-30FC-432C-8E86-48F2907CB4F6}"/>
    <cellStyle name="Comma 6 4 7 3 3 2" xfId="23508" xr:uid="{C80BCF9C-CACB-41F7-829B-5580114B33E5}"/>
    <cellStyle name="Comma 6 4 7 3 4" xfId="23506" xr:uid="{58F1CB58-78BC-4B7D-9F9D-88E2BC98ED4A}"/>
    <cellStyle name="Comma 6 4 7 4" xfId="7375" xr:uid="{23D91217-A9D2-48BD-A118-22BF2F603F26}"/>
    <cellStyle name="Comma 6 4 7 4 2" xfId="7376" xr:uid="{9CF19A05-D82C-48DF-A87B-828C2CEFD98D}"/>
    <cellStyle name="Comma 6 4 7 4 2 2" xfId="23510" xr:uid="{C4784D1D-88BA-41E9-B910-109E500CCE42}"/>
    <cellStyle name="Comma 6 4 7 4 3" xfId="23509" xr:uid="{5390187C-B83C-4CB5-96CF-DE22CDD755A2}"/>
    <cellStyle name="Comma 6 4 7 5" xfId="7377" xr:uid="{4C1D7A82-5D42-4057-9EFF-8A7AE6850433}"/>
    <cellStyle name="Comma 6 4 7 5 2" xfId="7378" xr:uid="{4663D069-E967-4620-A116-28E9FD5F5870}"/>
    <cellStyle name="Comma 6 4 7 5 2 2" xfId="23512" xr:uid="{B792921C-1348-4ED0-BC46-22A53E39043E}"/>
    <cellStyle name="Comma 6 4 7 5 3" xfId="23511" xr:uid="{8597741F-E274-4597-AACD-583F797CD92E}"/>
    <cellStyle name="Comma 6 4 7 6" xfId="7379" xr:uid="{0ACE3062-3CFE-4728-89A1-679F01EC3D55}"/>
    <cellStyle name="Comma 6 4 7 6 2" xfId="23513" xr:uid="{F59D0065-9FEF-4FE6-9E90-A7E3BA5A54C9}"/>
    <cellStyle name="Comma 6 4 7 7" xfId="18756" xr:uid="{76842EB0-6981-4D53-8279-5F60BDE37A55}"/>
    <cellStyle name="Comma 6 4 7 8" xfId="2357" xr:uid="{0FDD009A-6885-4CC8-A5F4-83F1BD3EBB63}"/>
    <cellStyle name="Comma 6 4 7_sales contracts" xfId="7365" xr:uid="{4C1E1EE1-6DE2-4F60-A797-C80769944FA5}"/>
    <cellStyle name="Comma 6 4 8" xfId="7380" xr:uid="{76155467-3FB4-4015-8EF9-885FFE0C9773}"/>
    <cellStyle name="Comma 6 4 8 2" xfId="7381" xr:uid="{1AA24326-7FBC-431A-9451-A2870DE88790}"/>
    <cellStyle name="Comma 6 4 8 2 2" xfId="7382" xr:uid="{9E4C3887-1D00-4DDD-9E74-92A93ACE5348}"/>
    <cellStyle name="Comma 6 4 8 2 2 2" xfId="23516" xr:uid="{483F004A-F0CF-4BB4-AE43-4BD00095C336}"/>
    <cellStyle name="Comma 6 4 8 2 3" xfId="23515" xr:uid="{4C701D0A-A848-4BA5-AFF8-8A6C2313371A}"/>
    <cellStyle name="Comma 6 4 8 3" xfId="7383" xr:uid="{9F378953-C577-4345-AC2F-6B1833727DFB}"/>
    <cellStyle name="Comma 6 4 8 3 2" xfId="7384" xr:uid="{EE590025-7D5E-4F7F-8897-CB04A8A377DC}"/>
    <cellStyle name="Comma 6 4 8 3 2 2" xfId="23518" xr:uid="{7D02C631-EF5E-4C81-B79E-B6E89B792872}"/>
    <cellStyle name="Comma 6 4 8 3 3" xfId="23517" xr:uid="{FB23F20F-87DA-4B4A-A8F4-2DF622F85FF7}"/>
    <cellStyle name="Comma 6 4 8 4" xfId="7385" xr:uid="{035DA358-F233-4211-B74A-61586B60270C}"/>
    <cellStyle name="Comma 6 4 8 4 2" xfId="23519" xr:uid="{D0A9CCB3-FA68-4604-A05E-103B4D6C2088}"/>
    <cellStyle name="Comma 6 4 8 5" xfId="23514" xr:uid="{FABF4FC8-6DCD-4BB2-915F-E4AC307F10EF}"/>
    <cellStyle name="Comma 6 4 9" xfId="7386" xr:uid="{C70F2DEA-3798-4FDB-8900-2B0EAEF3E4A9}"/>
    <cellStyle name="Comma 6 4 9 2" xfId="7387" xr:uid="{B4B1A593-677D-4905-B5F1-027F4DFF602D}"/>
    <cellStyle name="Comma 6 4 9 2 2" xfId="23521" xr:uid="{18578433-BCEE-466D-B784-0CF5B3D0BF81}"/>
    <cellStyle name="Comma 6 4 9 3" xfId="7388" xr:uid="{F7F609F9-421A-4C71-9C10-F400502ACAC9}"/>
    <cellStyle name="Comma 6 4 9 3 2" xfId="23522" xr:uid="{DBDFE9FE-9B81-40D4-BF01-C5EB1CCFF326}"/>
    <cellStyle name="Comma 6 4 9 4" xfId="23520" xr:uid="{5A67E2CC-C2E5-41C0-81CB-D1EC29AFACDD}"/>
    <cellStyle name="Comma 6 4_sales contracts" xfId="7218" xr:uid="{7F2DBE97-1B48-4108-A996-1DF214723339}"/>
    <cellStyle name="Comma 6 5" xfId="7389" xr:uid="{D4E7E739-D343-44E4-9801-B68CE46CCB0A}"/>
    <cellStyle name="Comma 6 5 2" xfId="23523" xr:uid="{7CE8C9D4-B4D8-4038-9699-B79168849B4A}"/>
    <cellStyle name="Comma 6 5 3" xfId="35843" xr:uid="{0D5AC4E0-978C-4656-8E78-BCCFEAD21AF6}"/>
    <cellStyle name="Comma 6 6" xfId="7390" xr:uid="{8A6638FF-DCA0-404D-B056-050C0103A028}"/>
    <cellStyle name="Comma 6 6 2" xfId="23524" xr:uid="{1FD87AC5-D081-49AD-AE7B-86160B9F34D5}"/>
    <cellStyle name="Comma 6 6 3" xfId="37247" xr:uid="{2936DCF3-A6C9-4615-9DD4-FD5852A5625E}"/>
    <cellStyle name="Comma 6 7" xfId="7391" xr:uid="{1709F12C-3A23-45D6-BFC2-15E3045390AC}"/>
    <cellStyle name="Comma 6 7 2" xfId="7392" xr:uid="{D2FD65C9-8F92-4272-BD14-AE445A5AD415}"/>
    <cellStyle name="Comma 6 7 2 2" xfId="23526" xr:uid="{56CC25C1-D4C0-4600-99A6-DCB9D9374F49}"/>
    <cellStyle name="Comma 6 7 3" xfId="7393" xr:uid="{1A502C66-3C6A-45A6-891C-06B7FFA9D838}"/>
    <cellStyle name="Comma 6 7 3 2" xfId="23527" xr:uid="{90590D92-795D-4BC4-9356-86AC69D0ED99}"/>
    <cellStyle name="Comma 6 7 4" xfId="23525" xr:uid="{058365A8-0F78-4A66-A99A-86CAECD0D62D}"/>
    <cellStyle name="Comma 6 7 5" xfId="37303" xr:uid="{8B9340D7-ABCB-4B00-8252-B8B4C153B97A}"/>
    <cellStyle name="Comma 6 8" xfId="19617" xr:uid="{7520AE5B-251F-4D09-B794-38CC39B881DD}"/>
    <cellStyle name="Comma 6 8 2" xfId="37381" xr:uid="{DB235478-C884-4B51-84E4-6B0B56A5A03E}"/>
    <cellStyle name="Comma 6 9" xfId="37462" xr:uid="{8D55B94D-227C-4F48-BBE6-AC91A591DBFE}"/>
    <cellStyle name="Comma 6_CF CapEx NOK" xfId="34837" xr:uid="{7C98A96B-BF1F-42CC-BB31-77B37F773840}"/>
    <cellStyle name="Comma 60" xfId="646" xr:uid="{00000000-0005-0000-0000-0000A5030000}"/>
    <cellStyle name="Comma 60 2" xfId="7395" xr:uid="{6B19973E-D3A1-4068-A327-247825660E48}"/>
    <cellStyle name="Comma 60 2 2" xfId="7396" xr:uid="{35443407-5273-4C0F-ACFE-08D3B0ADE8BC}"/>
    <cellStyle name="Comma 60 2 2 2" xfId="7397" xr:uid="{7485E906-3CC3-4E91-882D-17711E3896A9}"/>
    <cellStyle name="Comma 60 2 2 2 2" xfId="23530" xr:uid="{D17F4612-3081-433C-98E7-7B682A807635}"/>
    <cellStyle name="Comma 60 2 2 3" xfId="23529" xr:uid="{79D1AFD3-9439-48F9-BB5D-A70305A888FE}"/>
    <cellStyle name="Comma 60 2 3" xfId="7398" xr:uid="{93302389-66AD-49A0-9A57-32FCFD6053E4}"/>
    <cellStyle name="Comma 60 2 3 2" xfId="7399" xr:uid="{52AAF638-C216-4A25-9034-5279B314B53B}"/>
    <cellStyle name="Comma 60 2 3 2 2" xfId="23532" xr:uid="{0E14AA59-F351-40BB-8A91-ACEA0537709C}"/>
    <cellStyle name="Comma 60 2 3 3" xfId="23531" xr:uid="{D934EA6B-0F70-485F-8BB9-E4F0C5E7B179}"/>
    <cellStyle name="Comma 60 2 4" xfId="7400" xr:uid="{6005CEA2-0FE0-421D-B1E5-222096306884}"/>
    <cellStyle name="Comma 60 2 4 2" xfId="23533" xr:uid="{4B2A55FA-DE94-4362-8F8B-942D26A4AA0D}"/>
    <cellStyle name="Comma 60 2 5" xfId="23528" xr:uid="{4EB6196D-4D38-442F-B68B-38B0E6486AB7}"/>
    <cellStyle name="Comma 60 3" xfId="7401" xr:uid="{98AECD2F-62F6-4487-BCE9-542EFCC01FE3}"/>
    <cellStyle name="Comma 60 3 2" xfId="7402" xr:uid="{7637F1C6-D826-4542-9736-336E9F3A33F1}"/>
    <cellStyle name="Comma 60 3 2 2" xfId="23535" xr:uid="{94FD3E98-FA56-4F1E-9C2C-AA3110B6CDFB}"/>
    <cellStyle name="Comma 60 3 3" xfId="7403" xr:uid="{B3AF4D7E-B565-4118-9957-3B528AC6DB92}"/>
    <cellStyle name="Comma 60 3 3 2" xfId="23536" xr:uid="{72FF0F1B-7729-41E6-BDBA-97CB54CA0B93}"/>
    <cellStyle name="Comma 60 3 4" xfId="23534" xr:uid="{A5E11C0A-8C27-4381-A8C0-1040C7B39483}"/>
    <cellStyle name="Comma 60 4" xfId="7404" xr:uid="{344F23D6-57A3-4CFD-95BD-1E687F4B89B5}"/>
    <cellStyle name="Comma 60 4 2" xfId="7405" xr:uid="{D9E0110E-4F7E-4E1D-8FE7-6B240ED3BFF4}"/>
    <cellStyle name="Comma 60 4 2 2" xfId="23538" xr:uid="{7AEF737A-E451-4F1D-824A-2F9DB0D8CDD5}"/>
    <cellStyle name="Comma 60 4 3" xfId="23537" xr:uid="{C80F790C-48B0-4085-8CAF-A4A5C96699A0}"/>
    <cellStyle name="Comma 60 5" xfId="7406" xr:uid="{6E3947B5-8380-4895-B798-A6B1B6D6BA5E}"/>
    <cellStyle name="Comma 60 5 2" xfId="7407" xr:uid="{EB952DA5-E4A5-40E1-9494-57778CB41D09}"/>
    <cellStyle name="Comma 60 5 2 2" xfId="23540" xr:uid="{120B7CAB-1E93-448D-A9B7-C20556DE9F95}"/>
    <cellStyle name="Comma 60 5 3" xfId="23539" xr:uid="{C5EDC7F5-43A0-4AFC-8721-788989CE3290}"/>
    <cellStyle name="Comma 60 6" xfId="7408" xr:uid="{07C2E8E1-CE38-4819-918D-DA030BF883E0}"/>
    <cellStyle name="Comma 60 6 2" xfId="23541" xr:uid="{8BF86FD5-B9B3-4790-BE9F-9CDBD2CA47B0}"/>
    <cellStyle name="Comma 60 7" xfId="37990" xr:uid="{A59B597D-F300-453C-893E-C1F2C2618F28}"/>
    <cellStyle name="Comma 60_sales contracts" xfId="7394" xr:uid="{C075B472-AA81-4483-AB85-2E90B848D289}"/>
    <cellStyle name="Comma 61" xfId="647" xr:uid="{00000000-0005-0000-0000-0000A6030000}"/>
    <cellStyle name="Comma 61 2" xfId="7410" xr:uid="{726F819F-714C-46AF-AB27-47CA20FB2396}"/>
    <cellStyle name="Comma 61 2 2" xfId="7411" xr:uid="{7C09B4ED-6CEC-43C0-8C46-1FD1F9889F72}"/>
    <cellStyle name="Comma 61 2 2 2" xfId="7412" xr:uid="{B1E2FBAA-817E-4FFE-B0CA-F4901C9FE968}"/>
    <cellStyle name="Comma 61 2 2 2 2" xfId="23544" xr:uid="{43D88F2C-BF6F-42CF-BB56-0D48C1BCDC52}"/>
    <cellStyle name="Comma 61 2 2 3" xfId="23543" xr:uid="{A2363027-ECF2-4589-8C8D-AD7ADD2E8D8C}"/>
    <cellStyle name="Comma 61 2 3" xfId="7413" xr:uid="{16EE6300-07A5-48D9-B40D-E73614F24E61}"/>
    <cellStyle name="Comma 61 2 3 2" xfId="7414" xr:uid="{4D3BF453-4155-4662-BF8D-22733809BEA7}"/>
    <cellStyle name="Comma 61 2 3 2 2" xfId="23546" xr:uid="{00AB4D10-7145-4C70-98AA-5FF3D2D6E1B6}"/>
    <cellStyle name="Comma 61 2 3 3" xfId="23545" xr:uid="{328C5A9B-F86A-48F1-9349-B66BA6118533}"/>
    <cellStyle name="Comma 61 2 4" xfId="7415" xr:uid="{00FAB62A-68FC-4E1C-85B8-455A03107F11}"/>
    <cellStyle name="Comma 61 2 4 2" xfId="23547" xr:uid="{AAAA7AAE-731B-4B3C-AD59-DA044F9BA67F}"/>
    <cellStyle name="Comma 61 2 5" xfId="23542" xr:uid="{8D696BF6-C036-4D60-B56C-11A32909F3E8}"/>
    <cellStyle name="Comma 61 3" xfId="7416" xr:uid="{7A0BBC46-46D3-44FC-84FC-1DB2197A70A2}"/>
    <cellStyle name="Comma 61 3 2" xfId="7417" xr:uid="{08E68BFC-4D84-446D-A053-34A376AFC841}"/>
    <cellStyle name="Comma 61 3 2 2" xfId="23549" xr:uid="{A53DBAC4-8C77-4296-9879-D3E192591647}"/>
    <cellStyle name="Comma 61 3 3" xfId="7418" xr:uid="{DB0375B3-7A5A-4925-85DA-1A00F2D47BC6}"/>
    <cellStyle name="Comma 61 3 3 2" xfId="23550" xr:uid="{51089B3F-FEEC-4882-9A7F-DF87DD67651D}"/>
    <cellStyle name="Comma 61 3 4" xfId="23548" xr:uid="{7349C343-0A07-4E41-AEE9-875874B393EA}"/>
    <cellStyle name="Comma 61 4" xfId="7419" xr:uid="{855A6E9C-39AE-479D-A157-A18F0570B0FC}"/>
    <cellStyle name="Comma 61 4 2" xfId="7420" xr:uid="{31F1BDE4-EC54-434E-BDCE-749CE395686F}"/>
    <cellStyle name="Comma 61 4 2 2" xfId="23552" xr:uid="{8BFD8EC6-C5DF-4D7C-AED2-57990E43688C}"/>
    <cellStyle name="Comma 61 4 3" xfId="23551" xr:uid="{33DB108C-53A1-4A12-8844-38BD5C26B9CC}"/>
    <cellStyle name="Comma 61 5" xfId="7421" xr:uid="{C0ED6A51-A719-4060-B930-4466BC5E1922}"/>
    <cellStyle name="Comma 61 5 2" xfId="7422" xr:uid="{3ACEA73D-30B7-4B82-8151-8AECE4D0B967}"/>
    <cellStyle name="Comma 61 5 2 2" xfId="23554" xr:uid="{EB2133EB-2529-4AD9-A0F4-8038F7DBA1D5}"/>
    <cellStyle name="Comma 61 5 3" xfId="23553" xr:uid="{B460FAEE-1D68-47F0-AA79-FC2169A79039}"/>
    <cellStyle name="Comma 61 6" xfId="7423" xr:uid="{F1D12935-F06A-4DD0-AFC8-7CF1F95EAA93}"/>
    <cellStyle name="Comma 61 6 2" xfId="23555" xr:uid="{4DD9A5B1-A8E9-459F-AD72-22226B3E51B9}"/>
    <cellStyle name="Comma 61 7" xfId="37991" xr:uid="{69FCBB33-9E2F-4C67-BDCB-936C2DA99846}"/>
    <cellStyle name="Comma 61_sales contracts" xfId="7409" xr:uid="{1F2A0DCC-D600-45E2-8FFC-F0F07B2B84C1}"/>
    <cellStyle name="Comma 62" xfId="648" xr:uid="{00000000-0005-0000-0000-0000A7030000}"/>
    <cellStyle name="Comma 62 2" xfId="7425" xr:uid="{BC7D2B06-E548-41A3-B2E9-6719A057004D}"/>
    <cellStyle name="Comma 62 2 2" xfId="7426" xr:uid="{94816972-C953-4AB7-955B-FA427F2E874E}"/>
    <cellStyle name="Comma 62 2 2 2" xfId="7427" xr:uid="{407C85F2-6E58-4297-ACC2-37888F287489}"/>
    <cellStyle name="Comma 62 2 2 2 2" xfId="23558" xr:uid="{20AA2D4E-46C7-4DF5-9E38-0CA83875AE64}"/>
    <cellStyle name="Comma 62 2 2 3" xfId="23557" xr:uid="{6B76BD58-1176-4F40-A522-D40BEC5A77A6}"/>
    <cellStyle name="Comma 62 2 3" xfId="7428" xr:uid="{FAE42D04-BB2C-48C8-A0A4-1726ADF2235D}"/>
    <cellStyle name="Comma 62 2 3 2" xfId="7429" xr:uid="{A5F81043-CA05-43F5-A19A-FCDBF09CCC41}"/>
    <cellStyle name="Comma 62 2 3 2 2" xfId="23560" xr:uid="{D660C510-622F-48A7-A77E-9E4D1C182115}"/>
    <cellStyle name="Comma 62 2 3 3" xfId="23559" xr:uid="{FC0CB210-163E-4801-BFC7-12F9BDAF1FFB}"/>
    <cellStyle name="Comma 62 2 4" xfId="7430" xr:uid="{E3CEC349-9880-4528-9CBE-F01F34787BF0}"/>
    <cellStyle name="Comma 62 2 4 2" xfId="23561" xr:uid="{8B6DBDBB-8831-42D0-A9E1-926C849B8737}"/>
    <cellStyle name="Comma 62 2 5" xfId="23556" xr:uid="{2DB65416-FADB-4A21-A3EC-4553A2129CE7}"/>
    <cellStyle name="Comma 62 3" xfId="7431" xr:uid="{31F33CDA-13D2-4FF2-AD08-8BF44A9FAE3E}"/>
    <cellStyle name="Comma 62 3 2" xfId="7432" xr:uid="{6EEAF571-0DE1-4FA4-979E-F6EA96CE46CF}"/>
    <cellStyle name="Comma 62 3 2 2" xfId="23563" xr:uid="{EBA02E0C-F541-45EC-A982-BBBACEC082B7}"/>
    <cellStyle name="Comma 62 3 3" xfId="7433" xr:uid="{D897F293-2A60-4483-94D8-FD2867E875AF}"/>
    <cellStyle name="Comma 62 3 3 2" xfId="23564" xr:uid="{E8051D92-5F44-4768-922E-E72A84D9A3F3}"/>
    <cellStyle name="Comma 62 3 4" xfId="23562" xr:uid="{A3142957-349A-46B4-BDA6-8006C32B0BD9}"/>
    <cellStyle name="Comma 62 4" xfId="7434" xr:uid="{2713651D-6962-46A7-AFE8-A4E29EDCB234}"/>
    <cellStyle name="Comma 62 4 2" xfId="7435" xr:uid="{8F05F73A-8083-4A1E-A8A9-509B7EB8C7CA}"/>
    <cellStyle name="Comma 62 4 2 2" xfId="23566" xr:uid="{D01E3681-30AB-4520-8124-5E6F644A41CE}"/>
    <cellStyle name="Comma 62 4 3" xfId="23565" xr:uid="{9BE2A76A-E63D-4634-8C08-D83376C8B908}"/>
    <cellStyle name="Comma 62 5" xfId="7436" xr:uid="{E78D9D32-B36B-4693-B94B-605E745C3B13}"/>
    <cellStyle name="Comma 62 5 2" xfId="7437" xr:uid="{0C5213BD-B79B-4C3D-AB6B-36F066DAB716}"/>
    <cellStyle name="Comma 62 5 2 2" xfId="23568" xr:uid="{25F80733-2829-45BD-8F75-97403A2BD247}"/>
    <cellStyle name="Comma 62 5 3" xfId="23567" xr:uid="{DE6ABA26-AAAB-4A66-9707-17DACD2EDC17}"/>
    <cellStyle name="Comma 62 6" xfId="7438" xr:uid="{2D3F9F34-495B-4749-A2D4-54688AD14CEA}"/>
    <cellStyle name="Comma 62 6 2" xfId="23569" xr:uid="{38F59465-634F-48AF-9966-D3BD46A3FFE9}"/>
    <cellStyle name="Comma 62_sales contracts" xfId="7424" xr:uid="{656BF19C-0BA8-41EA-A8A3-7AC37F634B71}"/>
    <cellStyle name="Comma 63" xfId="649" xr:uid="{00000000-0005-0000-0000-0000A8030000}"/>
    <cellStyle name="Comma 63 2" xfId="7440" xr:uid="{309598E1-36CB-4A69-956A-5875A282AFB7}"/>
    <cellStyle name="Comma 63 2 2" xfId="7441" xr:uid="{ADB04DAE-FBD3-41AE-92E8-5492F6547C85}"/>
    <cellStyle name="Comma 63 2 2 2" xfId="7442" xr:uid="{11AE7933-9E50-457A-8B36-E69A0F7A8E2F}"/>
    <cellStyle name="Comma 63 2 2 2 2" xfId="23572" xr:uid="{98D3C2A9-96B5-4BCB-90BA-7D37198EA72B}"/>
    <cellStyle name="Comma 63 2 2 3" xfId="23571" xr:uid="{241063D4-6793-48BB-B222-82D89712794C}"/>
    <cellStyle name="Comma 63 2 3" xfId="7443" xr:uid="{35F3FB0E-1FFC-40F9-89EB-3F99F547C043}"/>
    <cellStyle name="Comma 63 2 3 2" xfId="7444" xr:uid="{DFE82A4C-22F1-4B55-AFB9-15D63EE33F14}"/>
    <cellStyle name="Comma 63 2 3 2 2" xfId="23574" xr:uid="{67CC10EE-B136-42F9-882D-143D924F3CFB}"/>
    <cellStyle name="Comma 63 2 3 3" xfId="23573" xr:uid="{24184370-D72B-44C0-9C91-A8171E283D22}"/>
    <cellStyle name="Comma 63 2 4" xfId="7445" xr:uid="{0C8FF3AD-2189-459E-9349-09413F8F41A7}"/>
    <cellStyle name="Comma 63 2 4 2" xfId="23575" xr:uid="{0F5380C9-982D-4194-9D8A-BE7CE37372F1}"/>
    <cellStyle name="Comma 63 2 5" xfId="23570" xr:uid="{0C57C8FF-FB1F-40EA-8A03-38CEED855697}"/>
    <cellStyle name="Comma 63 3" xfId="7446" xr:uid="{EF791287-9951-400A-B24B-8F4176005B10}"/>
    <cellStyle name="Comma 63 3 2" xfId="7447" xr:uid="{A289CCEB-FCAA-4901-867B-CEFB6E76312A}"/>
    <cellStyle name="Comma 63 3 2 2" xfId="23577" xr:uid="{B85AAF52-45FE-4307-AD5A-F969B594CFCF}"/>
    <cellStyle name="Comma 63 3 3" xfId="7448" xr:uid="{348F544C-588F-4917-B62B-1717754049B4}"/>
    <cellStyle name="Comma 63 3 3 2" xfId="23578" xr:uid="{0C4CA86A-9806-4FA9-BC4B-12050DCA259C}"/>
    <cellStyle name="Comma 63 3 4" xfId="23576" xr:uid="{50627D61-3116-4BEF-8C5F-133F0E492748}"/>
    <cellStyle name="Comma 63 4" xfId="7449" xr:uid="{6BA09C1B-A4A2-4232-8D8E-E9BEC7A8FDCD}"/>
    <cellStyle name="Comma 63 4 2" xfId="7450" xr:uid="{BDEEA537-0ED6-48BC-A373-8E42D64C92B4}"/>
    <cellStyle name="Comma 63 4 2 2" xfId="23580" xr:uid="{9A8E2D0A-5952-4A5A-8030-60B3FB3D8B96}"/>
    <cellStyle name="Comma 63 4 3" xfId="23579" xr:uid="{62A86AC5-D83F-4E75-BD83-0F2A789910C1}"/>
    <cellStyle name="Comma 63 5" xfId="7451" xr:uid="{27BC7CF1-E92F-460A-ABF1-569FB31D0FFF}"/>
    <cellStyle name="Comma 63 5 2" xfId="7452" xr:uid="{005AF009-9D8A-4DD8-86DD-EB8229E29660}"/>
    <cellStyle name="Comma 63 5 2 2" xfId="23582" xr:uid="{30E45C0B-1897-4B66-8E6B-2EF947967E08}"/>
    <cellStyle name="Comma 63 5 3" xfId="23581" xr:uid="{08A957D7-B90A-48C6-9F40-721A4D4D790F}"/>
    <cellStyle name="Comma 63 6" xfId="7453" xr:uid="{3DAD070F-D1A8-4687-A2AA-4ADDAD0151C7}"/>
    <cellStyle name="Comma 63 6 2" xfId="23583" xr:uid="{86DFF773-2CFE-4B33-B3BA-D0FD933D2E15}"/>
    <cellStyle name="Comma 63_sales contracts" xfId="7439" xr:uid="{30F61C87-24B3-4B4A-A830-30CEE62C300D}"/>
    <cellStyle name="Comma 64" xfId="2246" xr:uid="{00000000-0005-0000-0000-0000A9030000}"/>
    <cellStyle name="Comma 64 2" xfId="7455" xr:uid="{68D9983D-29A1-4A08-BEA6-EC2F02E17348}"/>
    <cellStyle name="Comma 64 2 2" xfId="7456" xr:uid="{6F2A236F-56D5-4893-A944-23FB2DADAB5E}"/>
    <cellStyle name="Comma 64 2 2 2" xfId="7457" xr:uid="{918D88CF-D968-44EA-B084-14C3BBE0ED1A}"/>
    <cellStyle name="Comma 64 2 2 2 2" xfId="23586" xr:uid="{17076DAA-3372-49ED-9987-29341E854364}"/>
    <cellStyle name="Comma 64 2 2 3" xfId="23585" xr:uid="{6858AA40-8BD4-467C-819B-FA426D60411D}"/>
    <cellStyle name="Comma 64 2 3" xfId="7458" xr:uid="{A6828F28-2C96-44F8-9B42-A3AFE1941DA1}"/>
    <cellStyle name="Comma 64 2 3 2" xfId="7459" xr:uid="{AA7C4BC7-6304-4C75-999C-A927CFEDC9B7}"/>
    <cellStyle name="Comma 64 2 3 2 2" xfId="23588" xr:uid="{E432C55F-B970-4F23-9B68-38AC940062ED}"/>
    <cellStyle name="Comma 64 2 3 3" xfId="23587" xr:uid="{8A7CDCF8-EF8D-46B2-863E-2618B9839D05}"/>
    <cellStyle name="Comma 64 2 4" xfId="7460" xr:uid="{A1DE2306-83E5-493E-A824-AC12F48AB596}"/>
    <cellStyle name="Comma 64 2 4 2" xfId="23589" xr:uid="{F6E7072A-F612-4FD1-A026-5A581097B7C8}"/>
    <cellStyle name="Comma 64 2 5" xfId="23584" xr:uid="{DF1E4519-5119-4364-BBEA-86D824D81D5C}"/>
    <cellStyle name="Comma 64 3" xfId="7461" xr:uid="{B7B20D09-D577-45AF-B291-DDD3205FA693}"/>
    <cellStyle name="Comma 64 3 2" xfId="7462" xr:uid="{999831F9-EC06-43C7-9F15-14877D3DA923}"/>
    <cellStyle name="Comma 64 3 2 2" xfId="23591" xr:uid="{282FFE6E-B9BB-4CA6-B7DF-176E0EC85EAD}"/>
    <cellStyle name="Comma 64 3 3" xfId="23590" xr:uid="{36E508A5-5DA3-4B0C-B7CF-9B43198FE47B}"/>
    <cellStyle name="Comma 64 4" xfId="7463" xr:uid="{1FB08563-216C-4EA9-B6BF-DE447A5390D5}"/>
    <cellStyle name="Comma 64 4 2" xfId="7464" xr:uid="{BDAE5AFE-D6F3-4109-805D-6AA24EAD33DA}"/>
    <cellStyle name="Comma 64 4 2 2" xfId="23593" xr:uid="{6EC17911-B406-4C58-8A84-95154E54CB0A}"/>
    <cellStyle name="Comma 64 4 3" xfId="23592" xr:uid="{5C226FA9-769A-429E-938C-CA4E1FB7F204}"/>
    <cellStyle name="Comma 64 5" xfId="7465" xr:uid="{F25312B4-23E9-4939-97AB-BBFA9EF2BB58}"/>
    <cellStyle name="Comma 64 5 2" xfId="23594" xr:uid="{AA014405-E081-4E6B-B5DC-D31D91A51C88}"/>
    <cellStyle name="Comma 64 6" xfId="19642" xr:uid="{650BFC5D-3DAB-49FF-BBD7-76F70FB37B7B}"/>
    <cellStyle name="Comma 64 7" xfId="2375" xr:uid="{A75076E3-8244-4846-ACFE-B392EAA4B56C}"/>
    <cellStyle name="Comma 64_sales contracts" xfId="7454" xr:uid="{2A06517F-D2BC-488C-BC0B-845428D53D06}"/>
    <cellStyle name="Comma 65" xfId="7466" xr:uid="{16B60774-B706-4954-AAC0-6933A9D64D7F}"/>
    <cellStyle name="Comma 65 2" xfId="7467" xr:uid="{A445E920-EC55-4E94-95CC-70626E2607DF}"/>
    <cellStyle name="Comma 65 2 2" xfId="7468" xr:uid="{D0D46296-4C67-4C47-AA1E-6C5D451A0221}"/>
    <cellStyle name="Comma 65 2 2 2" xfId="7469" xr:uid="{D2FABE7B-0127-4F6A-9CB0-48B7242C8E6A}"/>
    <cellStyle name="Comma 65 2 2 2 2" xfId="23598" xr:uid="{CA175DF9-E822-4490-BDBD-1A096CB217E7}"/>
    <cellStyle name="Comma 65 2 2 3" xfId="23597" xr:uid="{6629700A-0B6D-4AC4-A0E8-2B19408D8BE4}"/>
    <cellStyle name="Comma 65 2 3" xfId="7470" xr:uid="{1C894F24-4A64-4291-9AFD-08B10B45EC6F}"/>
    <cellStyle name="Comma 65 2 3 2" xfId="7471" xr:uid="{BBFF1323-D163-4775-8463-7FCF4A888FBC}"/>
    <cellStyle name="Comma 65 2 3 2 2" xfId="23600" xr:uid="{5D0A8D4F-AB38-423A-88B4-ED0EB6193812}"/>
    <cellStyle name="Comma 65 2 3 3" xfId="23599" xr:uid="{101408E2-6642-4D4E-97ED-4408409F4AE8}"/>
    <cellStyle name="Comma 65 2 4" xfId="7472" xr:uid="{8F0D6C29-2B11-42A4-9FB4-195F26BEE510}"/>
    <cellStyle name="Comma 65 2 4 2" xfId="23601" xr:uid="{E870D4BB-F551-4BBE-8477-3F41FA962CCA}"/>
    <cellStyle name="Comma 65 2 5" xfId="23596" xr:uid="{1C9E4273-8881-464D-8317-03408BD08B82}"/>
    <cellStyle name="Comma 65 3" xfId="7473" xr:uid="{0F7E370E-77CE-4205-8FCF-BAF7FBB06F85}"/>
    <cellStyle name="Comma 65 3 2" xfId="7474" xr:uid="{DDD64B8B-CEBD-47E2-9784-012F5C5324CE}"/>
    <cellStyle name="Comma 65 3 2 2" xfId="23603" xr:uid="{03D0A20B-B32E-4261-B8B4-3714B1478237}"/>
    <cellStyle name="Comma 65 3 3" xfId="23602" xr:uid="{D85738DA-5830-4C29-8727-F301690264A4}"/>
    <cellStyle name="Comma 65 4" xfId="7475" xr:uid="{9FF02188-ED39-45F7-8B08-3BD1C91FB585}"/>
    <cellStyle name="Comma 65 4 2" xfId="7476" xr:uid="{4DA3FCB3-D35F-4DD7-BBEB-9680F9FE97CF}"/>
    <cellStyle name="Comma 65 4 2 2" xfId="23605" xr:uid="{F69E8428-372F-4311-A91F-2E6789ED4B63}"/>
    <cellStyle name="Comma 65 4 3" xfId="23604" xr:uid="{5F863F0B-2A0B-404C-AA51-629FD62250BB}"/>
    <cellStyle name="Comma 65 5" xfId="7477" xr:uid="{A47CEC3B-3CBD-4553-A752-59E60C542DE7}"/>
    <cellStyle name="Comma 65 5 2" xfId="23606" xr:uid="{F2484DA1-7445-450B-80D1-C32AAAD1D2BE}"/>
    <cellStyle name="Comma 65 6" xfId="23595" xr:uid="{F677D2FD-19A2-484E-9083-27BE519F0D8C}"/>
    <cellStyle name="Comma 66" xfId="7478" xr:uid="{04160043-E01B-4754-A411-EDE388DA7520}"/>
    <cellStyle name="Comma 66 2" xfId="7479" xr:uid="{BA6B2736-82DB-40D3-A8B0-820BFC69D894}"/>
    <cellStyle name="Comma 66 2 2" xfId="7480" xr:uid="{13964A4F-5083-473C-927A-92FE2E1F3FB8}"/>
    <cellStyle name="Comma 66 2 2 2" xfId="7481" xr:uid="{01AF7E29-0E34-43EF-877A-73EB4FFEB756}"/>
    <cellStyle name="Comma 66 2 2 2 2" xfId="23610" xr:uid="{7898CBA3-C1D7-4DCD-A1CA-6ABFEBD6E1D4}"/>
    <cellStyle name="Comma 66 2 2 3" xfId="23609" xr:uid="{E070FB51-FC04-4231-9F72-F996E5F09E0F}"/>
    <cellStyle name="Comma 66 2 3" xfId="7482" xr:uid="{BC8AB57C-D1AE-42A9-A545-37FAAF7C5778}"/>
    <cellStyle name="Comma 66 2 3 2" xfId="7483" xr:uid="{40A1C35D-BEA4-4D28-8366-C78802310DBA}"/>
    <cellStyle name="Comma 66 2 3 2 2" xfId="23612" xr:uid="{073B8A21-7B47-46CC-9939-9D3DADC51D8A}"/>
    <cellStyle name="Comma 66 2 3 3" xfId="23611" xr:uid="{08F10270-544D-48D3-BDBE-DC8A0469159D}"/>
    <cellStyle name="Comma 66 2 4" xfId="7484" xr:uid="{54FE99AB-0DC2-4C08-BEAD-FEC7D16EA002}"/>
    <cellStyle name="Comma 66 2 4 2" xfId="23613" xr:uid="{0F74EDF9-E310-4A25-8461-1993F7AC69CC}"/>
    <cellStyle name="Comma 66 2 5" xfId="23608" xr:uid="{3861D554-0A0D-4C3D-B38A-18507CCE03EC}"/>
    <cellStyle name="Comma 66 3" xfId="7485" xr:uid="{39FF9CF5-CB8B-4DFB-8621-4B396ACD6C99}"/>
    <cellStyle name="Comma 66 3 2" xfId="7486" xr:uid="{96E2F438-31DA-453A-B942-C1085A932884}"/>
    <cellStyle name="Comma 66 3 2 2" xfId="23615" xr:uid="{B1F17C15-1FC9-4019-AFB7-FB83DF503925}"/>
    <cellStyle name="Comma 66 3 3" xfId="23614" xr:uid="{00F3A034-6098-4CEA-BC30-C62594DFEFD6}"/>
    <cellStyle name="Comma 66 4" xfId="7487" xr:uid="{81A0EAF3-F4EC-4839-A507-124DE03CB4FE}"/>
    <cellStyle name="Comma 66 4 2" xfId="7488" xr:uid="{8FF73DAA-AE7A-41C8-8D88-C9B5C9E181FD}"/>
    <cellStyle name="Comma 66 4 2 2" xfId="23617" xr:uid="{351C960E-D677-4766-8F41-10DEE532C87D}"/>
    <cellStyle name="Comma 66 4 3" xfId="23616" xr:uid="{A67FB21B-A52C-4F04-B95D-F4707658A665}"/>
    <cellStyle name="Comma 66 5" xfId="7489" xr:uid="{94E87F7A-D40A-4097-9DD4-CDBB1FB80AD0}"/>
    <cellStyle name="Comma 66 5 2" xfId="23618" xr:uid="{E1E88403-200F-487A-AAB0-43521F7AD9CC}"/>
    <cellStyle name="Comma 66 6" xfId="23607" xr:uid="{27618055-D928-4700-B84D-5D7B2AE9AEC5}"/>
    <cellStyle name="Comma 67" xfId="7490" xr:uid="{3D0382C0-FA2C-4C9A-B618-2A27E503E738}"/>
    <cellStyle name="Comma 67 2" xfId="7491" xr:uid="{D108A31F-FDF2-4219-B2D5-FDEA90D5D71F}"/>
    <cellStyle name="Comma 67 2 2" xfId="7492" xr:uid="{412CFC15-08C0-4ACC-B9E6-9D83BC99C3F5}"/>
    <cellStyle name="Comma 67 2 2 2" xfId="23621" xr:uid="{99E1CF22-F466-4DAF-821D-395A9A237B8E}"/>
    <cellStyle name="Comma 67 2 3" xfId="23620" xr:uid="{A8CD6E38-408C-4CB9-91A9-770EA551E88D}"/>
    <cellStyle name="Comma 67 3" xfId="7493" xr:uid="{5866DB9F-CA79-4A82-8BBD-7D9537451005}"/>
    <cellStyle name="Comma 67 3 2" xfId="23622" xr:uid="{D2AB6084-22B9-4966-8AE7-5C1F0F950768}"/>
    <cellStyle name="Comma 67 4" xfId="23619" xr:uid="{32BA2C51-98A1-43BE-A4DE-E3EB358820DC}"/>
    <cellStyle name="Comma 68" xfId="17920" xr:uid="{A7CE2558-0AF7-4537-9E60-675982F55F28}"/>
    <cellStyle name="Comma 68 2" xfId="33374" xr:uid="{E056E565-C96B-4FCF-8A3E-C336067D7AAA}"/>
    <cellStyle name="Comma 69" xfId="17998" xr:uid="{C1604B62-0A1C-4F17-BF1C-E9CE1559FA93}"/>
    <cellStyle name="Comma 7" xfId="390" xr:uid="{00000000-0005-0000-0000-0000AA030000}"/>
    <cellStyle name="Comma 7 10" xfId="37586" xr:uid="{6A917CF6-B89C-47EB-A3CA-02C71E011672}"/>
    <cellStyle name="Comma 7 11" xfId="37635" xr:uid="{ADF1F1AE-E5FE-413A-AD32-995BF2A77553}"/>
    <cellStyle name="Comma 7 12" xfId="37673" xr:uid="{46478E29-346F-471D-B28B-2B2C18348842}"/>
    <cellStyle name="Comma 7 13" xfId="37710" xr:uid="{99F6ADE3-6774-410E-A05C-2A46492F7E18}"/>
    <cellStyle name="Comma 7 14" xfId="37750" xr:uid="{2AE7C340-C292-4613-A59D-9AF9DE9C4F4E}"/>
    <cellStyle name="Comma 7 15" xfId="37793" xr:uid="{51FD3AEF-14A0-4627-97E2-87BCB115F4CD}"/>
    <cellStyle name="Comma 7 16" xfId="37837" xr:uid="{0199711A-3116-4864-8C38-16E3EAD8BF26}"/>
    <cellStyle name="Comma 7 17" xfId="37972" xr:uid="{B38A2FAB-21AB-4E83-99E2-EF949E19FB81}"/>
    <cellStyle name="Comma 7 18" xfId="34716" xr:uid="{85811AC5-C607-4067-8B70-7914EDE1E33A}"/>
    <cellStyle name="Comma 7 2" xfId="1125" xr:uid="{00000000-0005-0000-0000-0000AB030000}"/>
    <cellStyle name="Comma 7 2 10" xfId="37636" xr:uid="{A957AD2A-779C-4697-A673-B0EC689C1783}"/>
    <cellStyle name="Comma 7 2 11" xfId="37674" xr:uid="{DFA95D89-957D-40AD-AE11-D5477A8FB0F1}"/>
    <cellStyle name="Comma 7 2 12" xfId="37711" xr:uid="{A7B6DB1B-B1EB-4C13-9507-C1E23061281F}"/>
    <cellStyle name="Comma 7 2 13" xfId="37751" xr:uid="{D85DF776-406F-4355-AA23-415DD9092B19}"/>
    <cellStyle name="Comma 7 2 14" xfId="37794" xr:uid="{119D2914-F32B-4755-915A-845A2608F197}"/>
    <cellStyle name="Comma 7 2 15" xfId="37838" xr:uid="{B0A58129-0CAF-4552-85F9-EC22339D122C}"/>
    <cellStyle name="Comma 7 2 16" xfId="37973" xr:uid="{80820D0C-D408-4DAC-B43F-E9939FF3E092}"/>
    <cellStyle name="Comma 7 2 17" xfId="34717" xr:uid="{644C4AE1-2E1B-4402-A376-2B30A12B0E95}"/>
    <cellStyle name="Comma 7 2 18" xfId="2358" xr:uid="{09468156-5267-4E1B-AC4D-EA6E7F5C7CA8}"/>
    <cellStyle name="Comma 7 2 2" xfId="7495" xr:uid="{E3B6D362-47C2-419C-B185-FC2038993E2E}"/>
    <cellStyle name="Comma 7 2 2 2" xfId="23623" xr:uid="{0DD8A842-4EA4-4A35-BD64-9FC07BE643FE}"/>
    <cellStyle name="Comma 7 2 2 3" xfId="35878" xr:uid="{E536FED2-2BFC-4319-A37F-3E6EE66B015C}"/>
    <cellStyle name="Comma 7 2 3" xfId="7496" xr:uid="{5FB48FAF-0A09-4F95-AE06-79E8D155DBDC}"/>
    <cellStyle name="Comma 7 2 3 2" xfId="23624" xr:uid="{745A5F2A-830C-4E4A-8333-9E1EB6D8BDBF}"/>
    <cellStyle name="Comma 7 2 3 3" xfId="37272" xr:uid="{4764611B-96A3-4CB4-8E11-8FE368C3DCA2}"/>
    <cellStyle name="Comma 7 2 4" xfId="18757" xr:uid="{25EB52B9-6E3D-4FA0-8D1F-7E52E7021EB4}"/>
    <cellStyle name="Comma 7 2 4 2" xfId="37336" xr:uid="{48B2B96E-70EC-4610-9ACE-377520C958CC}"/>
    <cellStyle name="Comma 7 2 5" xfId="37415" xr:uid="{44484E88-3B5D-494E-A6B0-535938D5AEB5}"/>
    <cellStyle name="Comma 7 2 6" xfId="37487" xr:uid="{C3539810-2F7A-4182-8DBF-F308F69B49B1}"/>
    <cellStyle name="Comma 7 2 7" xfId="37522" xr:uid="{32038AE7-C0B3-4AA9-A9C4-FF094153AE95}"/>
    <cellStyle name="Comma 7 2 8" xfId="37554" xr:uid="{9967B3E0-2156-4F52-B592-51721E518722}"/>
    <cellStyle name="Comma 7 2 9" xfId="37587" xr:uid="{443F45EA-9F27-4695-A2BA-D7C01936F1D7}"/>
    <cellStyle name="Comma 7 2_sales contracts" xfId="7494" xr:uid="{3A07D809-94D0-43FD-93C5-87A3CE14D76C}"/>
    <cellStyle name="Comma 7 3" xfId="7497" xr:uid="{FCFD1556-5999-4E7A-B09A-C9C9E0F59185}"/>
    <cellStyle name="Comma 7 3 2" xfId="23625" xr:uid="{3396C920-D23E-4FF7-85BE-2B6AF0BEBDD4}"/>
    <cellStyle name="Comma 7 3 3" xfId="19553" xr:uid="{1003AB47-ABAB-456A-B7AF-60A0876FBE22}"/>
    <cellStyle name="Comma 7 3 4" xfId="35877" xr:uid="{06C289D1-3C20-4311-944D-57809530533F}"/>
    <cellStyle name="Comma 7 4" xfId="7498" xr:uid="{75412C67-B3D9-4098-976A-0C26845B1FE3}"/>
    <cellStyle name="Comma 7 4 2" xfId="23626" xr:uid="{941DA775-3793-4694-B064-99A564FDBBC2}"/>
    <cellStyle name="Comma 7 4 3" xfId="37271" xr:uid="{5BBD365B-6116-4269-964A-94AA7D520DC3}"/>
    <cellStyle name="Comma 7 5" xfId="7499" xr:uid="{32C805CB-3B80-4142-A4CC-FE95FA791309}"/>
    <cellStyle name="Comma 7 5 2" xfId="23627" xr:uid="{CB090FB6-3514-4F4E-A907-156849A17449}"/>
    <cellStyle name="Comma 7 5 3" xfId="37335" xr:uid="{A52DDEDE-FF69-494A-ACD1-DA14B25951CF}"/>
    <cellStyle name="Comma 7 6" xfId="7500" xr:uid="{4FACB8D9-1641-4BE2-A215-40B97D2449E9}"/>
    <cellStyle name="Comma 7 6 2" xfId="7501" xr:uid="{6B17B7CC-7678-423F-BDFA-2B5DABE0749D}"/>
    <cellStyle name="Comma 7 6 2 2" xfId="23629" xr:uid="{5CB5C393-2821-4C1E-BE93-AFE39E2ED523}"/>
    <cellStyle name="Comma 7 6 3" xfId="7502" xr:uid="{7137CE29-E3CB-46E5-8BF9-8F56863A8BEC}"/>
    <cellStyle name="Comma 7 6 3 2" xfId="23630" xr:uid="{82D8AE66-4D2F-4240-B60E-10E311D9A25D}"/>
    <cellStyle name="Comma 7 6 4" xfId="23628" xr:uid="{352ED4C5-3ED3-4FAE-9F99-F629171FB9E7}"/>
    <cellStyle name="Comma 7 6 5" xfId="37414" xr:uid="{2917FAEB-777D-4DAD-B659-8C188CE1A7C3}"/>
    <cellStyle name="Comma 7 7" xfId="19614" xr:uid="{0515D73A-F90F-4206-BEC0-41BDC07E2BFB}"/>
    <cellStyle name="Comma 7 7 2" xfId="37486" xr:uid="{96E7DB2B-C3CE-42E2-817D-5A257E83576C}"/>
    <cellStyle name="Comma 7 8" xfId="37521" xr:uid="{74650804-DDE3-416C-A3DB-8D7A81AD2579}"/>
    <cellStyle name="Comma 7 9" xfId="37553" xr:uid="{3407418B-85E3-4341-87F7-364906FE304B}"/>
    <cellStyle name="Comma 7_FX" xfId="34838" xr:uid="{F9965C7F-A219-4C78-B407-3B6F6A4B2548}"/>
    <cellStyle name="Comma 70" xfId="18004" xr:uid="{4A83F8DD-8308-4569-936C-708A8DA578DB}"/>
    <cellStyle name="Comma 71" xfId="18006" xr:uid="{C31958D3-231B-496B-B3F3-F2C692978A28}"/>
    <cellStyle name="Comma 72" xfId="18008" xr:uid="{C26CFF7D-846A-4683-BBC6-49D8D31EB27D}"/>
    <cellStyle name="Comma 73" xfId="18011" xr:uid="{9DEED4FD-D5A5-4281-805A-B13FCF11C219}"/>
    <cellStyle name="Comma 74" xfId="18012" xr:uid="{31C65846-C93F-41B9-BF60-CB4092EE0F0C}"/>
    <cellStyle name="Comma 75" xfId="18014" xr:uid="{6163605B-2BBA-4F86-BA17-A6F6FC75E4C7}"/>
    <cellStyle name="Comma 76" xfId="18015" xr:uid="{22427F4C-76BE-4CEF-B347-57A455B2C871}"/>
    <cellStyle name="Comma 77" xfId="18018" xr:uid="{AF7FCA6B-6D24-4EB8-B000-51AD732E89F1}"/>
    <cellStyle name="Comma 78" xfId="18020" xr:uid="{B798523E-DCC8-402E-91C7-88F9789BC81C}"/>
    <cellStyle name="Comma 79" xfId="18022" xr:uid="{EBBA18E7-E6DE-44D3-8882-9C0440C3F281}"/>
    <cellStyle name="Comma 8" xfId="393" xr:uid="{00000000-0005-0000-0000-0000AD030000}"/>
    <cellStyle name="Comma 8 2" xfId="1126" xr:uid="{00000000-0005-0000-0000-0000AE030000}"/>
    <cellStyle name="Comma 8 2 10" xfId="7504" xr:uid="{B33F98CF-7EEA-4977-AA2E-4C48CE97B79F}"/>
    <cellStyle name="Comma 8 2 10 2" xfId="7505" xr:uid="{A1D8D92B-23B4-4766-BAA7-4460A38B4571}"/>
    <cellStyle name="Comma 8 2 10 2 2" xfId="23632" xr:uid="{940ED93C-638B-4325-8709-503E51FD65E3}"/>
    <cellStyle name="Comma 8 2 10 3" xfId="23631" xr:uid="{B64E2A4B-6121-469F-8691-57C162132E22}"/>
    <cellStyle name="Comma 8 2 11" xfId="7506" xr:uid="{94CDC8FD-6AB7-4C2B-BF30-84404A6892A5}"/>
    <cellStyle name="Comma 8 2 11 2" xfId="7507" xr:uid="{E635256A-BEA5-4783-A1EA-439B9342657D}"/>
    <cellStyle name="Comma 8 2 11 2 2" xfId="23634" xr:uid="{D4F9E3FD-BC14-4AD3-86AE-1EFDE0797C55}"/>
    <cellStyle name="Comma 8 2 11 3" xfId="23633" xr:uid="{FDAA92A5-27F0-4CE1-B55B-29DE2EF1844C}"/>
    <cellStyle name="Comma 8 2 12" xfId="7508" xr:uid="{5315A8F9-9456-4C84-A868-19B7584486BB}"/>
    <cellStyle name="Comma 8 2 12 2" xfId="23635" xr:uid="{1051240A-9E70-4307-9086-F01C2B1DEAD4}"/>
    <cellStyle name="Comma 8 2 13" xfId="34053" xr:uid="{67D66A3C-922C-4ACF-BAE0-B160218422E6}"/>
    <cellStyle name="Comma 8 2 14" xfId="19551" xr:uid="{33BF32E9-AF82-4815-B2B8-001273C94A03}"/>
    <cellStyle name="Comma 8 2 2" xfId="1127" xr:uid="{00000000-0005-0000-0000-0000AF030000}"/>
    <cellStyle name="Comma 8 2 2 2" xfId="1128" xr:uid="{00000000-0005-0000-0000-0000B0030000}"/>
    <cellStyle name="Comma 8 2 2 2 2" xfId="1129" xr:uid="{00000000-0005-0000-0000-0000B1030000}"/>
    <cellStyle name="Comma 8 2 2 2 2 2" xfId="7512" xr:uid="{4EE86D8F-4317-4CBF-9FC9-7BEDC32360AD}"/>
    <cellStyle name="Comma 8 2 2 2 2 2 2" xfId="7513" xr:uid="{25933F66-EFEF-4E75-A59E-8B81A2D4CD60}"/>
    <cellStyle name="Comma 8 2 2 2 2 2 2 2" xfId="23637" xr:uid="{40CB2935-40CA-459B-92D2-DF08D804C6A7}"/>
    <cellStyle name="Comma 8 2 2 2 2 2 3" xfId="7514" xr:uid="{74560BCE-81D0-4E96-9EA8-C66C81B982DC}"/>
    <cellStyle name="Comma 8 2 2 2 2 2 3 2" xfId="23638" xr:uid="{5810D8E1-6440-4EA3-BDB5-3D13209B5FF4}"/>
    <cellStyle name="Comma 8 2 2 2 2 2 4" xfId="23636" xr:uid="{8F32B364-E4DE-4542-8012-B52C2877C742}"/>
    <cellStyle name="Comma 8 2 2 2 2 3" xfId="7515" xr:uid="{45F61428-1957-409D-A1CA-7228280B9D13}"/>
    <cellStyle name="Comma 8 2 2 2 2 3 2" xfId="7516" xr:uid="{902752DB-C0BC-48CF-BDB0-1B4C524E8E2B}"/>
    <cellStyle name="Comma 8 2 2 2 2 3 2 2" xfId="23640" xr:uid="{623DC5E7-0BED-4F32-88B2-CF7AA270B754}"/>
    <cellStyle name="Comma 8 2 2 2 2 3 3" xfId="23639" xr:uid="{18DFE207-66A0-426F-B55B-5E27DF8D2BA4}"/>
    <cellStyle name="Comma 8 2 2 2 2 4" xfId="7517" xr:uid="{BDFA4A05-37F1-4467-A169-C5F10CC4D657}"/>
    <cellStyle name="Comma 8 2 2 2 2 4 2" xfId="7518" xr:uid="{3C20E194-D4DF-4671-92DB-3BB8579D3B70}"/>
    <cellStyle name="Comma 8 2 2 2 2 4 2 2" xfId="23642" xr:uid="{972E2946-935B-4DC6-8A4F-0AAC9494AF53}"/>
    <cellStyle name="Comma 8 2 2 2 2 4 3" xfId="23641" xr:uid="{6FAA7DB8-7D9B-4F27-AFC3-15F73A0FE845}"/>
    <cellStyle name="Comma 8 2 2 2 2 5" xfId="7519" xr:uid="{C1A6263A-4686-4780-AD29-1AD7C4BF94FA}"/>
    <cellStyle name="Comma 8 2 2 2 2 5 2" xfId="23643" xr:uid="{0EE1B6B2-BD33-4DF2-A752-1D89B156FC2E}"/>
    <cellStyle name="Comma 8 2 2 2 2_sales contracts" xfId="7511" xr:uid="{D1FD27BA-1BC5-4933-841C-A772412F9074}"/>
    <cellStyle name="Comma 8 2 2 2 3" xfId="7520" xr:uid="{DEFFAF50-8963-4360-BE6A-B2213BD1FC7F}"/>
    <cellStyle name="Comma 8 2 2 2 3 2" xfId="7521" xr:uid="{488FFB45-1639-4220-A29C-67D7F7E275C8}"/>
    <cellStyle name="Comma 8 2 2 2 3 2 2" xfId="23645" xr:uid="{94BA7328-6FF2-497A-9A21-A13255C5CA8B}"/>
    <cellStyle name="Comma 8 2 2 2 3 3" xfId="7522" xr:uid="{FDAA58E9-5C9F-4C02-8324-EC1C3FF1D983}"/>
    <cellStyle name="Comma 8 2 2 2 3 3 2" xfId="23646" xr:uid="{447646C3-A5BB-40A9-A6F1-487E46BFC86A}"/>
    <cellStyle name="Comma 8 2 2 2 3 4" xfId="23644" xr:uid="{2C54941E-55E4-4A36-BC5E-239EC8BD9295}"/>
    <cellStyle name="Comma 8 2 2 2 4" xfId="7523" xr:uid="{82214C89-7B97-4DD6-8C7E-304144B9D285}"/>
    <cellStyle name="Comma 8 2 2 2 4 2" xfId="7524" xr:uid="{37AA0CE2-262A-43BD-BBAC-D8DBF6F687B3}"/>
    <cellStyle name="Comma 8 2 2 2 4 2 2" xfId="23648" xr:uid="{FA4BB107-9027-4034-BE91-98ADB4043F6E}"/>
    <cellStyle name="Comma 8 2 2 2 4 3" xfId="7525" xr:uid="{FE629DAA-99D4-4B85-ACE8-AE0B714CB0A1}"/>
    <cellStyle name="Comma 8 2 2 2 4 3 2" xfId="23649" xr:uid="{90C730CE-2333-44A2-9491-0F4100BCEFFE}"/>
    <cellStyle name="Comma 8 2 2 2 4 4" xfId="23647" xr:uid="{B74167F4-E68F-48AF-A341-4F81F6EB5975}"/>
    <cellStyle name="Comma 8 2 2 2 5" xfId="7526" xr:uid="{08922067-B9ED-4690-8CE9-43D24B0763F3}"/>
    <cellStyle name="Comma 8 2 2 2 5 2" xfId="7527" xr:uid="{33B52D76-45A2-42DF-BEE0-51FA7CE4230A}"/>
    <cellStyle name="Comma 8 2 2 2 5 2 2" xfId="23651" xr:uid="{E41CF485-6AA5-45FD-9885-FB2583598C4A}"/>
    <cellStyle name="Comma 8 2 2 2 5 3" xfId="23650" xr:uid="{4F5D9F7B-8CF1-4580-A0E1-9AAE8D848F75}"/>
    <cellStyle name="Comma 8 2 2 2 6" xfId="7528" xr:uid="{C95E01C3-9F5B-49F4-8A32-5FBAA8CF5129}"/>
    <cellStyle name="Comma 8 2 2 2 6 2" xfId="7529" xr:uid="{CEE30DC4-9523-4F43-AA9D-E2C3926EFF2E}"/>
    <cellStyle name="Comma 8 2 2 2 6 2 2" xfId="23653" xr:uid="{C6623B3E-6EF6-4DE2-8F05-4DCF8BB6CE75}"/>
    <cellStyle name="Comma 8 2 2 2 6 3" xfId="23652" xr:uid="{D0168F92-50C9-40E5-A17C-16B49DBF2401}"/>
    <cellStyle name="Comma 8 2 2 2 7" xfId="7530" xr:uid="{75223C1A-91E4-4F1C-AE98-81A3D778406E}"/>
    <cellStyle name="Comma 8 2 2 2 7 2" xfId="23654" xr:uid="{F16A3B3D-9A79-4F92-B583-8BC09542743E}"/>
    <cellStyle name="Comma 8 2 2 2_sales contracts" xfId="7510" xr:uid="{32CAFA04-F91A-4A37-A4FF-7B4F4FD92251}"/>
    <cellStyle name="Comma 8 2 2 3" xfId="1130" xr:uid="{00000000-0005-0000-0000-0000B2030000}"/>
    <cellStyle name="Comma 8 2 2 3 2" xfId="7532" xr:uid="{C478E66E-F3FA-4CDC-9462-1C9D33838AA8}"/>
    <cellStyle name="Comma 8 2 2 3 2 2" xfId="23655" xr:uid="{686AE904-B3F1-4161-91C2-109757586C6C}"/>
    <cellStyle name="Comma 8 2 2 3 3" xfId="7533" xr:uid="{25CE5710-F4E9-455F-93B8-98D301AECD1B}"/>
    <cellStyle name="Comma 8 2 2 3 3 2" xfId="7534" xr:uid="{5907F262-FFA1-4EEF-A88F-1BB5E8F38F99}"/>
    <cellStyle name="Comma 8 2 2 3 3 2 2" xfId="23657" xr:uid="{BDE459C4-79A9-4A6A-87B9-D15EB790338D}"/>
    <cellStyle name="Comma 8 2 2 3 3 3" xfId="7535" xr:uid="{2EFA2EC7-0436-41D7-AD6B-7BAEE4EA5205}"/>
    <cellStyle name="Comma 8 2 2 3 3 3 2" xfId="23658" xr:uid="{048004CA-2DA8-4BD4-995A-0F699FB05A9B}"/>
    <cellStyle name="Comma 8 2 2 3 3 4" xfId="23656" xr:uid="{736D997B-988D-4F68-B94A-D79151EA15F5}"/>
    <cellStyle name="Comma 8 2 2 3 4" xfId="7536" xr:uid="{7F44656E-AD6F-4604-9BE6-F102758B1D0F}"/>
    <cellStyle name="Comma 8 2 2 3 4 2" xfId="7537" xr:uid="{D9DD531C-FEB1-4F93-8FCD-1562352EB013}"/>
    <cellStyle name="Comma 8 2 2 3 4 2 2" xfId="23660" xr:uid="{C6EE329C-1D92-45EF-9EEB-140D9FE6FD99}"/>
    <cellStyle name="Comma 8 2 2 3 4 3" xfId="23659" xr:uid="{AAA7BDC7-979C-4F10-A82D-E339E8209B96}"/>
    <cellStyle name="Comma 8 2 2 3_sales contracts" xfId="7531" xr:uid="{A7385157-1A5D-48F6-B1FE-FDB71419F151}"/>
    <cellStyle name="Comma 8 2 2 4" xfId="7538" xr:uid="{D2E9AFFF-B214-4959-BE51-41DA6D672947}"/>
    <cellStyle name="Comma 8 2 2 4 2" xfId="7539" xr:uid="{75F180B2-F0D8-4F8C-99A7-19FBF4910457}"/>
    <cellStyle name="Comma 8 2 2 4 2 2" xfId="7540" xr:uid="{714AE694-9959-4BC7-B88F-0A1CEC13B088}"/>
    <cellStyle name="Comma 8 2 2 4 2 2 2" xfId="23663" xr:uid="{A5160838-EF7F-4CE9-A8C7-295C89C92349}"/>
    <cellStyle name="Comma 8 2 2 4 2 3" xfId="23662" xr:uid="{D9E2C50B-D166-457C-8F8A-B7A0A74A0467}"/>
    <cellStyle name="Comma 8 2 2 4 3" xfId="7541" xr:uid="{FB84FC8B-468F-4185-8F64-9BD0C5B0F60B}"/>
    <cellStyle name="Comma 8 2 2 4 3 2" xfId="7542" xr:uid="{840B9ABB-88CD-4F69-8C04-8E50B14A27D7}"/>
    <cellStyle name="Comma 8 2 2 4 3 2 2" xfId="23665" xr:uid="{6B86BF6D-4E1E-4F89-9FF2-CC23A9265D62}"/>
    <cellStyle name="Comma 8 2 2 4 3 3" xfId="23664" xr:uid="{1E69A3CA-C6E8-45D7-AA38-6C8D5791F914}"/>
    <cellStyle name="Comma 8 2 2 4 4" xfId="7543" xr:uid="{54D4A5D2-DD57-43B1-A051-5FD4E3F2CF40}"/>
    <cellStyle name="Comma 8 2 2 4 4 2" xfId="23666" xr:uid="{19C6B160-D6C5-416D-B7C2-D8945C098015}"/>
    <cellStyle name="Comma 8 2 2 4 5" xfId="23661" xr:uid="{429EC258-50FA-4F3D-AB42-34F45F6D0FC6}"/>
    <cellStyle name="Comma 8 2 2 5" xfId="7544" xr:uid="{35371316-2718-47C8-8745-91820A0E0C35}"/>
    <cellStyle name="Comma 8 2 2 5 2" xfId="7545" xr:uid="{D418F239-2418-43D5-922E-03E1DD4E5F14}"/>
    <cellStyle name="Comma 8 2 2 5 2 2" xfId="23668" xr:uid="{69A103BE-10BE-4893-A38A-F0D3087F6695}"/>
    <cellStyle name="Comma 8 2 2 5 3" xfId="7546" xr:uid="{EEE519A1-D971-410B-933F-8B4147C4E51B}"/>
    <cellStyle name="Comma 8 2 2 5 3 2" xfId="23669" xr:uid="{90EB7BC3-7C2F-4A28-8EA3-72357BF43D90}"/>
    <cellStyle name="Comma 8 2 2 5 4" xfId="23667" xr:uid="{1977C857-5B51-487E-8F46-6F5997DD7431}"/>
    <cellStyle name="Comma 8 2 2 6" xfId="7547" xr:uid="{8730B467-67FF-4767-B7F0-EE581CD826D8}"/>
    <cellStyle name="Comma 8 2 2 6 2" xfId="7548" xr:uid="{4EA1ACBC-200B-41CA-93E2-B61392C415B3}"/>
    <cellStyle name="Comma 8 2 2 6 2 2" xfId="23671" xr:uid="{671C15A1-7C8C-4EEF-8D9F-FD2FA5B0E855}"/>
    <cellStyle name="Comma 8 2 2 6 3" xfId="23670" xr:uid="{93F45482-A1DC-4FDD-96FB-CC4AEA706AC5}"/>
    <cellStyle name="Comma 8 2 2 7" xfId="7549" xr:uid="{20D7E6BF-7E57-474D-8E2D-686DD3A38D97}"/>
    <cellStyle name="Comma 8 2 2 7 2" xfId="7550" xr:uid="{4BBDECFC-42FC-41E4-8321-50EF25B51856}"/>
    <cellStyle name="Comma 8 2 2 7 2 2" xfId="23673" xr:uid="{8420ED55-F082-4CA3-8760-E461780AC419}"/>
    <cellStyle name="Comma 8 2 2 7 3" xfId="23672" xr:uid="{9A8E48ED-D268-4829-9505-F32D6FB9347A}"/>
    <cellStyle name="Comma 8 2 2 8" xfId="7551" xr:uid="{E9AEAE00-201B-4574-BA6A-E5115795AB43}"/>
    <cellStyle name="Comma 8 2 2 8 2" xfId="23674" xr:uid="{0F1A3FB6-FA72-4CAF-817C-3EF03B4B76AA}"/>
    <cellStyle name="Comma 8 2 2_sales contracts" xfId="7509" xr:uid="{F8E386A4-A722-4C74-9C3B-116DB43F6BAB}"/>
    <cellStyle name="Comma 8 2 3" xfId="1131" xr:uid="{00000000-0005-0000-0000-0000B3030000}"/>
    <cellStyle name="Comma 8 2 3 2" xfId="1132" xr:uid="{00000000-0005-0000-0000-0000B4030000}"/>
    <cellStyle name="Comma 8 2 3 2 2" xfId="1133" xr:uid="{00000000-0005-0000-0000-0000B5030000}"/>
    <cellStyle name="Comma 8 2 3 2 2 2" xfId="7555" xr:uid="{065BD149-9F56-4A16-8196-D1EF6EA20FBE}"/>
    <cellStyle name="Comma 8 2 3 2 2 2 2" xfId="7556" xr:uid="{FBDBF2F2-9F89-4570-B3A3-57C3C7DB4BA4}"/>
    <cellStyle name="Comma 8 2 3 2 2 2 2 2" xfId="23676" xr:uid="{465135CF-3030-4FA9-839D-8C510D701100}"/>
    <cellStyle name="Comma 8 2 3 2 2 2 3" xfId="7557" xr:uid="{F943B066-8B20-4EC7-BD11-C4104DF6BBF8}"/>
    <cellStyle name="Comma 8 2 3 2 2 2 3 2" xfId="23677" xr:uid="{427FF3B7-AAE7-4759-B39A-9D8702216073}"/>
    <cellStyle name="Comma 8 2 3 2 2 2 4" xfId="23675" xr:uid="{BCC1E880-CADB-40B0-8C4D-2B888FA98FA2}"/>
    <cellStyle name="Comma 8 2 3 2 2 3" xfId="7558" xr:uid="{811B1A64-6849-4AB7-BF83-BFAA6CC71E92}"/>
    <cellStyle name="Comma 8 2 3 2 2 3 2" xfId="7559" xr:uid="{B7024133-7A7C-4AFE-A2D6-9B2FB784F21A}"/>
    <cellStyle name="Comma 8 2 3 2 2 3 2 2" xfId="23679" xr:uid="{19E53CEB-AF24-48A6-83B7-713F58633215}"/>
    <cellStyle name="Comma 8 2 3 2 2 3 3" xfId="23678" xr:uid="{4F5996DE-290A-42E6-B694-B41B9CDAA93A}"/>
    <cellStyle name="Comma 8 2 3 2 2 4" xfId="7560" xr:uid="{3AA778FE-72BA-43C3-AEA4-C071528B14F1}"/>
    <cellStyle name="Comma 8 2 3 2 2 4 2" xfId="7561" xr:uid="{DD8963A1-25B6-427C-B516-655B05AAB76E}"/>
    <cellStyle name="Comma 8 2 3 2 2 4 2 2" xfId="23681" xr:uid="{0BCD16A5-832D-4B22-8AFA-80EF2C6CC4AC}"/>
    <cellStyle name="Comma 8 2 3 2 2 4 3" xfId="23680" xr:uid="{49684782-6CDF-491C-B56B-EBBF43861553}"/>
    <cellStyle name="Comma 8 2 3 2 2 5" xfId="7562" xr:uid="{5E7ABED0-AFEF-4F70-85EC-3032BA115850}"/>
    <cellStyle name="Comma 8 2 3 2 2 5 2" xfId="23682" xr:uid="{081F84B7-2268-4D9B-95BA-7775765D5E6E}"/>
    <cellStyle name="Comma 8 2 3 2 2_sales contracts" xfId="7554" xr:uid="{2C628231-80C6-498A-8B7B-DFE0A01D011A}"/>
    <cellStyle name="Comma 8 2 3 2 3" xfId="7563" xr:uid="{D598310C-ABCA-492D-91D7-2D96E574502E}"/>
    <cellStyle name="Comma 8 2 3 2 3 2" xfId="7564" xr:uid="{176F8468-480B-4E64-953D-08542761D287}"/>
    <cellStyle name="Comma 8 2 3 2 3 2 2" xfId="23684" xr:uid="{72914111-04F2-4761-BA35-6A922BECEAC1}"/>
    <cellStyle name="Comma 8 2 3 2 3 3" xfId="7565" xr:uid="{16DE132C-3A75-4921-954D-64B27F5635CC}"/>
    <cellStyle name="Comma 8 2 3 2 3 3 2" xfId="23685" xr:uid="{E71F6B63-9423-4D35-9AE8-77DCD91C2F74}"/>
    <cellStyle name="Comma 8 2 3 2 3 4" xfId="23683" xr:uid="{798F259E-957A-4091-9D3F-8B223A99F43A}"/>
    <cellStyle name="Comma 8 2 3 2 4" xfId="7566" xr:uid="{22038B7B-65D4-4B47-A0A4-90E22E6800D5}"/>
    <cellStyle name="Comma 8 2 3 2 4 2" xfId="7567" xr:uid="{87FAF498-9A16-4D4A-89C5-A55220CB99D6}"/>
    <cellStyle name="Comma 8 2 3 2 4 2 2" xfId="23687" xr:uid="{1E5DF252-7B2C-4370-8BDB-E0F9ADCC02B4}"/>
    <cellStyle name="Comma 8 2 3 2 4 3" xfId="7568" xr:uid="{475341ED-044F-44F6-8672-ABAD17C117A4}"/>
    <cellStyle name="Comma 8 2 3 2 4 3 2" xfId="23688" xr:uid="{2C4DBD32-21C1-4AD2-904C-655B43D09752}"/>
    <cellStyle name="Comma 8 2 3 2 4 4" xfId="23686" xr:uid="{C11019D1-30D7-4A06-8347-90B82E6820C7}"/>
    <cellStyle name="Comma 8 2 3 2 5" xfId="7569" xr:uid="{0A9BAE23-F428-4DBA-BD7F-3E984D7205E3}"/>
    <cellStyle name="Comma 8 2 3 2 5 2" xfId="7570" xr:uid="{F250272B-1374-4290-94B4-B1CEF7C4618F}"/>
    <cellStyle name="Comma 8 2 3 2 5 2 2" xfId="23690" xr:uid="{B31D6262-5B29-4BBE-9888-4518B079D99F}"/>
    <cellStyle name="Comma 8 2 3 2 5 3" xfId="23689" xr:uid="{537FEF0C-9D63-4E83-9A75-EAEDBFE94714}"/>
    <cellStyle name="Comma 8 2 3 2 6" xfId="7571" xr:uid="{17CCDAF7-3357-4C80-A05A-5DFE00AFC8C1}"/>
    <cellStyle name="Comma 8 2 3 2 6 2" xfId="7572" xr:uid="{57A0C123-19FC-418D-903E-B8989941916E}"/>
    <cellStyle name="Comma 8 2 3 2 6 2 2" xfId="23692" xr:uid="{A7986EFD-EA9A-42FB-B568-C661CC8B664C}"/>
    <cellStyle name="Comma 8 2 3 2 6 3" xfId="23691" xr:uid="{E3811495-C387-4AF6-BFC8-D3E5D77A6A93}"/>
    <cellStyle name="Comma 8 2 3 2 7" xfId="7573" xr:uid="{A286ED39-5E47-4ABF-9024-042A8C4D1009}"/>
    <cellStyle name="Comma 8 2 3 2 7 2" xfId="23693" xr:uid="{FBF2DEE9-220E-484C-9EF9-B18B259068A7}"/>
    <cellStyle name="Comma 8 2 3 2_sales contracts" xfId="7553" xr:uid="{D50E5E68-92D8-4C06-AF95-6DC2FC494639}"/>
    <cellStyle name="Comma 8 2 3 3" xfId="1134" xr:uid="{00000000-0005-0000-0000-0000B6030000}"/>
    <cellStyle name="Comma 8 2 3 3 2" xfId="7575" xr:uid="{0A397B46-6901-4A24-ACFB-B9BF5E8714EF}"/>
    <cellStyle name="Comma 8 2 3 3 2 2" xfId="7576" xr:uid="{61182C1D-B57E-4040-A6EA-0BDF830EA3FB}"/>
    <cellStyle name="Comma 8 2 3 3 2 2 2" xfId="7577" xr:uid="{B19312ED-E484-4404-8F67-B50F2B7EFBF3}"/>
    <cellStyle name="Comma 8 2 3 3 2 2 2 2" xfId="23696" xr:uid="{2D00669C-6A57-4641-A0EE-8196036D9217}"/>
    <cellStyle name="Comma 8 2 3 3 2 2 3" xfId="23695" xr:uid="{56EAEDB8-4863-4AD1-BEE8-70AACAFFA5B7}"/>
    <cellStyle name="Comma 8 2 3 3 2 3" xfId="7578" xr:uid="{1327F083-A536-4AA3-961A-A637DA8E0F57}"/>
    <cellStyle name="Comma 8 2 3 3 2 3 2" xfId="7579" xr:uid="{15EF931D-74BD-4FDF-9909-4F25E5C308C2}"/>
    <cellStyle name="Comma 8 2 3 3 2 3 2 2" xfId="23698" xr:uid="{817155ED-7F37-457D-B92E-A51348EB758D}"/>
    <cellStyle name="Comma 8 2 3 3 2 3 3" xfId="23697" xr:uid="{3FB03C02-7C83-4FDB-9CD0-0834930415DF}"/>
    <cellStyle name="Comma 8 2 3 3 2 4" xfId="7580" xr:uid="{61E2ADC1-D617-4795-AFFD-EA6580B0EFD6}"/>
    <cellStyle name="Comma 8 2 3 3 2 4 2" xfId="23699" xr:uid="{005AFDCD-8EBE-4AF7-8DB0-B796E5671445}"/>
    <cellStyle name="Comma 8 2 3 3 2 5" xfId="23694" xr:uid="{96936A3C-E059-4A6E-A79E-0AB369A513AF}"/>
    <cellStyle name="Comma 8 2 3 3 3" xfId="7581" xr:uid="{2D61D82C-00A9-4526-B3C4-61CA4497EB56}"/>
    <cellStyle name="Comma 8 2 3 3 3 2" xfId="7582" xr:uid="{6611E67B-4D8C-4FE3-A32B-9D1EE57B3248}"/>
    <cellStyle name="Comma 8 2 3 3 3 2 2" xfId="23701" xr:uid="{C95A5EF7-61BB-4E44-9C93-33EB5169F903}"/>
    <cellStyle name="Comma 8 2 3 3 3 3" xfId="7583" xr:uid="{8829BDFA-2B57-47E3-AC70-DDDEC18E614F}"/>
    <cellStyle name="Comma 8 2 3 3 3 3 2" xfId="23702" xr:uid="{F8CF42DC-3839-48DF-8C51-B6B2D0934642}"/>
    <cellStyle name="Comma 8 2 3 3 3 4" xfId="23700" xr:uid="{43938387-142E-40EF-B980-FBFE5888E44D}"/>
    <cellStyle name="Comma 8 2 3 3 4" xfId="7584" xr:uid="{C51589D7-3A36-41B3-AA05-E6AEF4B1DC4E}"/>
    <cellStyle name="Comma 8 2 3 3 4 2" xfId="7585" xr:uid="{1ADF4072-3AA0-4EA4-96DD-93A891B3212A}"/>
    <cellStyle name="Comma 8 2 3 3 4 2 2" xfId="23704" xr:uid="{D92186F6-F15F-4177-BDE6-D22DDC91DFFE}"/>
    <cellStyle name="Comma 8 2 3 3 4 3" xfId="23703" xr:uid="{19CEA19C-54A7-479D-A12D-5D0170EFE63E}"/>
    <cellStyle name="Comma 8 2 3 3 5" xfId="7586" xr:uid="{DAEBD123-9CCD-4BAF-AF7D-7CC44E561BED}"/>
    <cellStyle name="Comma 8 2 3 3 5 2" xfId="7587" xr:uid="{8CABA043-342B-4E3D-AACC-3656F64934DE}"/>
    <cellStyle name="Comma 8 2 3 3 5 2 2" xfId="23706" xr:uid="{7DD96001-4669-4C2A-942A-688E9A63892C}"/>
    <cellStyle name="Comma 8 2 3 3 5 3" xfId="23705" xr:uid="{D00DC3A5-42B9-44D6-B69B-9EF46BE6C037}"/>
    <cellStyle name="Comma 8 2 3 3 6" xfId="7588" xr:uid="{81CD5754-6F9E-4A21-8423-E0726A927789}"/>
    <cellStyle name="Comma 8 2 3 3 6 2" xfId="23707" xr:uid="{7723C7F5-24A1-43A4-B413-2BCCC92CB951}"/>
    <cellStyle name="Comma 8 2 3 3_sales contracts" xfId="7574" xr:uid="{09F68F83-4A1D-4106-B4E5-C78230F826E7}"/>
    <cellStyle name="Comma 8 2 3 4" xfId="7589" xr:uid="{7169F78C-55C0-49D2-8F84-420C2024FF16}"/>
    <cellStyle name="Comma 8 2 3 4 2" xfId="7590" xr:uid="{4FCBC105-22C8-47B8-9CD7-E3644DBC3197}"/>
    <cellStyle name="Comma 8 2 3 4 2 2" xfId="7591" xr:uid="{910F12BB-4C41-41BD-B652-9A71D2ECDC87}"/>
    <cellStyle name="Comma 8 2 3 4 2 2 2" xfId="7592" xr:uid="{75415F90-17E4-40C3-A38E-673C24353447}"/>
    <cellStyle name="Comma 8 2 3 4 2 2 2 2" xfId="23711" xr:uid="{F3247083-FA41-4B98-9651-1F239264C507}"/>
    <cellStyle name="Comma 8 2 3 4 2 2 3" xfId="23710" xr:uid="{4D9D2A74-E2E7-41D0-9D22-451D689C88E8}"/>
    <cellStyle name="Comma 8 2 3 4 2 3" xfId="7593" xr:uid="{EC8D48BC-0503-45EB-836F-43EE69CB1E17}"/>
    <cellStyle name="Comma 8 2 3 4 2 3 2" xfId="7594" xr:uid="{DA839683-7CB3-4412-9703-0E7BD7106746}"/>
    <cellStyle name="Comma 8 2 3 4 2 3 2 2" xfId="23713" xr:uid="{CED99A35-C9B9-44A3-9E0A-FFF8CFA240DB}"/>
    <cellStyle name="Comma 8 2 3 4 2 3 3" xfId="23712" xr:uid="{01542CEF-157B-45F8-8143-16EA5A6548A6}"/>
    <cellStyle name="Comma 8 2 3 4 2 4" xfId="7595" xr:uid="{4EAA0AAE-00FD-44BB-8B67-A424CC13A325}"/>
    <cellStyle name="Comma 8 2 3 4 2 4 2" xfId="23714" xr:uid="{6E729BC4-1A50-44A5-BA3D-80F658DEFDEF}"/>
    <cellStyle name="Comma 8 2 3 4 2 5" xfId="23709" xr:uid="{0DD7F296-AE17-4300-9739-6776A165A830}"/>
    <cellStyle name="Comma 8 2 3 4 3" xfId="7596" xr:uid="{F71235FC-2D3F-4B52-94F1-DC1340AF189F}"/>
    <cellStyle name="Comma 8 2 3 4 3 2" xfId="7597" xr:uid="{00DD92E8-8F55-4511-875A-2BEB755AD756}"/>
    <cellStyle name="Comma 8 2 3 4 3 2 2" xfId="23716" xr:uid="{4605A723-304A-42EB-9402-0078E1C8A656}"/>
    <cellStyle name="Comma 8 2 3 4 3 3" xfId="23715" xr:uid="{884E3D30-4D9D-4EAA-AEE6-5230B2CAF0C7}"/>
    <cellStyle name="Comma 8 2 3 4 4" xfId="7598" xr:uid="{82BD232E-30FD-4373-A39E-77474598A2EB}"/>
    <cellStyle name="Comma 8 2 3 4 4 2" xfId="7599" xr:uid="{80263AB8-B8F8-42E2-8A4D-CF078454EA73}"/>
    <cellStyle name="Comma 8 2 3 4 4 2 2" xfId="23718" xr:uid="{DEA36D52-D191-49E3-89F7-CFD82114AA5F}"/>
    <cellStyle name="Comma 8 2 3 4 4 3" xfId="23717" xr:uid="{EFCB5B31-B42C-4767-85C4-245FF80AF71E}"/>
    <cellStyle name="Comma 8 2 3 4 5" xfId="7600" xr:uid="{8F42B564-C93B-456F-8DCA-93D25264F844}"/>
    <cellStyle name="Comma 8 2 3 4 5 2" xfId="23719" xr:uid="{AE0D4BBF-AB25-40AE-AE17-BF0C849DF288}"/>
    <cellStyle name="Comma 8 2 3 4 6" xfId="23708" xr:uid="{7E012E37-BABD-4EF4-89E4-C2BF03A80D32}"/>
    <cellStyle name="Comma 8 2 3 5" xfId="7601" xr:uid="{EF0D95CE-5BC0-4CC8-98AE-D0DFE05E0BDA}"/>
    <cellStyle name="Comma 8 2 3 5 2" xfId="7602" xr:uid="{15C5CE65-9410-4590-9681-7EB8DABF9372}"/>
    <cellStyle name="Comma 8 2 3 5 2 2" xfId="7603" xr:uid="{610BEED6-27C7-4153-8AF3-79A149BB7DCC}"/>
    <cellStyle name="Comma 8 2 3 5 2 2 2" xfId="23722" xr:uid="{D8651A48-D8F4-478A-AB56-0DD7BEB82F20}"/>
    <cellStyle name="Comma 8 2 3 5 2 3" xfId="23721" xr:uid="{7E304FE6-1E6D-4B9C-81FB-5414C816760A}"/>
    <cellStyle name="Comma 8 2 3 5 3" xfId="7604" xr:uid="{84B52B86-B60B-47FD-B292-4D3E14B7B971}"/>
    <cellStyle name="Comma 8 2 3 5 3 2" xfId="7605" xr:uid="{C4BCCA43-150B-4CFE-9B62-9B393EDB54E1}"/>
    <cellStyle name="Comma 8 2 3 5 3 2 2" xfId="23724" xr:uid="{5EE8EE87-FE71-4EBC-8325-BD3792339C2D}"/>
    <cellStyle name="Comma 8 2 3 5 3 3" xfId="23723" xr:uid="{CD0010EE-8646-47F0-928C-3652852ED029}"/>
    <cellStyle name="Comma 8 2 3 5 4" xfId="7606" xr:uid="{5B1E4B59-429D-4778-AA7A-9B61858B59D6}"/>
    <cellStyle name="Comma 8 2 3 5 4 2" xfId="23725" xr:uid="{06977118-4823-412E-9013-EB66822AF2AB}"/>
    <cellStyle name="Comma 8 2 3 5 5" xfId="23720" xr:uid="{99658251-CC17-4DE7-A203-6EA1C59BBE44}"/>
    <cellStyle name="Comma 8 2 3 6" xfId="7607" xr:uid="{3F070313-DB74-4B38-A72C-895BC26FA7BC}"/>
    <cellStyle name="Comma 8 2 3 6 2" xfId="7608" xr:uid="{96E8E95B-1750-48E9-B8D2-F25A25F565D0}"/>
    <cellStyle name="Comma 8 2 3 6 2 2" xfId="23727" xr:uid="{A3326266-554B-4AF4-8B82-4005C1337AD5}"/>
    <cellStyle name="Comma 8 2 3 6 3" xfId="7609" xr:uid="{09D7D4B3-2D01-429E-BFCE-8AE7C13926D0}"/>
    <cellStyle name="Comma 8 2 3 6 3 2" xfId="23728" xr:uid="{C8496CD2-4DE8-42F2-A63D-5255A170D445}"/>
    <cellStyle name="Comma 8 2 3 6 4" xfId="23726" xr:uid="{CF9146E3-E7A6-4C99-9308-5ADDB8B083C6}"/>
    <cellStyle name="Comma 8 2 3 7" xfId="7610" xr:uid="{CF132AAB-CD63-43C2-815E-608A51D92A92}"/>
    <cellStyle name="Comma 8 2 3 7 2" xfId="7611" xr:uid="{00E9ACF0-F6C1-4354-8687-018A162EA887}"/>
    <cellStyle name="Comma 8 2 3 7 2 2" xfId="23730" xr:uid="{96E567F7-D1F2-4495-A74D-0A4BB30C0D0A}"/>
    <cellStyle name="Comma 8 2 3 7 3" xfId="23729" xr:uid="{612BBCDD-96FC-485C-B818-03533EBC0E24}"/>
    <cellStyle name="Comma 8 2 3 8" xfId="7612" xr:uid="{23C57A7A-268E-4C9E-A3AD-2C3575DECACD}"/>
    <cellStyle name="Comma 8 2 3 8 2" xfId="7613" xr:uid="{8DBF7C9B-787B-4094-BC79-67D2234B044F}"/>
    <cellStyle name="Comma 8 2 3 8 2 2" xfId="23732" xr:uid="{B1166F47-0805-4E76-9C9C-52FB675601DE}"/>
    <cellStyle name="Comma 8 2 3 8 3" xfId="23731" xr:uid="{DB9CC334-3DD3-466A-A2D7-EFEF1FD13BDE}"/>
    <cellStyle name="Comma 8 2 3 9" xfId="7614" xr:uid="{712297E6-9EBC-4F44-A408-5B22097384C8}"/>
    <cellStyle name="Comma 8 2 3 9 2" xfId="23733" xr:uid="{B45D7147-065A-4378-82CF-8955A729FDCB}"/>
    <cellStyle name="Comma 8 2 3_sales contracts" xfId="7552" xr:uid="{EAC337F7-DB1E-4711-9283-AA05406880FF}"/>
    <cellStyle name="Comma 8 2 4" xfId="1135" xr:uid="{00000000-0005-0000-0000-0000B7030000}"/>
    <cellStyle name="Comma 8 2 4 2" xfId="1136" xr:uid="{00000000-0005-0000-0000-0000B8030000}"/>
    <cellStyle name="Comma 8 2 4 2 2" xfId="7617" xr:uid="{F476DC09-5A02-43CA-98F2-8C61E2D16E87}"/>
    <cellStyle name="Comma 8 2 4 2 2 2" xfId="7618" xr:uid="{84937EE1-48E9-495B-9D05-80BB96336B36}"/>
    <cellStyle name="Comma 8 2 4 2 2 2 2" xfId="23735" xr:uid="{AD939890-4C4B-47FE-8F15-EB7C72504A3F}"/>
    <cellStyle name="Comma 8 2 4 2 2 3" xfId="7619" xr:uid="{51355B53-CB19-456C-B6EB-79821F1047A8}"/>
    <cellStyle name="Comma 8 2 4 2 2 3 2" xfId="23736" xr:uid="{FACB9239-B0A0-4AD2-930D-F3BE74A46E77}"/>
    <cellStyle name="Comma 8 2 4 2 2 4" xfId="23734" xr:uid="{8E405487-B0F3-484A-9D9E-A9CB685C5E37}"/>
    <cellStyle name="Comma 8 2 4 2 3" xfId="7620" xr:uid="{997D81E9-604D-43C5-AF73-6C0C77171016}"/>
    <cellStyle name="Comma 8 2 4 2 3 2" xfId="7621" xr:uid="{03104A1F-6048-4E53-BEDF-4F097506901F}"/>
    <cellStyle name="Comma 8 2 4 2 3 2 2" xfId="23738" xr:uid="{DF0BCEA3-661B-4C00-9567-5A68CA05245A}"/>
    <cellStyle name="Comma 8 2 4 2 3 3" xfId="23737" xr:uid="{ACA6CB19-52E7-4F35-8CE5-C5A2BA66DFE4}"/>
    <cellStyle name="Comma 8 2 4 2 4" xfId="7622" xr:uid="{5C951E28-EA84-40B7-980A-9858FC24C27C}"/>
    <cellStyle name="Comma 8 2 4 2 4 2" xfId="7623" xr:uid="{76AF2970-3606-4E19-A185-96790CCB5870}"/>
    <cellStyle name="Comma 8 2 4 2 4 2 2" xfId="23740" xr:uid="{50B03EC1-0443-4432-A3F2-AB16BE3C1BED}"/>
    <cellStyle name="Comma 8 2 4 2 4 3" xfId="23739" xr:uid="{39358456-947C-4186-8AD7-509A278266F1}"/>
    <cellStyle name="Comma 8 2 4 2 5" xfId="7624" xr:uid="{382D182A-EB21-4651-93D7-E3014791B40E}"/>
    <cellStyle name="Comma 8 2 4 2 5 2" xfId="23741" xr:uid="{1C954797-D6EB-4DB3-B05F-EB4886173AD9}"/>
    <cellStyle name="Comma 8 2 4 2_sales contracts" xfId="7616" xr:uid="{A62A99C2-76B2-4E4D-94A0-B4C3B5AC5C2F}"/>
    <cellStyle name="Comma 8 2 4 3" xfId="7625" xr:uid="{75072C7D-72CE-4176-A8C6-AD09C3F9342B}"/>
    <cellStyle name="Comma 8 2 4 3 2" xfId="7626" xr:uid="{42C47270-402C-485A-A178-A5E5CF7F0682}"/>
    <cellStyle name="Comma 8 2 4 3 2 2" xfId="23743" xr:uid="{F9C34110-7776-4749-9128-8750BB5AE641}"/>
    <cellStyle name="Comma 8 2 4 3 3" xfId="7627" xr:uid="{F79A96C6-0888-4D08-AB10-FAB375CC4B00}"/>
    <cellStyle name="Comma 8 2 4 3 3 2" xfId="23744" xr:uid="{6820ABD8-B5A2-44A6-88D3-AED39FB1DD9A}"/>
    <cellStyle name="Comma 8 2 4 3 4" xfId="23742" xr:uid="{AFFB3DA8-2529-4248-B83F-AD308852F57F}"/>
    <cellStyle name="Comma 8 2 4 4" xfId="7628" xr:uid="{9905CD5A-7294-44EA-AFB4-2BF6F5E985E9}"/>
    <cellStyle name="Comma 8 2 4 4 2" xfId="7629" xr:uid="{3864CD06-51B2-42FD-9F01-4298A01E0803}"/>
    <cellStyle name="Comma 8 2 4 4 2 2" xfId="23746" xr:uid="{C98C4070-8F7A-4530-9E27-AB4D7FADD5CC}"/>
    <cellStyle name="Comma 8 2 4 4 3" xfId="7630" xr:uid="{464D46B1-9ACE-4E27-859E-BE2F9F2B1D0B}"/>
    <cellStyle name="Comma 8 2 4 4 3 2" xfId="23747" xr:uid="{3E41A70F-9DAD-4E0A-9C9E-2BF3D902ACF8}"/>
    <cellStyle name="Comma 8 2 4 4 4" xfId="23745" xr:uid="{C19EA326-D78E-4652-AAB7-C7FF16228103}"/>
    <cellStyle name="Comma 8 2 4 5" xfId="7631" xr:uid="{C220856A-8587-49FC-891C-07D6F740D177}"/>
    <cellStyle name="Comma 8 2 4 5 2" xfId="7632" xr:uid="{263A6BD3-0066-4906-AF10-5F80FCCB6A8E}"/>
    <cellStyle name="Comma 8 2 4 5 2 2" xfId="23749" xr:uid="{2B91420B-5F2A-4B4D-A055-ECA52F6DD461}"/>
    <cellStyle name="Comma 8 2 4 5 3" xfId="23748" xr:uid="{8007C0E2-5B91-4623-AEB9-AC340E383478}"/>
    <cellStyle name="Comma 8 2 4 6" xfId="7633" xr:uid="{B0C36223-7F9D-4EBF-B90E-3A9C420D9180}"/>
    <cellStyle name="Comma 8 2 4 6 2" xfId="7634" xr:uid="{EA50A118-2A0E-4C24-85CB-8DBAFA4E4AB2}"/>
    <cellStyle name="Comma 8 2 4 6 2 2" xfId="23751" xr:uid="{5DA1BABB-E09A-4FF8-BA6C-CAE93C3CA1D2}"/>
    <cellStyle name="Comma 8 2 4 6 3" xfId="23750" xr:uid="{B7988A6F-46C7-4D9A-9244-4F0F92E04A76}"/>
    <cellStyle name="Comma 8 2 4 7" xfId="7635" xr:uid="{6F4222BA-2CE6-4159-ABEE-FE160F127E4E}"/>
    <cellStyle name="Comma 8 2 4 7 2" xfId="23752" xr:uid="{A5D48E7F-3310-4B81-8728-D0CB49F69D45}"/>
    <cellStyle name="Comma 8 2 4_sales contracts" xfId="7615" xr:uid="{35C4F73A-A202-4733-9CA3-A67070EEE388}"/>
    <cellStyle name="Comma 8 2 5" xfId="1137" xr:uid="{00000000-0005-0000-0000-0000B9030000}"/>
    <cellStyle name="Comma 8 2 5 2" xfId="1138" xr:uid="{00000000-0005-0000-0000-0000BA030000}"/>
    <cellStyle name="Comma 8 2 5 2 2" xfId="7638" xr:uid="{CD5E0C7D-34C8-46F6-BA89-D1CCC7802FA7}"/>
    <cellStyle name="Comma 8 2 5 2 2 2" xfId="7639" xr:uid="{61E9CFFC-D683-4BCB-B0F2-FD67E5B70FEF}"/>
    <cellStyle name="Comma 8 2 5 2 2 2 2" xfId="23754" xr:uid="{06D8EC87-AB1E-4B2C-A664-3EADF00D6423}"/>
    <cellStyle name="Comma 8 2 5 2 2 3" xfId="7640" xr:uid="{79DD82CC-4B68-4A4B-8576-1049C57FD7C6}"/>
    <cellStyle name="Comma 8 2 5 2 2 3 2" xfId="23755" xr:uid="{B143373A-C858-4F0F-AB32-ED7CE53EC96E}"/>
    <cellStyle name="Comma 8 2 5 2 2 4" xfId="23753" xr:uid="{DAD71B47-C3DA-4520-8959-074DEFAFEAE0}"/>
    <cellStyle name="Comma 8 2 5 2 3" xfId="7641" xr:uid="{2893627E-E48F-4318-862A-DB3C0DE9D158}"/>
    <cellStyle name="Comma 8 2 5 2 3 2" xfId="7642" xr:uid="{FE349DD0-0984-4213-A708-347BE53B80B5}"/>
    <cellStyle name="Comma 8 2 5 2 3 2 2" xfId="23757" xr:uid="{7C3BF088-B562-43B9-BECA-2A98922A8D42}"/>
    <cellStyle name="Comma 8 2 5 2 3 3" xfId="23756" xr:uid="{73201D0F-D50D-45C9-B849-901F0BF44DEE}"/>
    <cellStyle name="Comma 8 2 5 2 4" xfId="7643" xr:uid="{619A10FF-9F38-4E40-9B12-9AC33734AA93}"/>
    <cellStyle name="Comma 8 2 5 2 4 2" xfId="7644" xr:uid="{122527E5-3428-4AC6-8EFF-869F222B54ED}"/>
    <cellStyle name="Comma 8 2 5 2 4 2 2" xfId="23759" xr:uid="{585AF6A9-E6E0-4563-8E1B-C541B9A64CF0}"/>
    <cellStyle name="Comma 8 2 5 2 4 3" xfId="23758" xr:uid="{60558928-274A-4F31-B51F-967618E1E58B}"/>
    <cellStyle name="Comma 8 2 5 2 5" xfId="7645" xr:uid="{C76380CC-3CA2-47A6-9A70-40E14BA4B40D}"/>
    <cellStyle name="Comma 8 2 5 2 5 2" xfId="23760" xr:uid="{28CB29B1-1298-403D-8557-17F6CF02A70C}"/>
    <cellStyle name="Comma 8 2 5 2_sales contracts" xfId="7637" xr:uid="{4B42D3BF-BC2E-4D34-9A3A-51076E770767}"/>
    <cellStyle name="Comma 8 2 5 3" xfId="7646" xr:uid="{40013203-796D-4DAA-A886-DFCED907B952}"/>
    <cellStyle name="Comma 8 2 5 3 2" xfId="7647" xr:uid="{83E0394B-A58C-4E38-921E-6BC372E11E39}"/>
    <cellStyle name="Comma 8 2 5 3 2 2" xfId="23762" xr:uid="{4AA65178-8870-4BFE-97FC-CDD5788DD40A}"/>
    <cellStyle name="Comma 8 2 5 3 3" xfId="7648" xr:uid="{E1B511D1-6165-4D3E-A4CD-7B6A8B679E8C}"/>
    <cellStyle name="Comma 8 2 5 3 3 2" xfId="23763" xr:uid="{9B1C99F4-9815-4255-BC0E-EE6121F81A4E}"/>
    <cellStyle name="Comma 8 2 5 3 4" xfId="23761" xr:uid="{58290BFD-B46D-4A91-9C4F-58321E805656}"/>
    <cellStyle name="Comma 8 2 5 4" xfId="7649" xr:uid="{2ACE47EA-711E-430D-A179-F0DA0EE97B29}"/>
    <cellStyle name="Comma 8 2 5 4 2" xfId="7650" xr:uid="{49844E39-BE7C-4A4D-AB51-229A85D84951}"/>
    <cellStyle name="Comma 8 2 5 4 2 2" xfId="23765" xr:uid="{2EF0E7FA-2DA3-41EC-B9C2-BC6BC105CC72}"/>
    <cellStyle name="Comma 8 2 5 4 3" xfId="7651" xr:uid="{9F92DC88-9510-40EC-9320-88B0D05F1400}"/>
    <cellStyle name="Comma 8 2 5 4 3 2" xfId="23766" xr:uid="{06103E94-036C-493B-9B6A-A994669DAF5F}"/>
    <cellStyle name="Comma 8 2 5 4 4" xfId="23764" xr:uid="{FAA9FE46-FA35-4336-B6DA-F0040F4A1D4C}"/>
    <cellStyle name="Comma 8 2 5 5" xfId="7652" xr:uid="{61B7FE4F-5C70-4C44-93C0-B83F560F7BC8}"/>
    <cellStyle name="Comma 8 2 5 5 2" xfId="7653" xr:uid="{414362D2-9B5D-44BE-A542-694373AAA366}"/>
    <cellStyle name="Comma 8 2 5 5 2 2" xfId="23768" xr:uid="{E4D3F839-B1B2-434B-AB5C-00E6FBE093EF}"/>
    <cellStyle name="Comma 8 2 5 5 3" xfId="23767" xr:uid="{7FA20589-32E4-462A-BA3E-26A18CE64D1B}"/>
    <cellStyle name="Comma 8 2 5 6" xfId="7654" xr:uid="{5AB4976A-5CB7-46BC-B864-D343EB2EA3DD}"/>
    <cellStyle name="Comma 8 2 5 6 2" xfId="7655" xr:uid="{5C4BF198-3B1D-4B17-A17E-2182B0FD6D4D}"/>
    <cellStyle name="Comma 8 2 5 6 2 2" xfId="23770" xr:uid="{C2C63FE8-7009-45BA-9A82-B7485678B998}"/>
    <cellStyle name="Comma 8 2 5 6 3" xfId="23769" xr:uid="{931A1645-4D20-4404-A3FD-F2518EF4980B}"/>
    <cellStyle name="Comma 8 2 5 7" xfId="7656" xr:uid="{B725845B-76A5-4864-967F-E2CF7F42223D}"/>
    <cellStyle name="Comma 8 2 5 7 2" xfId="23771" xr:uid="{8739A523-8DCC-454B-9112-994062A50BC1}"/>
    <cellStyle name="Comma 8 2 5_sales contracts" xfId="7636" xr:uid="{4EC5F992-3D24-482F-A07A-CF93D72EAE0F}"/>
    <cellStyle name="Comma 8 2 6" xfId="1139" xr:uid="{00000000-0005-0000-0000-0000BB030000}"/>
    <cellStyle name="Comma 8 2 6 2" xfId="7658" xr:uid="{58E1E5BB-F3D8-48EB-B8AD-A2284EE79E57}"/>
    <cellStyle name="Comma 8 2 6 2 2" xfId="23772" xr:uid="{076D9411-0AA6-486E-A170-6298BCAF25F1}"/>
    <cellStyle name="Comma 8 2 6 3" xfId="7659" xr:uid="{99FF61FF-2E49-4217-B376-56BDBFB05136}"/>
    <cellStyle name="Comma 8 2 6 3 2" xfId="7660" xr:uid="{F84986AF-8F89-42C4-ADEE-D7C18B00A0F8}"/>
    <cellStyle name="Comma 8 2 6 3 2 2" xfId="23774" xr:uid="{B9B432FF-AB60-4DD1-AB18-2396A0F0BA37}"/>
    <cellStyle name="Comma 8 2 6 3 3" xfId="7661" xr:uid="{89E77AC0-0E21-4CDA-8799-C9329A0AC31A}"/>
    <cellStyle name="Comma 8 2 6 3 3 2" xfId="23775" xr:uid="{08A9C1B7-8978-4EBB-A849-8542704D9375}"/>
    <cellStyle name="Comma 8 2 6 3 4" xfId="23773" xr:uid="{AA2028A5-5B96-4EAC-8CA8-7CFDDB20DE7E}"/>
    <cellStyle name="Comma 8 2 6 4" xfId="7662" xr:uid="{AEBBE4CC-DA19-465E-8874-D9EEB1F254D9}"/>
    <cellStyle name="Comma 8 2 6 4 2" xfId="7663" xr:uid="{FAACA1B5-0326-4DF1-B0FA-A3B743995AE4}"/>
    <cellStyle name="Comma 8 2 6 4 2 2" xfId="23777" xr:uid="{22744614-6EA5-4FFA-B853-89CD30A2D67C}"/>
    <cellStyle name="Comma 8 2 6 4 3" xfId="23776" xr:uid="{B057DEB1-A0C0-48EB-98C9-819026B6E7F2}"/>
    <cellStyle name="Comma 8 2 6_sales contracts" xfId="7657" xr:uid="{DE9B1A98-6FFC-4F27-B62F-79880AAF1A71}"/>
    <cellStyle name="Comma 8 2 7" xfId="1140" xr:uid="{00000000-0005-0000-0000-0000BC030000}"/>
    <cellStyle name="Comma 8 2 7 2" xfId="7665" xr:uid="{D892A098-F7B4-4FF6-A7C3-AFB1C5AEF67B}"/>
    <cellStyle name="Comma 8 2 7 2 2" xfId="7666" xr:uid="{0EC85EF8-89F9-48D0-B58B-7388F96F8537}"/>
    <cellStyle name="Comma 8 2 7 2 2 2" xfId="23779" xr:uid="{62D43E2C-D8FD-43E6-8DEA-43C75144D2CC}"/>
    <cellStyle name="Comma 8 2 7 2 3" xfId="7667" xr:uid="{FA519FD3-7B2C-4B21-9F79-917E189C2191}"/>
    <cellStyle name="Comma 8 2 7 2 3 2" xfId="23780" xr:uid="{20A42A46-29EE-4771-9CC1-8E7FBFC75BFC}"/>
    <cellStyle name="Comma 8 2 7 2 4" xfId="23778" xr:uid="{E81EB1D8-C322-4A14-845F-FF825225F01B}"/>
    <cellStyle name="Comma 8 2 7 3" xfId="7668" xr:uid="{52DFD86F-2DE1-438F-BF91-0EB6DFD52233}"/>
    <cellStyle name="Comma 8 2 7 3 2" xfId="7669" xr:uid="{D3B96BAA-B558-420A-BA4C-D577B5B35736}"/>
    <cellStyle name="Comma 8 2 7 3 2 2" xfId="23782" xr:uid="{BF6967F8-26F8-4DD4-83A3-A430368F8253}"/>
    <cellStyle name="Comma 8 2 7 3 3" xfId="23781" xr:uid="{D07FD329-1FD2-4132-BC71-08AF4CF2D067}"/>
    <cellStyle name="Comma 8 2 7 4" xfId="7670" xr:uid="{4C677F38-D1FF-437C-A201-22C859EC24DC}"/>
    <cellStyle name="Comma 8 2 7 4 2" xfId="7671" xr:uid="{BDAF4F44-5F10-46C8-B793-9C23E1514CC1}"/>
    <cellStyle name="Comma 8 2 7 4 2 2" xfId="23784" xr:uid="{41194F6F-9F36-4D8F-AE68-D31712E66795}"/>
    <cellStyle name="Comma 8 2 7 4 3" xfId="23783" xr:uid="{5424524C-C282-4B3F-8A69-E1A30C2A8370}"/>
    <cellStyle name="Comma 8 2 7 5" xfId="7672" xr:uid="{E01C3316-7CBE-42B2-BBE7-701AC5456E4B}"/>
    <cellStyle name="Comma 8 2 7 5 2" xfId="23785" xr:uid="{E35402C1-FE5E-42B2-8408-7FDD0AE7221A}"/>
    <cellStyle name="Comma 8 2 7_sales contracts" xfId="7664" xr:uid="{E6253737-5BBF-481F-A051-9AD8240D0233}"/>
    <cellStyle name="Comma 8 2 8" xfId="7673" xr:uid="{6EC17F40-2F5A-487A-8564-7C04C21E323B}"/>
    <cellStyle name="Comma 8 2 8 2" xfId="7674" xr:uid="{0D7A4C5F-F033-4394-9D71-6A2DA17E44DF}"/>
    <cellStyle name="Comma 8 2 8 2 2" xfId="23787" xr:uid="{FF6BDC77-E3E3-441B-AD76-7E543B698FD3}"/>
    <cellStyle name="Comma 8 2 8 3" xfId="7675" xr:uid="{6DE99E28-C239-44EA-96F0-D887F1ADEC8D}"/>
    <cellStyle name="Comma 8 2 8 3 2" xfId="23788" xr:uid="{00165849-C680-4CB4-925C-7AB97A2FFE66}"/>
    <cellStyle name="Comma 8 2 8 4" xfId="23786" xr:uid="{F1931337-1A2A-456C-95C8-09FF905E1C3A}"/>
    <cellStyle name="Comma 8 2 9" xfId="7676" xr:uid="{3CBEA8CF-FCE7-47DB-80CB-2514BE84A94E}"/>
    <cellStyle name="Comma 8 2 9 2" xfId="7677" xr:uid="{4D46F95E-A0D1-4745-9FAF-81D12045DECD}"/>
    <cellStyle name="Comma 8 2 9 2 2" xfId="23790" xr:uid="{327E13EA-A6B5-486C-869E-4D787711A36D}"/>
    <cellStyle name="Comma 8 2 9 3" xfId="7678" xr:uid="{634E3E3D-3A86-4939-BC8D-F1F1854960AC}"/>
    <cellStyle name="Comma 8 2 9 3 2" xfId="23791" xr:uid="{E9522CB3-AC1A-486A-BB0B-BA1C18A76DB4}"/>
    <cellStyle name="Comma 8 2 9 4" xfId="23789" xr:uid="{A7D6626D-CE9C-4F6F-9D96-D35D8D89F4B9}"/>
    <cellStyle name="Comma 8 2_sales contracts" xfId="7503" xr:uid="{C053F93D-1F0D-4C26-9BE4-90780DC9AEE6}"/>
    <cellStyle name="Comma 8 3" xfId="7679" xr:uid="{A424CFEC-D4FE-4503-A424-8B78ADF5DA75}"/>
    <cellStyle name="Comma 8 3 2" xfId="23792" xr:uid="{EED75275-E423-45A7-9E2C-B20FA0AD370B}"/>
    <cellStyle name="Comma 8 3 3" xfId="19550" xr:uid="{4CC8D161-CE19-471D-9F98-38C3990D65A0}"/>
    <cellStyle name="Comma 8 4" xfId="7680" xr:uid="{F17401BD-7AF1-4501-9156-E1996C27E798}"/>
    <cellStyle name="Comma 8 4 2" xfId="23793" xr:uid="{FADEC517-9620-4149-BFA1-B423D6DB540A}"/>
    <cellStyle name="Comma 8 4 3" xfId="19552" xr:uid="{039239D2-78FF-42F6-A9EC-64C2EC5BB402}"/>
    <cellStyle name="Comma 8 5" xfId="7681" xr:uid="{88C3987F-CBD5-4123-AD6D-5F2091846655}"/>
    <cellStyle name="Comma 8 5 2" xfId="23794" xr:uid="{D7383FC0-DE72-4D7A-B5AD-2D8B5FF62EA9}"/>
    <cellStyle name="Comma 8 6" xfId="7682" xr:uid="{5F2A860A-3A19-435E-B626-AC4D1ADCD7F2}"/>
    <cellStyle name="Comma 8 6 2" xfId="7683" xr:uid="{9449175B-2FE8-4C8E-B512-67BF54B59DCD}"/>
    <cellStyle name="Comma 8 6 2 2" xfId="23796" xr:uid="{0ECE66A3-70C3-49C7-A998-AC30C3E10ED5}"/>
    <cellStyle name="Comma 8 6 3" xfId="7684" xr:uid="{32F634BD-5439-4CED-9D79-E4ADBDD53445}"/>
    <cellStyle name="Comma 8 6 3 2" xfId="23797" xr:uid="{7094B6C0-9250-4645-880E-85192A6ADA31}"/>
    <cellStyle name="Comma 8 6 4" xfId="23795" xr:uid="{5AA7786A-8688-498C-B939-24CF2012B5EB}"/>
    <cellStyle name="Comma 8 7" xfId="18163" xr:uid="{0C4359E0-E620-44E0-86B4-A7FF91BC4411}"/>
    <cellStyle name="Comma 8 7 2" xfId="33923" xr:uid="{B2A64A73-D322-46D5-A81E-93256620FF27}"/>
    <cellStyle name="Comma 8 8" xfId="19611" xr:uid="{E4792265-CC92-49E2-8E36-BC02F8CD99F7}"/>
    <cellStyle name="Comma 8 9" xfId="2260" xr:uid="{5CA8C8E4-53A5-4709-95E5-809549F0EA52}"/>
    <cellStyle name="Comma 8_Nova Sea" xfId="2241" xr:uid="{00000000-0005-0000-0000-0000BD030000}"/>
    <cellStyle name="Comma 80" xfId="18024" xr:uid="{306475F2-A0E4-4445-A491-B7207BC1C0BC}"/>
    <cellStyle name="Comma 81" xfId="18026" xr:uid="{7C5F3225-985D-4BC1-B5FF-B1E09BE69E51}"/>
    <cellStyle name="Comma 82" xfId="18027" xr:uid="{97A8E76B-5676-4588-A99F-F2A5DD0E1596}"/>
    <cellStyle name="Comma 83" xfId="18028" xr:uid="{C61687A5-3F0E-46B8-93C8-F2E2C791CEC5}"/>
    <cellStyle name="Comma 84" xfId="18029" xr:uid="{19524C6E-C775-4182-9488-05BEE3B9A842}"/>
    <cellStyle name="Comma 85" xfId="18030" xr:uid="{807C7E29-3673-408F-A7E4-D30B091C1216}"/>
    <cellStyle name="Comma 86" xfId="18031" xr:uid="{8B8D2CD6-80CB-4997-A9A6-4A53D04F11CB}"/>
    <cellStyle name="Comma 87" xfId="18032" xr:uid="{55761DC0-659E-4A05-AE22-BFF2A21E25B9}"/>
    <cellStyle name="Comma 88" xfId="18033" xr:uid="{7B41B550-C9A9-4CE0-9182-B5361C19D458}"/>
    <cellStyle name="Comma 89" xfId="18034" xr:uid="{AA915056-C2F2-4F9B-AD5D-C930A9B9AAD8}"/>
    <cellStyle name="Comma 9" xfId="396" xr:uid="{00000000-0005-0000-0000-0000BE030000}"/>
    <cellStyle name="Comma 9 10" xfId="7685" xr:uid="{32821AE4-2D8B-4B4B-A3E6-289F4A23BC2F}"/>
    <cellStyle name="Comma 9 10 2" xfId="7686" xr:uid="{F83F565C-5819-4722-BD79-1E506E234944}"/>
    <cellStyle name="Comma 9 10 2 2" xfId="23799" xr:uid="{71A0B4AE-CEEC-4092-81A0-708EAA5CC4EA}"/>
    <cellStyle name="Comma 9 10 3" xfId="23798" xr:uid="{A24D52E6-B589-4D6E-BE14-C9CCC0EBE108}"/>
    <cellStyle name="Comma 9 11" xfId="7687" xr:uid="{85EC1CC4-97CC-48B2-AB3D-65BC7404ECCD}"/>
    <cellStyle name="Comma 9 11 2" xfId="7688" xr:uid="{AABBC672-2FC3-4163-97F8-DFF8D35C1FCE}"/>
    <cellStyle name="Comma 9 11 2 2" xfId="23801" xr:uid="{DEF98AA7-4817-462A-A757-F885FC7B3D60}"/>
    <cellStyle name="Comma 9 11 3" xfId="23800" xr:uid="{4422D938-6D00-4E8C-9B93-41B6EAD1E101}"/>
    <cellStyle name="Comma 9 12" xfId="7689" xr:uid="{BD6E90F5-16DE-414A-B9C8-93B1BF929BD4}"/>
    <cellStyle name="Comma 9 12 2" xfId="23802" xr:uid="{D6EB1FB9-06FF-4FEF-AABD-7A85AFFDADF4}"/>
    <cellStyle name="Comma 9 13" xfId="18165" xr:uid="{965ACDE1-0826-4C34-BC23-EEDAF1E2E52C}"/>
    <cellStyle name="Comma 9 13 2" xfId="33925" xr:uid="{87515387-E980-437D-9237-EEA7258D3BFF}"/>
    <cellStyle name="Comma 9 14" xfId="18135" xr:uid="{D1F56BAD-7ABD-4FD2-BAA1-190A8A0ADA2F}"/>
    <cellStyle name="Comma 9 15" xfId="2261" xr:uid="{65A41149-DADD-4130-B6AB-18CFF3AB438D}"/>
    <cellStyle name="Comma 9 2" xfId="1141" xr:uid="{00000000-0005-0000-0000-0000BF030000}"/>
    <cellStyle name="Comma 9 2 10" xfId="19549" xr:uid="{9545D0AC-E9F3-4B73-BF9C-06BD676327C7}"/>
    <cellStyle name="Comma 9 2 2" xfId="1142" xr:uid="{00000000-0005-0000-0000-0000C0030000}"/>
    <cellStyle name="Comma 9 2 2 2" xfId="1143" xr:uid="{00000000-0005-0000-0000-0000C1030000}"/>
    <cellStyle name="Comma 9 2 2 2 2" xfId="7693" xr:uid="{4602E4C6-E5E9-4A25-BEFF-CE6100DAA05C}"/>
    <cellStyle name="Comma 9 2 2 2 2 2" xfId="7694" xr:uid="{5186606E-9A68-4593-B406-A02701F25F46}"/>
    <cellStyle name="Comma 9 2 2 2 2 2 2" xfId="23804" xr:uid="{B07945BC-F02B-4257-904B-60DD494C871C}"/>
    <cellStyle name="Comma 9 2 2 2 2 3" xfId="7695" xr:uid="{ADEC6EA2-DDFB-4929-BBFF-83E8CAB15E13}"/>
    <cellStyle name="Comma 9 2 2 2 2 3 2" xfId="23805" xr:uid="{C6195EC2-BF44-4A34-8647-07569A762517}"/>
    <cellStyle name="Comma 9 2 2 2 2 4" xfId="23803" xr:uid="{000799B2-CDC4-4E12-891E-FD4348A1AFF9}"/>
    <cellStyle name="Comma 9 2 2 2 3" xfId="7696" xr:uid="{0421DCBF-03E7-4031-A6CC-E26B7AF446BE}"/>
    <cellStyle name="Comma 9 2 2 2 3 2" xfId="7697" xr:uid="{67D3084F-64C4-4FE8-B13F-17D21A3E7838}"/>
    <cellStyle name="Comma 9 2 2 2 3 2 2" xfId="23807" xr:uid="{7267C316-3CF3-4D89-B31F-237552E6046D}"/>
    <cellStyle name="Comma 9 2 2 2 3 3" xfId="23806" xr:uid="{849B944D-DB1E-4596-AB7B-402055BEBA70}"/>
    <cellStyle name="Comma 9 2 2 2 4" xfId="7698" xr:uid="{A3FA3690-130F-404C-8D0A-58D133C1AB8B}"/>
    <cellStyle name="Comma 9 2 2 2 4 2" xfId="7699" xr:uid="{AB9315A9-FD4A-4081-8F84-FADEE4AD7029}"/>
    <cellStyle name="Comma 9 2 2 2 4 2 2" xfId="23809" xr:uid="{ACB7CACE-99E3-432A-A359-5DFA55971AE9}"/>
    <cellStyle name="Comma 9 2 2 2 4 3" xfId="23808" xr:uid="{02D7ABBC-55C8-4D41-B287-8982E982F5D4}"/>
    <cellStyle name="Comma 9 2 2 2 5" xfId="7700" xr:uid="{A7D31EB2-9234-4D41-8425-6AE88EE5A3F0}"/>
    <cellStyle name="Comma 9 2 2 2 5 2" xfId="23810" xr:uid="{EFE816EC-21E6-4A0F-8974-B8E9B4FB29FA}"/>
    <cellStyle name="Comma 9 2 2 2_sales contracts" xfId="7692" xr:uid="{E57CAE9E-D8B0-42B9-920A-0701331DFDCB}"/>
    <cellStyle name="Comma 9 2 2 3" xfId="7701" xr:uid="{071DCDF4-5D2A-4FA3-AD22-7ED49934ACD8}"/>
    <cellStyle name="Comma 9 2 2 3 2" xfId="7702" xr:uid="{9BA25CE6-8356-4973-9FA7-9662F4880BB1}"/>
    <cellStyle name="Comma 9 2 2 3 2 2" xfId="23812" xr:uid="{5649EDAA-1080-496B-99FA-35196C2B6887}"/>
    <cellStyle name="Comma 9 2 2 3 3" xfId="7703" xr:uid="{E5E82A86-778C-4F03-AC96-2E143E7ED380}"/>
    <cellStyle name="Comma 9 2 2 3 3 2" xfId="23813" xr:uid="{2CFC12FB-88FE-444D-8BA9-CAA18B77475F}"/>
    <cellStyle name="Comma 9 2 2 3 4" xfId="23811" xr:uid="{98EF33CE-2776-4FC0-A453-24986ABBEB5B}"/>
    <cellStyle name="Comma 9 2 2 4" xfId="7704" xr:uid="{8ABFA2FA-1992-4556-9632-6E9BB77FC55E}"/>
    <cellStyle name="Comma 9 2 2 4 2" xfId="7705" xr:uid="{83AA3A44-9828-409D-A33F-91AC24DFFFBC}"/>
    <cellStyle name="Comma 9 2 2 4 2 2" xfId="23815" xr:uid="{1CCF6E27-CE7A-48AC-8738-CC921C13B31E}"/>
    <cellStyle name="Comma 9 2 2 4 3" xfId="7706" xr:uid="{17039FD6-FFD3-4AD6-97D3-32387D7FC69F}"/>
    <cellStyle name="Comma 9 2 2 4 3 2" xfId="23816" xr:uid="{E1491A01-C9E1-4519-BF1B-DC373FD940CB}"/>
    <cellStyle name="Comma 9 2 2 4 4" xfId="23814" xr:uid="{35AFF402-4691-4C18-840E-E4BD7E0D41EA}"/>
    <cellStyle name="Comma 9 2 2 5" xfId="7707" xr:uid="{7468298D-AFDC-4F1A-90A9-0FCF89BCC1F1}"/>
    <cellStyle name="Comma 9 2 2 5 2" xfId="7708" xr:uid="{A739D657-AC6A-472D-8BA6-AD5E465505B6}"/>
    <cellStyle name="Comma 9 2 2 5 2 2" xfId="23818" xr:uid="{7F4C75D7-30FC-4FFB-B6BA-716A1310AFC2}"/>
    <cellStyle name="Comma 9 2 2 5 3" xfId="23817" xr:uid="{6B18A6E0-CF21-40C5-A917-B7437CA235BA}"/>
    <cellStyle name="Comma 9 2 2 6" xfId="7709" xr:uid="{90BF614B-6856-42D7-8AD9-26FCE5CA099B}"/>
    <cellStyle name="Comma 9 2 2 6 2" xfId="7710" xr:uid="{340AE13B-51C3-46EF-9E82-0B618E079C29}"/>
    <cellStyle name="Comma 9 2 2 6 2 2" xfId="23820" xr:uid="{067D8D3E-0660-4DED-B614-D9C830BC6C97}"/>
    <cellStyle name="Comma 9 2 2 6 3" xfId="23819" xr:uid="{4076FA8E-2A73-46EB-B43F-B34449A48D4B}"/>
    <cellStyle name="Comma 9 2 2 7" xfId="7711" xr:uid="{AE0253C7-89BF-4D30-AEB1-030F3F614A39}"/>
    <cellStyle name="Comma 9 2 2 7 2" xfId="23821" xr:uid="{D37EC2D2-8137-4BE3-B5E9-3C48A5A10F42}"/>
    <cellStyle name="Comma 9 2 2_sales contracts" xfId="7691" xr:uid="{C980DDE9-A84E-4168-BE6F-60B0B8B99685}"/>
    <cellStyle name="Comma 9 2 3" xfId="1144" xr:uid="{00000000-0005-0000-0000-0000C2030000}"/>
    <cellStyle name="Comma 9 2 3 2" xfId="7713" xr:uid="{97D1890C-F0A2-4A6B-9A8E-1EA1F8407CE7}"/>
    <cellStyle name="Comma 9 2 3 2 2" xfId="23822" xr:uid="{0E891407-BDEF-46D9-B37E-4AF9D3FBF066}"/>
    <cellStyle name="Comma 9 2 3 3" xfId="7714" xr:uid="{27583F4F-FFB6-44EE-BB2A-338FA9F6E560}"/>
    <cellStyle name="Comma 9 2 3 3 2" xfId="7715" xr:uid="{3D9B2517-495D-42A6-A555-1A54FB0BA227}"/>
    <cellStyle name="Comma 9 2 3 3 2 2" xfId="23824" xr:uid="{CB9AEF3F-D41B-4AF1-81D2-003C2FB74B91}"/>
    <cellStyle name="Comma 9 2 3 3 3" xfId="7716" xr:uid="{9B35D04B-2EAB-46A2-BD3F-AD53109C4BB8}"/>
    <cellStyle name="Comma 9 2 3 3 3 2" xfId="23825" xr:uid="{F099D86B-5C06-47A4-82B1-78B94AD09298}"/>
    <cellStyle name="Comma 9 2 3 3 4" xfId="23823" xr:uid="{7D535230-08F9-4B87-8B64-E3BCC3FA3FD6}"/>
    <cellStyle name="Comma 9 2 3 4" xfId="7717" xr:uid="{837DC154-610A-4FB3-96AD-39D6228FFDD5}"/>
    <cellStyle name="Comma 9 2 3 4 2" xfId="7718" xr:uid="{571A3A00-3967-459A-AD79-39215F3CBE43}"/>
    <cellStyle name="Comma 9 2 3 4 2 2" xfId="23827" xr:uid="{8D0F99DB-4BC5-4DA8-9320-A0648E5D8481}"/>
    <cellStyle name="Comma 9 2 3 4 3" xfId="23826" xr:uid="{EDEC1A39-1612-480A-BE5C-85E60658D397}"/>
    <cellStyle name="Comma 9 2 3_sales contracts" xfId="7712" xr:uid="{3CF4306F-430F-4AAE-9B90-ACAEF4B60C51}"/>
    <cellStyle name="Comma 9 2 4" xfId="7719" xr:uid="{96A93542-ABE4-4BD4-ACDE-C5B6C50FF828}"/>
    <cellStyle name="Comma 9 2 4 2" xfId="7720" xr:uid="{433F8A38-8E8B-4682-9323-56AE9F3F56A9}"/>
    <cellStyle name="Comma 9 2 4 2 2" xfId="7721" xr:uid="{4CB76985-0EBF-4546-AA03-0BCDFA203999}"/>
    <cellStyle name="Comma 9 2 4 2 2 2" xfId="23830" xr:uid="{070B4E18-A0A7-4740-832A-CCE3BDC83A4C}"/>
    <cellStyle name="Comma 9 2 4 2 3" xfId="23829" xr:uid="{888D7540-B5B2-4032-864E-80649B606812}"/>
    <cellStyle name="Comma 9 2 4 3" xfId="7722" xr:uid="{51EDC95B-98B4-4DEF-9824-28E0C9AD9132}"/>
    <cellStyle name="Comma 9 2 4 3 2" xfId="7723" xr:uid="{D8C3E773-54AF-46D8-BBEE-B24610570427}"/>
    <cellStyle name="Comma 9 2 4 3 2 2" xfId="23832" xr:uid="{293B7CAA-82C1-4DCC-9A2A-9F5F3E5B0133}"/>
    <cellStyle name="Comma 9 2 4 3 3" xfId="23831" xr:uid="{45429FA3-F8F4-45FB-9369-674B876D7851}"/>
    <cellStyle name="Comma 9 2 4 4" xfId="7724" xr:uid="{28546642-64AD-44E6-8BEF-A22A0F28DCAD}"/>
    <cellStyle name="Comma 9 2 4 4 2" xfId="23833" xr:uid="{EE9F11C8-6FB8-4847-AA17-0F5E05FC9E72}"/>
    <cellStyle name="Comma 9 2 4 5" xfId="23828" xr:uid="{7CCFD511-56E9-4AE9-B9A4-641F075D3392}"/>
    <cellStyle name="Comma 9 2 5" xfId="7725" xr:uid="{7282E10A-1722-4EDC-9BEB-64AA3C98E268}"/>
    <cellStyle name="Comma 9 2 5 2" xfId="7726" xr:uid="{29EAC89E-1F27-4CF5-BD62-970B47132DA2}"/>
    <cellStyle name="Comma 9 2 5 2 2" xfId="23835" xr:uid="{8BBF0D6A-CC20-4613-A1E3-5E3E5209A352}"/>
    <cellStyle name="Comma 9 2 5 3" xfId="7727" xr:uid="{AE82C45A-FB92-465A-BD91-DEA613691DCF}"/>
    <cellStyle name="Comma 9 2 5 3 2" xfId="23836" xr:uid="{5E34C59C-9B4A-42E8-831A-AA14B327B407}"/>
    <cellStyle name="Comma 9 2 5 4" xfId="23834" xr:uid="{CA47BEC9-1A5F-456C-8831-5A67EBD7451B}"/>
    <cellStyle name="Comma 9 2 6" xfId="7728" xr:uid="{FE567F33-2E3A-4F1B-B4F1-C191C165A764}"/>
    <cellStyle name="Comma 9 2 6 2" xfId="7729" xr:uid="{F167C1B8-8F3F-4476-8251-C9583E332E80}"/>
    <cellStyle name="Comma 9 2 6 2 2" xfId="23838" xr:uid="{1A6FA8B6-C22E-4FE6-8F32-E64118D185D0}"/>
    <cellStyle name="Comma 9 2 6 3" xfId="23837" xr:uid="{6814860A-B8D3-46AE-BDC4-31FFF0047B95}"/>
    <cellStyle name="Comma 9 2 7" xfId="7730" xr:uid="{186EC31B-F91F-4F5B-8155-36B4C06B9E38}"/>
    <cellStyle name="Comma 9 2 7 2" xfId="7731" xr:uid="{FCEC1EFE-AB9B-4907-A5AB-6FE4FFAACE39}"/>
    <cellStyle name="Comma 9 2 7 2 2" xfId="23840" xr:uid="{9BCE86D4-C4A3-4A6B-875D-DDCC948EF38C}"/>
    <cellStyle name="Comma 9 2 7 3" xfId="23839" xr:uid="{BEB441E5-57BB-4201-A6B8-C1EAA19BD624}"/>
    <cellStyle name="Comma 9 2 8" xfId="7732" xr:uid="{20435CF6-F331-4D75-9204-5B9FDD8B2271}"/>
    <cellStyle name="Comma 9 2 8 2" xfId="23841" xr:uid="{0A69C16C-3F80-4A98-BA05-7FDBE4D47459}"/>
    <cellStyle name="Comma 9 2 9" xfId="34054" xr:uid="{85FA7DB2-520D-4705-ACD1-DBB5F06CF74C}"/>
    <cellStyle name="Comma 9 2_sales contracts" xfId="7690" xr:uid="{573E2383-390D-495B-A109-B59A2A83CF09}"/>
    <cellStyle name="Comma 9 3" xfId="1145" xr:uid="{00000000-0005-0000-0000-0000C3030000}"/>
    <cellStyle name="Comma 9 3 2" xfId="1146" xr:uid="{00000000-0005-0000-0000-0000C4030000}"/>
    <cellStyle name="Comma 9 3 2 2" xfId="1147" xr:uid="{00000000-0005-0000-0000-0000C5030000}"/>
    <cellStyle name="Comma 9 3 2 2 2" xfId="7736" xr:uid="{549E439F-BFAE-496C-8ED3-59524A2CB257}"/>
    <cellStyle name="Comma 9 3 2 2 2 2" xfId="7737" xr:uid="{919C95C2-45D2-4082-8272-41728EE3B408}"/>
    <cellStyle name="Comma 9 3 2 2 2 2 2" xfId="23843" xr:uid="{467A62F3-1694-472B-8552-6D2A0B4C4AA7}"/>
    <cellStyle name="Comma 9 3 2 2 2 3" xfId="7738" xr:uid="{5F406D6D-3768-4E9D-A811-527205BCD154}"/>
    <cellStyle name="Comma 9 3 2 2 2 3 2" xfId="23844" xr:uid="{7B847599-1943-4F7B-9FF8-36787508389B}"/>
    <cellStyle name="Comma 9 3 2 2 2 4" xfId="23842" xr:uid="{0737CFB4-E356-4A8E-B6D2-3453F1487C71}"/>
    <cellStyle name="Comma 9 3 2 2 3" xfId="7739" xr:uid="{6703FD52-52B7-4DE5-B10B-369942667553}"/>
    <cellStyle name="Comma 9 3 2 2 3 2" xfId="7740" xr:uid="{22F381D0-CB87-4F69-99CE-7C1A12416B15}"/>
    <cellStyle name="Comma 9 3 2 2 3 2 2" xfId="23846" xr:uid="{0AE07033-1B8C-4B3B-B48B-4F113431C6BD}"/>
    <cellStyle name="Comma 9 3 2 2 3 3" xfId="23845" xr:uid="{AB2CACA8-8A92-4E48-9709-5BBCD0592A18}"/>
    <cellStyle name="Comma 9 3 2 2 4" xfId="7741" xr:uid="{771592B8-1F68-447E-9BA2-B23067B9D400}"/>
    <cellStyle name="Comma 9 3 2 2 4 2" xfId="7742" xr:uid="{90D6A3C1-5A1A-449B-91CA-4940270FBB17}"/>
    <cellStyle name="Comma 9 3 2 2 4 2 2" xfId="23848" xr:uid="{6E6BBFBD-19D5-4BE0-BCA9-21CD4E630AB5}"/>
    <cellStyle name="Comma 9 3 2 2 4 3" xfId="23847" xr:uid="{797D32D5-AED1-4535-A078-F19AA7DD18BE}"/>
    <cellStyle name="Comma 9 3 2 2 5" xfId="7743" xr:uid="{6ACB1E39-90BD-4C4A-9030-61AD4E67B890}"/>
    <cellStyle name="Comma 9 3 2 2 5 2" xfId="23849" xr:uid="{45E6897F-4FDD-4EAD-81CF-F6801D569692}"/>
    <cellStyle name="Comma 9 3 2 2_sales contracts" xfId="7735" xr:uid="{7A32EBF6-ECEF-4BCC-AB40-74A9E1CB214F}"/>
    <cellStyle name="Comma 9 3 2 3" xfId="7744" xr:uid="{88CEFEC9-F24B-400E-B76D-296963361344}"/>
    <cellStyle name="Comma 9 3 2 3 2" xfId="7745" xr:uid="{25225B96-F3F3-4ABF-BE26-3165FF79AA32}"/>
    <cellStyle name="Comma 9 3 2 3 2 2" xfId="23851" xr:uid="{97D605BE-9136-442F-9BD0-B7C59EC2D653}"/>
    <cellStyle name="Comma 9 3 2 3 3" xfId="7746" xr:uid="{4B0E6A9A-7760-4594-9DED-9AA26527D1CE}"/>
    <cellStyle name="Comma 9 3 2 3 3 2" xfId="23852" xr:uid="{7A1A5411-945B-47BC-9611-EA8167F52B4F}"/>
    <cellStyle name="Comma 9 3 2 3 4" xfId="23850" xr:uid="{EA33D6DD-FBAD-41EA-9B5E-8393656B53C3}"/>
    <cellStyle name="Comma 9 3 2 4" xfId="7747" xr:uid="{E5F745B1-E882-45B8-BE69-AE31E6F597D3}"/>
    <cellStyle name="Comma 9 3 2 4 2" xfId="7748" xr:uid="{3F80B7F4-BEB7-457F-BBA4-8293A67EB8BE}"/>
    <cellStyle name="Comma 9 3 2 4 2 2" xfId="23854" xr:uid="{638782EB-25AB-474A-8202-8654253519F8}"/>
    <cellStyle name="Comma 9 3 2 4 3" xfId="7749" xr:uid="{150BA047-A000-48C1-BEE7-8CA16DE476D0}"/>
    <cellStyle name="Comma 9 3 2 4 3 2" xfId="23855" xr:uid="{6D28E043-2896-4AA9-A246-3DFF87C77A22}"/>
    <cellStyle name="Comma 9 3 2 4 4" xfId="23853" xr:uid="{3D610E7E-1DC2-4A0B-A806-AC47B4E8B352}"/>
    <cellStyle name="Comma 9 3 2 5" xfId="7750" xr:uid="{935D52BD-7B76-484F-B018-FD71873BA389}"/>
    <cellStyle name="Comma 9 3 2 5 2" xfId="7751" xr:uid="{9D8A9DA9-5B33-4461-8880-2D8DFD0FDBDC}"/>
    <cellStyle name="Comma 9 3 2 5 2 2" xfId="23857" xr:uid="{2BB13927-C0A3-4FEB-8042-A51DB3E99371}"/>
    <cellStyle name="Comma 9 3 2 5 3" xfId="23856" xr:uid="{12A015A6-E73F-45A9-8061-779E23B4D04C}"/>
    <cellStyle name="Comma 9 3 2 6" xfId="7752" xr:uid="{2354B49C-3EAC-4955-8031-62E490635948}"/>
    <cellStyle name="Comma 9 3 2 6 2" xfId="7753" xr:uid="{F8551228-F98E-4A7A-85E9-62FFFB571AFA}"/>
    <cellStyle name="Comma 9 3 2 6 2 2" xfId="23859" xr:uid="{3D96B814-AEAD-489B-BB17-2BA0139D8590}"/>
    <cellStyle name="Comma 9 3 2 6 3" xfId="23858" xr:uid="{87A35E97-8173-40D9-814A-792055A74D94}"/>
    <cellStyle name="Comma 9 3 2 7" xfId="7754" xr:uid="{9132F069-E137-49A3-91EF-600798E5FDA6}"/>
    <cellStyle name="Comma 9 3 2 7 2" xfId="23860" xr:uid="{75129719-2A92-426A-AFEC-2B86E81A4417}"/>
    <cellStyle name="Comma 9 3 2_sales contracts" xfId="7734" xr:uid="{6ADB8245-6BDA-4ECA-BD66-4C3BEA2A3874}"/>
    <cellStyle name="Comma 9 3 3" xfId="1148" xr:uid="{00000000-0005-0000-0000-0000C6030000}"/>
    <cellStyle name="Comma 9 3 3 2" xfId="7756" xr:uid="{F3CEB5FF-B339-4C34-808E-3FBAC4B4500E}"/>
    <cellStyle name="Comma 9 3 3 2 2" xfId="23861" xr:uid="{322CC5AD-2077-4F1E-AA58-9FFF79F8534A}"/>
    <cellStyle name="Comma 9 3 3 3" xfId="7757" xr:uid="{12C5892D-E965-418B-ADF5-EC2C8E41DE34}"/>
    <cellStyle name="Comma 9 3 3 3 2" xfId="7758" xr:uid="{C654A480-3182-4300-ADD9-C2E5222FF73C}"/>
    <cellStyle name="Comma 9 3 3 3 2 2" xfId="23863" xr:uid="{B38C5425-57CD-4D11-9AF5-1B62F71C1FCA}"/>
    <cellStyle name="Comma 9 3 3 3 3" xfId="7759" xr:uid="{E4362037-767E-4E52-98C1-47C9B3B9FE91}"/>
    <cellStyle name="Comma 9 3 3 3 3 2" xfId="23864" xr:uid="{044D85C9-9EE2-4FE9-A3C6-9CECD3856245}"/>
    <cellStyle name="Comma 9 3 3 3 4" xfId="23862" xr:uid="{A080BF08-D19D-4FBF-A6C5-4E5B8CBB428A}"/>
    <cellStyle name="Comma 9 3 3 4" xfId="7760" xr:uid="{3FC25C3D-D869-4551-85FE-103225833F20}"/>
    <cellStyle name="Comma 9 3 3 4 2" xfId="7761" xr:uid="{CC3428D1-BE97-4FE1-B678-37C5E21F21E1}"/>
    <cellStyle name="Comma 9 3 3 4 2 2" xfId="23866" xr:uid="{92A9193B-2D21-46D7-B608-765A19931DB6}"/>
    <cellStyle name="Comma 9 3 3 4 3" xfId="23865" xr:uid="{16B14FD3-F57E-48E4-A30C-276F8DA5E4BE}"/>
    <cellStyle name="Comma 9 3 3_sales contracts" xfId="7755" xr:uid="{F76CE71F-14A4-4AF5-818E-687590662641}"/>
    <cellStyle name="Comma 9 3 4" xfId="7762" xr:uid="{1AA9693F-2ACD-416A-AE73-1FAD8D17B02C}"/>
    <cellStyle name="Comma 9 3 4 2" xfId="7763" xr:uid="{8C938BFB-82A3-4C62-A6D9-4FFCC4F8366B}"/>
    <cellStyle name="Comma 9 3 4 2 2" xfId="7764" xr:uid="{A61C0880-52F7-4125-AF06-F398F3D83BF9}"/>
    <cellStyle name="Comma 9 3 4 2 2 2" xfId="23869" xr:uid="{407C4FD2-28FE-4BB5-8E39-5B307574517A}"/>
    <cellStyle name="Comma 9 3 4 2 3" xfId="23868" xr:uid="{B283365B-1A01-4A9C-991E-5976473260CD}"/>
    <cellStyle name="Comma 9 3 4 3" xfId="7765" xr:uid="{5103C063-B74A-4D4A-A47B-504C3A401BCD}"/>
    <cellStyle name="Comma 9 3 4 3 2" xfId="7766" xr:uid="{F2A3CFCC-88C4-4056-BB2D-98A0283EA94F}"/>
    <cellStyle name="Comma 9 3 4 3 2 2" xfId="23871" xr:uid="{E31EA334-DA7D-4DDF-B6CF-7E23C1933217}"/>
    <cellStyle name="Comma 9 3 4 3 3" xfId="23870" xr:uid="{B1BEB6D2-0C46-4138-87DF-DD463ED09518}"/>
    <cellStyle name="Comma 9 3 4 4" xfId="7767" xr:uid="{F8555039-B652-4641-94F3-963512DAE993}"/>
    <cellStyle name="Comma 9 3 4 4 2" xfId="23872" xr:uid="{58961EC6-4764-4D8F-B04F-4E873699191A}"/>
    <cellStyle name="Comma 9 3 4 5" xfId="23867" xr:uid="{291D6EF9-D616-4478-912A-D998890F8A96}"/>
    <cellStyle name="Comma 9 3 5" xfId="7768" xr:uid="{2769E51C-D27D-40D8-982E-C38ED9B64AE6}"/>
    <cellStyle name="Comma 9 3 5 2" xfId="7769" xr:uid="{9AD8DD86-78B9-4285-B95F-937E0146C3AF}"/>
    <cellStyle name="Comma 9 3 5 2 2" xfId="23874" xr:uid="{8ADC95D4-84FE-43F8-A3C0-5CB6CAF07B22}"/>
    <cellStyle name="Comma 9 3 5 3" xfId="7770" xr:uid="{2A3A2EF4-1662-43E9-9721-DECB3E367A1A}"/>
    <cellStyle name="Comma 9 3 5 3 2" xfId="23875" xr:uid="{D8B7E2E3-BA28-480C-84CC-D331E4C626FC}"/>
    <cellStyle name="Comma 9 3 5 4" xfId="23873" xr:uid="{7DC7B7B2-B101-427F-A9B8-1411D578532C}"/>
    <cellStyle name="Comma 9 3 6" xfId="7771" xr:uid="{527F5844-475B-4EC7-9618-AC82A571EB42}"/>
    <cellStyle name="Comma 9 3 6 2" xfId="7772" xr:uid="{6819EEB7-21D0-4CF6-A1E2-2EC0D012D9A8}"/>
    <cellStyle name="Comma 9 3 6 2 2" xfId="23877" xr:uid="{6BDCC54E-2C53-4572-9B75-0DB659C02530}"/>
    <cellStyle name="Comma 9 3 6 3" xfId="23876" xr:uid="{6A2D9267-1B7D-4E2C-A214-2391675C4B8F}"/>
    <cellStyle name="Comma 9 3 7" xfId="7773" xr:uid="{59ADDB35-6C8D-4E81-899A-EA405125B673}"/>
    <cellStyle name="Comma 9 3 7 2" xfId="7774" xr:uid="{4101F6E2-4A66-4082-978C-D8CCF7747C2A}"/>
    <cellStyle name="Comma 9 3 7 2 2" xfId="23879" xr:uid="{783CA486-2D83-4F73-98BD-7D581D3FF650}"/>
    <cellStyle name="Comma 9 3 7 3" xfId="23878" xr:uid="{66EBAF03-BABC-435E-8078-5DB45635D2DF}"/>
    <cellStyle name="Comma 9 3 8" xfId="7775" xr:uid="{D800AA8F-B65B-45BA-8C21-E40446C7AF5E}"/>
    <cellStyle name="Comma 9 3 8 2" xfId="23880" xr:uid="{1B844ABC-6C50-4B48-BCBA-6356ED0BA026}"/>
    <cellStyle name="Comma 9 3_sales contracts" xfId="7733" xr:uid="{F9451CB2-707F-42AB-A765-B3A8F76E39AC}"/>
    <cellStyle name="Comma 9 4" xfId="1149" xr:uid="{00000000-0005-0000-0000-0000C7030000}"/>
    <cellStyle name="Comma 9 4 2" xfId="1150" xr:uid="{00000000-0005-0000-0000-0000C8030000}"/>
    <cellStyle name="Comma 9 4 2 2" xfId="7778" xr:uid="{2665361B-18AB-42A4-ACBD-52B3116C39D8}"/>
    <cellStyle name="Comma 9 4 2 2 2" xfId="7779" xr:uid="{A48285F4-AADA-4515-81F0-151351998CA0}"/>
    <cellStyle name="Comma 9 4 2 2 2 2" xfId="7780" xr:uid="{78DCB6AB-D6C2-4519-86B2-B0780F99A60F}"/>
    <cellStyle name="Comma 9 4 2 2 2 2 2" xfId="23883" xr:uid="{3428961E-D756-4DE3-96EC-42A9DECA2B08}"/>
    <cellStyle name="Comma 9 4 2 2 2 3" xfId="23882" xr:uid="{CE26820F-4C02-4DB0-B049-DBFB837CBE1A}"/>
    <cellStyle name="Comma 9 4 2 2 3" xfId="7781" xr:uid="{0312C2FB-1E10-418B-9841-01DF1EFE4EBD}"/>
    <cellStyle name="Comma 9 4 2 2 3 2" xfId="7782" xr:uid="{79783BDB-EBE2-48A4-841A-9B4A07A7D787}"/>
    <cellStyle name="Comma 9 4 2 2 3 2 2" xfId="23885" xr:uid="{F8BC1255-854A-4880-9269-60A1B61CCD63}"/>
    <cellStyle name="Comma 9 4 2 2 3 3" xfId="23884" xr:uid="{AA21B24E-A715-4583-9010-F8BCC40AAEA8}"/>
    <cellStyle name="Comma 9 4 2 2 4" xfId="7783" xr:uid="{EA2CA4E7-C840-45F8-A393-BB12B6838830}"/>
    <cellStyle name="Comma 9 4 2 2 4 2" xfId="23886" xr:uid="{62B18A61-4044-4780-9398-0ED482DBC73F}"/>
    <cellStyle name="Comma 9 4 2 2 5" xfId="23881" xr:uid="{BBB2532C-7E2E-4F3A-A436-33ABDFDDB4E6}"/>
    <cellStyle name="Comma 9 4 2 3" xfId="7784" xr:uid="{1B70F0BA-4DB7-4697-8425-F51FB151EA6E}"/>
    <cellStyle name="Comma 9 4 2 3 2" xfId="7785" xr:uid="{F99FC6F7-71DF-456F-A010-A49EFD30B50B}"/>
    <cellStyle name="Comma 9 4 2 3 2 2" xfId="23888" xr:uid="{88E6ACB5-5AA1-4CF8-92DE-F4633719DF4E}"/>
    <cellStyle name="Comma 9 4 2 3 3" xfId="7786" xr:uid="{42EC6FB4-7964-41DE-96FC-1E3D7EB7419D}"/>
    <cellStyle name="Comma 9 4 2 3 3 2" xfId="23889" xr:uid="{1B49B9F5-3BE8-46D0-9C93-CB72FFA7308D}"/>
    <cellStyle name="Comma 9 4 2 3 4" xfId="23887" xr:uid="{14D17994-7D6C-4F1F-8C72-A1398255D451}"/>
    <cellStyle name="Comma 9 4 2 4" xfId="7787" xr:uid="{8109EB05-EF37-41A8-8D32-86ECA5AA5CBA}"/>
    <cellStyle name="Comma 9 4 2 4 2" xfId="7788" xr:uid="{5D669AFA-7439-4712-ADDA-4EC2DCBA2665}"/>
    <cellStyle name="Comma 9 4 2 4 2 2" xfId="23891" xr:uid="{000BBE84-5737-4737-B960-855308129DD5}"/>
    <cellStyle name="Comma 9 4 2 4 3" xfId="23890" xr:uid="{6108A933-58A4-4D74-B815-D66064F993E4}"/>
    <cellStyle name="Comma 9 4 2 5" xfId="7789" xr:uid="{E6CCE770-D21C-4436-9EBF-88890F048B37}"/>
    <cellStyle name="Comma 9 4 2 5 2" xfId="7790" xr:uid="{06AE3D7C-2B52-4469-9FA3-D9B089A77567}"/>
    <cellStyle name="Comma 9 4 2 5 2 2" xfId="23893" xr:uid="{321738A4-6729-4B5E-B17F-1FDA2A1EBA86}"/>
    <cellStyle name="Comma 9 4 2 5 3" xfId="23892" xr:uid="{0AD5D0A4-A355-4140-A59F-6A78ED022CF6}"/>
    <cellStyle name="Comma 9 4 2 6" xfId="7791" xr:uid="{AE560032-DED4-48D3-9F29-44A4E3B9DBE0}"/>
    <cellStyle name="Comma 9 4 2 6 2" xfId="23894" xr:uid="{E933A19B-8322-481A-B132-43965F0682C2}"/>
    <cellStyle name="Comma 9 4 2_sales contracts" xfId="7777" xr:uid="{EB85D1F2-A22D-4B33-9C6D-3F9EE2E04A6F}"/>
    <cellStyle name="Comma 9 4 3" xfId="7792" xr:uid="{54741B34-2851-4A75-A84F-FEF4B265FC75}"/>
    <cellStyle name="Comma 9 4 3 2" xfId="7793" xr:uid="{74580161-D211-4BEA-B45C-FE74A9A8A5D6}"/>
    <cellStyle name="Comma 9 4 3 2 2" xfId="7794" xr:uid="{548C14CA-7DCE-4A4B-88A8-6280290C8C55}"/>
    <cellStyle name="Comma 9 4 3 2 2 2" xfId="7795" xr:uid="{98885F2C-A67C-40A3-9B4C-23C7ECF416EB}"/>
    <cellStyle name="Comma 9 4 3 2 2 2 2" xfId="23898" xr:uid="{7C0590E1-9CE1-4C1E-9715-0529733D35CF}"/>
    <cellStyle name="Comma 9 4 3 2 2 3" xfId="23897" xr:uid="{8CE091FF-01E1-41FF-B6EB-654D26B2A860}"/>
    <cellStyle name="Comma 9 4 3 2 3" xfId="7796" xr:uid="{AB0E1C30-99D8-4B37-9B8E-E0C64B2FB1D0}"/>
    <cellStyle name="Comma 9 4 3 2 3 2" xfId="7797" xr:uid="{7ED6DAC3-CA33-4C89-9AFB-7A1ABA64C3B8}"/>
    <cellStyle name="Comma 9 4 3 2 3 2 2" xfId="23900" xr:uid="{6FF28122-F1FF-4F1C-BA95-3711CFE4BF18}"/>
    <cellStyle name="Comma 9 4 3 2 3 3" xfId="23899" xr:uid="{E6C89D14-E89D-4055-8F3F-478BF2B685C9}"/>
    <cellStyle name="Comma 9 4 3 2 4" xfId="7798" xr:uid="{2F95B531-7E77-404E-8EA8-14A0DFD18B28}"/>
    <cellStyle name="Comma 9 4 3 2 4 2" xfId="23901" xr:uid="{CB734138-D279-4DFA-80F8-666EFAA5268E}"/>
    <cellStyle name="Comma 9 4 3 2 5" xfId="23896" xr:uid="{399CEA56-7B9F-423B-9155-028A1A07B3A1}"/>
    <cellStyle name="Comma 9 4 3 3" xfId="7799" xr:uid="{D02CC5DF-1A6B-4DAA-9DDA-5E71F25BFC84}"/>
    <cellStyle name="Comma 9 4 3 3 2" xfId="7800" xr:uid="{09E2419C-9F36-4A59-AB69-6B9A502DA80C}"/>
    <cellStyle name="Comma 9 4 3 3 2 2" xfId="23903" xr:uid="{59ABE396-8D93-4B78-AAEE-49DBA950CE5A}"/>
    <cellStyle name="Comma 9 4 3 3 3" xfId="23902" xr:uid="{83ABA4A7-82B4-41B0-943B-501B0F537193}"/>
    <cellStyle name="Comma 9 4 3 4" xfId="7801" xr:uid="{856B516A-6508-49AD-98B2-313844909725}"/>
    <cellStyle name="Comma 9 4 3 4 2" xfId="7802" xr:uid="{9377AB6F-BD05-4B7F-ABD0-2E6C8042FAED}"/>
    <cellStyle name="Comma 9 4 3 4 2 2" xfId="23905" xr:uid="{D86E9B66-DC5C-4675-9271-6265CF5C263C}"/>
    <cellStyle name="Comma 9 4 3 4 3" xfId="23904" xr:uid="{CBBCF44F-FC27-4CAF-8673-E2294F3B118C}"/>
    <cellStyle name="Comma 9 4 3 5" xfId="7803" xr:uid="{25F35F5A-8274-4877-A0F8-63B077554284}"/>
    <cellStyle name="Comma 9 4 3 5 2" xfId="23906" xr:uid="{3943A2E2-59E6-4CDD-BFC5-0043329499E1}"/>
    <cellStyle name="Comma 9 4 3 6" xfId="23895" xr:uid="{80528C13-E38B-49E3-8B2C-BC98D77D384B}"/>
    <cellStyle name="Comma 9 4 4" xfId="7804" xr:uid="{BACBBB62-4801-489D-8410-DAAF6A88C35B}"/>
    <cellStyle name="Comma 9 4 4 2" xfId="7805" xr:uid="{C3EBE64C-1A50-46EB-B5A6-9CE094436A8D}"/>
    <cellStyle name="Comma 9 4 4 2 2" xfId="7806" xr:uid="{FEA73555-03CE-4375-A1C5-B5935721E9DC}"/>
    <cellStyle name="Comma 9 4 4 2 2 2" xfId="23909" xr:uid="{BE2900C7-F188-4304-B2D8-EDD4EA8313F5}"/>
    <cellStyle name="Comma 9 4 4 2 3" xfId="23908" xr:uid="{EDAA5F83-5D88-48C5-A123-EFBC3910A732}"/>
    <cellStyle name="Comma 9 4 4 3" xfId="7807" xr:uid="{D77CC678-2EBC-44D9-9996-2927B225AFBA}"/>
    <cellStyle name="Comma 9 4 4 3 2" xfId="7808" xr:uid="{AED3E12B-28D2-4BC7-8698-1EF1B06AF7DA}"/>
    <cellStyle name="Comma 9 4 4 3 2 2" xfId="23911" xr:uid="{9D4954BF-7B00-44BF-B114-CD0BF77F4B7F}"/>
    <cellStyle name="Comma 9 4 4 3 3" xfId="23910" xr:uid="{A1A1A861-694F-4280-BE26-CCDF11934695}"/>
    <cellStyle name="Comma 9 4 4 4" xfId="7809" xr:uid="{F8DD8925-93EA-4E7C-8640-0C48C47414E2}"/>
    <cellStyle name="Comma 9 4 4 4 2" xfId="23912" xr:uid="{0503F136-A87E-4020-9291-44DF9584518D}"/>
    <cellStyle name="Comma 9 4 4 5" xfId="23907" xr:uid="{BA177D26-4FB7-4606-94A8-8B63E775AF79}"/>
    <cellStyle name="Comma 9 4 5" xfId="7810" xr:uid="{4CD6BDD4-66EA-444A-B251-17113DC8912A}"/>
    <cellStyle name="Comma 9 4 5 2" xfId="7811" xr:uid="{A433DDAA-39FD-4617-AD50-302390E22C63}"/>
    <cellStyle name="Comma 9 4 5 2 2" xfId="23914" xr:uid="{FA1A31FA-5A63-4687-82E7-8D4B560CDCB8}"/>
    <cellStyle name="Comma 9 4 5 3" xfId="7812" xr:uid="{467F2D81-92BA-4A70-830B-2994709A1E86}"/>
    <cellStyle name="Comma 9 4 5 3 2" xfId="23915" xr:uid="{3AA85E81-58B7-4297-BD9D-C98BF61C1EA4}"/>
    <cellStyle name="Comma 9 4 5 4" xfId="23913" xr:uid="{AA2B7C26-8BE4-45D6-B354-45DC46521724}"/>
    <cellStyle name="Comma 9 4 6" xfId="7813" xr:uid="{ABF54E71-D340-4BB1-9EBB-699DC84E1AB4}"/>
    <cellStyle name="Comma 9 4 6 2" xfId="7814" xr:uid="{75395C3B-F36E-4710-A020-3B63CE8E2E2F}"/>
    <cellStyle name="Comma 9 4 6 2 2" xfId="23917" xr:uid="{F5BCE682-8A1F-48CD-B9FC-D9BEF9346419}"/>
    <cellStyle name="Comma 9 4 6 3" xfId="23916" xr:uid="{FA5A16D3-D042-43C2-BCA6-7006E9C5FC64}"/>
    <cellStyle name="Comma 9 4 7" xfId="7815" xr:uid="{9E5FD44A-05F5-40AF-B0DB-137411A91E51}"/>
    <cellStyle name="Comma 9 4 7 2" xfId="7816" xr:uid="{A8CA254D-5E1A-4C8E-9559-F4676C592C15}"/>
    <cellStyle name="Comma 9 4 7 2 2" xfId="23919" xr:uid="{E1CABA33-446C-41F4-8069-ADD320A0D4BB}"/>
    <cellStyle name="Comma 9 4 7 3" xfId="23918" xr:uid="{3DD01C9B-63C8-4C46-9594-37602217EA4A}"/>
    <cellStyle name="Comma 9 4 8" xfId="7817" xr:uid="{CE0B6711-187D-43EC-93EE-985D5401C9F2}"/>
    <cellStyle name="Comma 9 4 8 2" xfId="23920" xr:uid="{D6C7378A-DCCB-4F4E-8866-75D22F68EAC9}"/>
    <cellStyle name="Comma 9 4_sales contracts" xfId="7776" xr:uid="{3071F9E1-5001-419E-81CB-DD9D7F92F76F}"/>
    <cellStyle name="Comma 9 5" xfId="1151" xr:uid="{00000000-0005-0000-0000-0000C9030000}"/>
    <cellStyle name="Comma 9 5 2" xfId="1152" xr:uid="{00000000-0005-0000-0000-0000CA030000}"/>
    <cellStyle name="Comma 9 5 2 2" xfId="7820" xr:uid="{4DA30D58-7476-4134-BFE4-E68B1F40F9BB}"/>
    <cellStyle name="Comma 9 5 2 2 2" xfId="7821" xr:uid="{97478318-7693-46B8-BECA-079FF8F3D609}"/>
    <cellStyle name="Comma 9 5 2 2 2 2" xfId="23922" xr:uid="{F65071A8-9DEA-4FE2-8323-22C5BF637347}"/>
    <cellStyle name="Comma 9 5 2 2 3" xfId="7822" xr:uid="{B6F33259-6119-4D1C-A90D-518F8FA63A6A}"/>
    <cellStyle name="Comma 9 5 2 2 3 2" xfId="23923" xr:uid="{8A6996F4-250F-49CB-B585-8B380F14D7EB}"/>
    <cellStyle name="Comma 9 5 2 2 4" xfId="23921" xr:uid="{78346373-4A3C-4ABC-9833-C76523C79FA1}"/>
    <cellStyle name="Comma 9 5 2 3" xfId="7823" xr:uid="{DF1A28A5-E813-42F5-9362-E0C1A09A4217}"/>
    <cellStyle name="Comma 9 5 2 3 2" xfId="7824" xr:uid="{54FCA8C9-8A54-4751-8918-3B2853528B48}"/>
    <cellStyle name="Comma 9 5 2 3 2 2" xfId="23925" xr:uid="{BCC4C668-E852-4AC7-B6CE-D3F2838CC1E8}"/>
    <cellStyle name="Comma 9 5 2 3 3" xfId="23924" xr:uid="{8FF06CD7-339D-4F6E-AFDA-81224650C387}"/>
    <cellStyle name="Comma 9 5 2 4" xfId="7825" xr:uid="{EFFAF178-1523-40D1-897F-0290EF24DFF3}"/>
    <cellStyle name="Comma 9 5 2 4 2" xfId="7826" xr:uid="{85DC32E9-F4F4-490D-9DF7-8D4271226EF2}"/>
    <cellStyle name="Comma 9 5 2 4 2 2" xfId="23927" xr:uid="{4451D68B-4035-4D91-84D9-859467C1F7B9}"/>
    <cellStyle name="Comma 9 5 2 4 3" xfId="23926" xr:uid="{6BDE21E8-3862-4B0B-BAD0-09AD54D05FBC}"/>
    <cellStyle name="Comma 9 5 2 5" xfId="7827" xr:uid="{231CBDF1-A70A-4A25-9124-6C22B5F94D9B}"/>
    <cellStyle name="Comma 9 5 2 5 2" xfId="23928" xr:uid="{5D42E4EB-AEA4-4A13-843A-9B5C8FA39B55}"/>
    <cellStyle name="Comma 9 5 2_sales contracts" xfId="7819" xr:uid="{BF08DF7B-6AD6-4717-BA38-7322C8791318}"/>
    <cellStyle name="Comma 9 5 3" xfId="7828" xr:uid="{F530199F-BD64-494A-B356-7036B27109B9}"/>
    <cellStyle name="Comma 9 5 3 2" xfId="7829" xr:uid="{C4D1666C-7E64-4F8F-854E-48BF3618382E}"/>
    <cellStyle name="Comma 9 5 3 2 2" xfId="23930" xr:uid="{BD17580C-9345-4DCB-A5B9-0370A80EA3C9}"/>
    <cellStyle name="Comma 9 5 3 3" xfId="7830" xr:uid="{5B5D7735-F718-48B0-8485-7168FD7698D6}"/>
    <cellStyle name="Comma 9 5 3 3 2" xfId="23931" xr:uid="{74DFF44B-A9B0-43A9-A17B-24B3C0762864}"/>
    <cellStyle name="Comma 9 5 3 4" xfId="23929" xr:uid="{CE75B267-363D-40DA-AB58-47D06A4E6446}"/>
    <cellStyle name="Comma 9 5 4" xfId="7831" xr:uid="{D7F7E77C-5192-4527-A237-7E08D2284DFD}"/>
    <cellStyle name="Comma 9 5 4 2" xfId="7832" xr:uid="{07BF4025-7CF7-4AB4-A050-47EAEC5EE6A7}"/>
    <cellStyle name="Comma 9 5 4 2 2" xfId="23933" xr:uid="{1736787D-E8B0-4F1F-ABC0-0AFD2CABB2DB}"/>
    <cellStyle name="Comma 9 5 4 3" xfId="7833" xr:uid="{2FA778C2-A9F8-4999-8769-07BE8BC521C7}"/>
    <cellStyle name="Comma 9 5 4 3 2" xfId="23934" xr:uid="{8A519D7B-818D-4F37-8DD1-13D181826653}"/>
    <cellStyle name="Comma 9 5 4 4" xfId="23932" xr:uid="{9E4C2262-9650-46D0-9AAD-B1A024C0AC3F}"/>
    <cellStyle name="Comma 9 5 5" xfId="7834" xr:uid="{6C50604C-9C70-4D2D-934C-E9C745429F5F}"/>
    <cellStyle name="Comma 9 5 5 2" xfId="7835" xr:uid="{46B6D7C0-12B1-4A83-A55B-8AEAE40FC5DF}"/>
    <cellStyle name="Comma 9 5 5 2 2" xfId="23936" xr:uid="{97C1FDB7-8FA5-4833-A410-9C66AE0E2E69}"/>
    <cellStyle name="Comma 9 5 5 3" xfId="23935" xr:uid="{93B60B68-0631-4A52-9210-58D59D34B94E}"/>
    <cellStyle name="Comma 9 5 6" xfId="7836" xr:uid="{5E722E2B-69FC-46D2-8CCE-5B9E27C7F52F}"/>
    <cellStyle name="Comma 9 5 6 2" xfId="7837" xr:uid="{80BD4440-B883-418F-B3E5-519F7CD94B0D}"/>
    <cellStyle name="Comma 9 5 6 2 2" xfId="23938" xr:uid="{9857DACD-602E-4D8C-8235-22021019F2E0}"/>
    <cellStyle name="Comma 9 5 6 3" xfId="23937" xr:uid="{06A02E9A-5177-4387-AF36-6EC1472A6DAC}"/>
    <cellStyle name="Comma 9 5 7" xfId="7838" xr:uid="{D99DFB98-EE35-44A6-B31B-86867DA37A2D}"/>
    <cellStyle name="Comma 9 5 7 2" xfId="23939" xr:uid="{D4DDBA3D-8339-4D49-89F3-CE07F722DBB2}"/>
    <cellStyle name="Comma 9 5_sales contracts" xfId="7818" xr:uid="{DAFD87AE-272B-4D2A-AE7F-A4601322E1F5}"/>
    <cellStyle name="Comma 9 6" xfId="1153" xr:uid="{00000000-0005-0000-0000-0000CB030000}"/>
    <cellStyle name="Comma 9 6 2" xfId="7840" xr:uid="{A9B69F5E-B84D-45EC-A293-3736754F7351}"/>
    <cellStyle name="Comma 9 6 2 2" xfId="23940" xr:uid="{96D3A03E-19D5-4A32-BCF0-AB4B91ADB34E}"/>
    <cellStyle name="Comma 9 6 3" xfId="7841" xr:uid="{714A2E2B-9BC3-41F9-87C5-D45E2DEB570E}"/>
    <cellStyle name="Comma 9 6 3 2" xfId="7842" xr:uid="{2E5302CF-A091-4BA4-83CD-E4788F119A3B}"/>
    <cellStyle name="Comma 9 6 3 2 2" xfId="23942" xr:uid="{AF70AE41-A69F-4CD9-B074-3FAE1A4E9CF1}"/>
    <cellStyle name="Comma 9 6 3 3" xfId="7843" xr:uid="{A3CA14BB-FFF2-47FC-B75A-EF1332DA9B08}"/>
    <cellStyle name="Comma 9 6 3 3 2" xfId="23943" xr:uid="{A1817731-7DF3-4C31-81E9-6261304AC1D9}"/>
    <cellStyle name="Comma 9 6 3 4" xfId="23941" xr:uid="{5CDDACF3-412E-453B-912E-235895EB071A}"/>
    <cellStyle name="Comma 9 6 4" xfId="7844" xr:uid="{978CCA5F-68E3-431E-A964-58817636D407}"/>
    <cellStyle name="Comma 9 6 4 2" xfId="7845" xr:uid="{1601661C-7CA6-46B4-A33E-3874B2B7E251}"/>
    <cellStyle name="Comma 9 6 4 2 2" xfId="23945" xr:uid="{2DDD2852-2276-4922-9C8A-D2A73797039E}"/>
    <cellStyle name="Comma 9 6 4 3" xfId="23944" xr:uid="{0A0A4278-D5B1-488C-8CB6-745E260421EA}"/>
    <cellStyle name="Comma 9 6_sales contracts" xfId="7839" xr:uid="{D107EA82-C5E3-4F44-A8C5-703BF2530F71}"/>
    <cellStyle name="Comma 9 7" xfId="1154" xr:uid="{00000000-0005-0000-0000-0000CC030000}"/>
    <cellStyle name="Comma 9 7 2" xfId="7847" xr:uid="{951C75ED-39F9-4E36-A354-816847366802}"/>
    <cellStyle name="Comma 9 7 2 2" xfId="7848" xr:uid="{D23931FB-2833-4D6D-93AD-F22BF28912D3}"/>
    <cellStyle name="Comma 9 7 2 2 2" xfId="23947" xr:uid="{4F5A0EC3-28BC-43C1-BBE9-36DAFDFDA131}"/>
    <cellStyle name="Comma 9 7 2 3" xfId="7849" xr:uid="{8BBACBE1-2A01-4EBE-B2C2-92189908CF9F}"/>
    <cellStyle name="Comma 9 7 2 3 2" xfId="23948" xr:uid="{E181C9FB-AF07-4F6B-863D-67EB7D0FD4FF}"/>
    <cellStyle name="Comma 9 7 2 4" xfId="23946" xr:uid="{5A3A7B64-F437-47E4-A5C2-04886196CFD6}"/>
    <cellStyle name="Comma 9 7 3" xfId="7850" xr:uid="{0CA0D5B6-EFA7-4202-99A2-96E1E13E392C}"/>
    <cellStyle name="Comma 9 7 3 2" xfId="23949" xr:uid="{61DAB11D-F941-4709-B358-C0228F58DF42}"/>
    <cellStyle name="Comma 9 7 4" xfId="7851" xr:uid="{00134654-5EEC-426A-924A-8EB524277DF7}"/>
    <cellStyle name="Comma 9 7 4 2" xfId="7852" xr:uid="{6576297D-0E20-4CCF-8714-DFD004783F10}"/>
    <cellStyle name="Comma 9 7 4 2 2" xfId="23951" xr:uid="{F9C31547-98F0-4066-B7F0-B791B1B3D538}"/>
    <cellStyle name="Comma 9 7 4 3" xfId="23950" xr:uid="{C49A6941-5832-4CD5-832C-509D7EE866AF}"/>
    <cellStyle name="Comma 9 7_sales contracts" xfId="7846" xr:uid="{48F7F4C2-FC8B-4539-B495-19EB7DE3A66D}"/>
    <cellStyle name="Comma 9 8" xfId="7853" xr:uid="{2C5A43AE-6BC5-4E8A-9B59-134178DB2945}"/>
    <cellStyle name="Comma 9 8 2" xfId="7854" xr:uid="{9FC82C77-A007-43D0-9304-D492C3866F30}"/>
    <cellStyle name="Comma 9 8 2 2" xfId="7855" xr:uid="{03A060F1-9568-4948-87BD-926FCB73D0E0}"/>
    <cellStyle name="Comma 9 8 2 2 2" xfId="23954" xr:uid="{5DA683BE-69F9-4968-BE14-558FC11E4C51}"/>
    <cellStyle name="Comma 9 8 2 3" xfId="23953" xr:uid="{24DBD258-673B-4A94-9F0E-82B7E887426D}"/>
    <cellStyle name="Comma 9 8 3" xfId="7856" xr:uid="{47748F92-021E-49F3-88BC-0D5C49159FF3}"/>
    <cellStyle name="Comma 9 8 3 2" xfId="7857" xr:uid="{08E2EEFB-8F1E-4977-931C-E5F75EF04086}"/>
    <cellStyle name="Comma 9 8 3 2 2" xfId="23956" xr:uid="{C1A018C0-8540-4431-B18C-33E2B9AA2AB4}"/>
    <cellStyle name="Comma 9 8 3 3" xfId="23955" xr:uid="{9C432C31-09E7-41A9-9925-EBE18F0777E4}"/>
    <cellStyle name="Comma 9 8 4" xfId="7858" xr:uid="{0E277E3C-B34F-4232-9180-50F0DD785833}"/>
    <cellStyle name="Comma 9 8 4 2" xfId="23957" xr:uid="{0CF46755-C454-4CC4-BB26-DA10361E32AC}"/>
    <cellStyle name="Comma 9 8 5" xfId="23952" xr:uid="{868B7657-9692-4BCE-A6D9-A2AC8A4A24F5}"/>
    <cellStyle name="Comma 9 9" xfId="7859" xr:uid="{F2DCCDBF-7139-4BA1-98B1-5B9BD07E4470}"/>
    <cellStyle name="Comma 9 9 2" xfId="7860" xr:uid="{F08DAB61-E2AD-434D-8D04-970A6198B0D5}"/>
    <cellStyle name="Comma 9 9 2 2" xfId="23959" xr:uid="{B810F886-C261-4024-8885-79CB45EA1A5F}"/>
    <cellStyle name="Comma 9 9 3" xfId="7861" xr:uid="{BF051FC9-3093-4B06-82CE-CBDE94CA6A13}"/>
    <cellStyle name="Comma 9 9 3 2" xfId="23960" xr:uid="{6BD6665F-11BF-43E3-B034-42A56F4F9D43}"/>
    <cellStyle name="Comma 9 9 4" xfId="23958" xr:uid="{C609F2AD-6C2C-40E8-9318-F3ED032B5766}"/>
    <cellStyle name="Comma 9_Nova Sea" xfId="2242" xr:uid="{00000000-0005-0000-0000-0000CD030000}"/>
    <cellStyle name="Comma 90" xfId="18035" xr:uid="{4CD8CC77-5C23-44F3-A56B-66ADE09D455D}"/>
    <cellStyle name="Comma 91" xfId="18036" xr:uid="{F16D424A-D1A3-4AB0-896F-BB9BE2519C60}"/>
    <cellStyle name="Comma 92" xfId="18037" xr:uid="{B3A8272A-6EFB-4A0E-AA8B-6F06EAD42D69}"/>
    <cellStyle name="Comma 93" xfId="18038" xr:uid="{EB8A7179-1900-44B9-B41B-68D1A34C2EEB}"/>
    <cellStyle name="Comma 94" xfId="18039" xr:uid="{C318FAD6-ABE1-4C8D-804C-55CE1717AB26}"/>
    <cellStyle name="Comma 95" xfId="18040" xr:uid="{45BAA686-8410-44EE-BB9F-2DE3A8943A62}"/>
    <cellStyle name="Comma 96" xfId="18215" xr:uid="{E5EAADF8-F19F-4C24-A420-86AFA06DA20E}"/>
    <cellStyle name="Comma 97" xfId="34647" xr:uid="{6FE1490C-65F8-4EF1-9882-965AB892EABB}"/>
    <cellStyle name="Comma 98" xfId="34818" xr:uid="{70DB8A74-37A0-425B-B2E3-66C518CE1044}"/>
    <cellStyle name="Comma 99" xfId="38112" xr:uid="{60578F10-FA86-47B7-8CD7-1B206DDD460D}"/>
    <cellStyle name="Comma0" xfId="301" xr:uid="{00000000-0005-0000-0000-0000CE030000}"/>
    <cellStyle name="Comma0 - Style1" xfId="302" xr:uid="{00000000-0005-0000-0000-0000CF030000}"/>
    <cellStyle name="Comma0 - Style1 2" xfId="477" xr:uid="{00000000-0005-0000-0000-0000D0030000}"/>
    <cellStyle name="Comma0 - Style1_sales contracts" xfId="7862" xr:uid="{9846F80B-831A-4F28-BB8D-ACBA84BB7174}"/>
    <cellStyle name="Comma0 2" xfId="1155" xr:uid="{00000000-0005-0000-0000-0000D1030000}"/>
    <cellStyle name="Comma0 2 2" xfId="7864" xr:uid="{A81F5C1F-E753-42CB-94CD-C6AF24DACE4D}"/>
    <cellStyle name="Comma0 2 2 2" xfId="7865" xr:uid="{6081D604-9979-47C2-867B-31DF4CF5F749}"/>
    <cellStyle name="Comma0 2 2 2 2" xfId="23962" xr:uid="{6D384825-5011-47F4-8CA5-AD04E92420ED}"/>
    <cellStyle name="Comma0 2 2 3" xfId="7866" xr:uid="{B7C8B0BD-48EE-40BD-9797-A1BCB06EBDE0}"/>
    <cellStyle name="Comma0 2 2 3 2" xfId="23963" xr:uid="{149421E0-44C3-4603-AE4B-63E7BCDFD7C8}"/>
    <cellStyle name="Comma0 2 2 4" xfId="23961" xr:uid="{E050C76C-892C-4864-914D-D13D18C2682D}"/>
    <cellStyle name="Comma0 2_sales contracts" xfId="7863" xr:uid="{D8414DA4-0FD6-4EBD-A902-D62FFB60F433}"/>
    <cellStyle name="Comma0 3" xfId="1156" xr:uid="{00000000-0005-0000-0000-0000D2030000}"/>
    <cellStyle name="Comma0 3 2" xfId="7868" xr:uid="{9CD79BE3-71E8-468C-ACAB-D371206B0537}"/>
    <cellStyle name="Comma0 3 2 2" xfId="23964" xr:uid="{17C78024-1051-4080-8B71-F66446E8AC50}"/>
    <cellStyle name="Comma0 3 3" xfId="7869" xr:uid="{53B33C2F-B2A2-4F34-9531-A00900FCF1B1}"/>
    <cellStyle name="Comma0 3 3 2" xfId="23965" xr:uid="{3C8852E6-12ED-47EC-8F7F-05A9B2BB7E22}"/>
    <cellStyle name="Comma0 3_sales contracts" xfId="7867" xr:uid="{4E100A3C-2F4D-4ABB-B025-3F6A5A6D8F6E}"/>
    <cellStyle name="Comma0 4" xfId="1157" xr:uid="{00000000-0005-0000-0000-0000D3030000}"/>
    <cellStyle name="Comma0 5" xfId="34839" xr:uid="{240D3F9D-F8A8-41A0-A37E-9BCFD1093471}"/>
    <cellStyle name="Comma0 6" xfId="34747" xr:uid="{A6EA5F39-E35A-43D5-93C1-DFE9062D5405}"/>
    <cellStyle name="Comma0_BOD presentation 2012" xfId="1158" xr:uid="{00000000-0005-0000-0000-0000D4030000}"/>
    <cellStyle name="CommaFixed" xfId="303" xr:uid="{00000000-0005-0000-0000-0000D5030000}"/>
    <cellStyle name="CommaFixed 2" xfId="478" xr:uid="{00000000-0005-0000-0000-0000D6030000}"/>
    <cellStyle name="CommaFixed 2 2" xfId="18229" xr:uid="{1CB89B09-F1F3-48A6-9587-85CC730EDB41}"/>
    <cellStyle name="CommaFixed 2 3" xfId="33946" xr:uid="{05E83952-0643-46E4-934F-108D1A88D2A0}"/>
    <cellStyle name="CommaFixed 2 4" xfId="2277" xr:uid="{63518C7C-19B5-40E6-89F2-75D41E56C318}"/>
    <cellStyle name="CommaFixed 3" xfId="17970" xr:uid="{95B27AE6-9671-40A5-A859-CAF74B3798FB}"/>
    <cellStyle name="CommaFixed 3 2" xfId="33409" xr:uid="{5F6A5997-EAAD-40E9-90E3-B84425BEFA6A}"/>
    <cellStyle name="CommaFixed 4" xfId="34840" xr:uid="{098BF0E8-D12A-4A7E-BC7E-25D34610CFB6}"/>
    <cellStyle name="CommaFixed 5" xfId="2251" xr:uid="{A322E595-90C5-4479-9A43-8CF6C35BEC03}"/>
    <cellStyle name="CommaFixed_Price achievement" xfId="1159" xr:uid="{00000000-0005-0000-0000-0000D7030000}"/>
    <cellStyle name="CommaNoDec" xfId="304" xr:uid="{00000000-0005-0000-0000-0000D8030000}"/>
    <cellStyle name="CommaNoDec 2" xfId="479" xr:uid="{00000000-0005-0000-0000-0000D9030000}"/>
    <cellStyle name="CommaNoDec 2 2" xfId="18230" xr:uid="{19DF0A87-28B4-48DC-85BC-8429B08CB2D8}"/>
    <cellStyle name="CommaNoDec 2 3" xfId="33947" xr:uid="{BCCA206B-576C-425E-AA35-AE63180C38C3}"/>
    <cellStyle name="CommaNoDec 2 4" xfId="2278" xr:uid="{F77E3A73-53C5-4FCD-8E96-721B60215DDF}"/>
    <cellStyle name="CommaNoDec 3" xfId="17971" xr:uid="{4E89C8D7-CFB8-400A-8B3F-7C56B118C00C}"/>
    <cellStyle name="CommaNoDec 3 2" xfId="33410" xr:uid="{13B34877-C5D4-4AD8-B6C6-7298BDF9D26E}"/>
    <cellStyle name="CommaNoDec 4" xfId="2252" xr:uid="{30E00C3D-3653-4504-A3A6-D140D53E9033}"/>
    <cellStyle name="CommaNoDec_Price achievement" xfId="1160" xr:uid="{00000000-0005-0000-0000-0000DA030000}"/>
    <cellStyle name="CommaNoDecTot" xfId="305" xr:uid="{00000000-0005-0000-0000-0000DB030000}"/>
    <cellStyle name="CommaNoDecTot 2" xfId="17972" xr:uid="{B45692A2-C4ED-41D3-84AF-EBFB6DEBFD11}"/>
    <cellStyle name="CommaNoDecTot 2 2" xfId="33411" xr:uid="{AE9D7525-1714-4C8B-B16B-FCF5F851F262}"/>
    <cellStyle name="CommaNoDecTot 3" xfId="2253" xr:uid="{CAD7279C-1CDE-4442-A236-45053C579C16}"/>
    <cellStyle name="CommaTotTop" xfId="306" xr:uid="{00000000-0005-0000-0000-0000DC030000}"/>
    <cellStyle name="CommaTotTop 2" xfId="17973" xr:uid="{1F1AA9FC-B2D1-424A-B1E0-49AA6963FBBF}"/>
    <cellStyle name="CommaTotTop 2 2" xfId="33412" xr:uid="{79710DEA-D4D4-4DF9-8B53-9A9FCD6C8D4A}"/>
    <cellStyle name="CommaTotTop 3" xfId="2254" xr:uid="{9BB6DA59-89A6-4E31-9825-7509706D03A7}"/>
    <cellStyle name="CommaTotTopNoDec" xfId="307" xr:uid="{00000000-0005-0000-0000-0000DD030000}"/>
    <cellStyle name="CommaTotTopNoDec 2" xfId="17974" xr:uid="{712BD32C-206F-47F4-A91F-9AF7B9BC26DD}"/>
    <cellStyle name="CommaTotTopNoDec 2 2" xfId="33413" xr:uid="{65653EE6-0307-4672-BD02-21ED8BD79A42}"/>
    <cellStyle name="CommaTotTopNoDec 3" xfId="2255" xr:uid="{5EDEC948-C713-4631-9BE6-9760C1D7F660}"/>
    <cellStyle name="Comment" xfId="308" xr:uid="{00000000-0005-0000-0000-0000DE030000}"/>
    <cellStyle name="COST1" xfId="309" xr:uid="{00000000-0005-0000-0000-0000DF030000}"/>
    <cellStyle name="COST1 2" xfId="1161" xr:uid="{00000000-0005-0000-0000-0000E0030000}"/>
    <cellStyle name="COST1_sales contracts" xfId="7870" xr:uid="{09F8F73E-91B3-4AEE-9200-DE87FAD4A315}"/>
    <cellStyle name="Currency [0] 2" xfId="7871" xr:uid="{DC339CA8-34C4-4D4A-B2CC-DCAE8B4AFDA5}"/>
    <cellStyle name="Currency [0] 2 2" xfId="7872" xr:uid="{0AB91A7F-5122-4E46-8CFF-AB84BFA79960}"/>
    <cellStyle name="Currency [0] 2 2 2" xfId="23967" xr:uid="{5CCE3C56-53F2-4912-B5AA-62216C5F7421}"/>
    <cellStyle name="Currency [0] 2 3" xfId="23966" xr:uid="{95D782FA-D2DB-4E1F-9D5E-FA034219D467}"/>
    <cellStyle name="Currency [00]" xfId="7873" xr:uid="{AED8F32C-F17F-4E4A-8B76-48B597C11040}"/>
    <cellStyle name="Currency [00] 2" xfId="7874" xr:uid="{1A842A6A-6376-4299-B85F-D114266796AD}"/>
    <cellStyle name="Currency [00] 2 2" xfId="23969" xr:uid="{C3F2F61F-26C7-480E-85FC-FC98A8A741D6}"/>
    <cellStyle name="Currency [00] 3" xfId="23968" xr:uid="{79AE41AB-C531-4AB9-8FB8-D76663C11729}"/>
    <cellStyle name="Currency 10" xfId="7875" xr:uid="{9728365E-33F7-404F-B0C4-2824B85F0562}"/>
    <cellStyle name="Currency 10 2" xfId="23970" xr:uid="{6120D892-173A-4E86-97E0-AB51D8B997C0}"/>
    <cellStyle name="Currency 11" xfId="7876" xr:uid="{1A8F28C8-F605-4BE4-B692-A7681F6CA4CF}"/>
    <cellStyle name="Currency 11 2" xfId="23971" xr:uid="{075A9A08-0B46-483E-97A1-A74358AAB8EA}"/>
    <cellStyle name="Currency 12" xfId="7877" xr:uid="{B6B6BE4C-B135-4818-846D-A2D66A7B8BE7}"/>
    <cellStyle name="Currency 12 2" xfId="23972" xr:uid="{74B18A7F-6FE9-4593-929F-74F347D54EBF}"/>
    <cellStyle name="Currency 13" xfId="7878" xr:uid="{00D0D8D3-A493-4FC7-840B-7E4F00E31E5E}"/>
    <cellStyle name="Currency 13 2" xfId="23973" xr:uid="{E75D60B6-F8E1-4A1E-86E6-191BB399FFCA}"/>
    <cellStyle name="Currency 14" xfId="7879" xr:uid="{A5A34F28-3577-409F-8152-4DB14666A483}"/>
    <cellStyle name="Currency 14 2" xfId="23974" xr:uid="{9875BE88-2BED-456C-8D12-DF916385952D}"/>
    <cellStyle name="Currency 15" xfId="7880" xr:uid="{B156BDAE-FE1A-4AA4-B4EB-E3804488AFD6}"/>
    <cellStyle name="Currency 15 2" xfId="23975" xr:uid="{D2D39D04-8273-486F-9365-D42C67F758DE}"/>
    <cellStyle name="Currency 16" xfId="7881" xr:uid="{2F0CCA00-5704-488C-9A5B-4886FF190A30}"/>
    <cellStyle name="Currency 16 2" xfId="23976" xr:uid="{5291D9D6-D414-48E4-8ECE-03CFBAA214B0}"/>
    <cellStyle name="Currency 17" xfId="7882" xr:uid="{4EBFA1A9-462E-4B62-9550-597F6BF029C4}"/>
    <cellStyle name="Currency 17 2" xfId="23977" xr:uid="{65EE545C-7359-4800-8E2E-C75649429D6D}"/>
    <cellStyle name="Currency 18" xfId="7883" xr:uid="{CD77986C-42AB-4210-AA74-52F3309DF8EC}"/>
    <cellStyle name="Currency 18 2" xfId="23978" xr:uid="{CBF703D1-D043-4596-ADEF-428F1B8C62B9}"/>
    <cellStyle name="Currency 19" xfId="7884" xr:uid="{8E7A1752-A20E-49B2-8EE8-DAC253C69C2D}"/>
    <cellStyle name="Currency 19 2" xfId="23979" xr:uid="{AC43DB82-4CD3-444D-B91D-99C720CCC49C}"/>
    <cellStyle name="Currency 2" xfId="1162" xr:uid="{00000000-0005-0000-0000-0000E1030000}"/>
    <cellStyle name="Currency 2 2" xfId="7885" xr:uid="{E3FEEF9D-ED17-411C-B1D1-331153AE56A8}"/>
    <cellStyle name="Currency 2 2 2" xfId="7886" xr:uid="{5E8F7B53-75CC-42FE-A719-7801C74BD565}"/>
    <cellStyle name="Currency 2 2 2 2" xfId="23981" xr:uid="{DE578556-9DD2-4314-8E51-9C0CEB7872A0}"/>
    <cellStyle name="Currency 2 2 3" xfId="7887" xr:uid="{B334F22B-93B6-47A5-A44F-7873899DCE08}"/>
    <cellStyle name="Currency 2 2 3 2" xfId="23982" xr:uid="{0A84653A-0A2E-4437-99FD-6F76CCBD5873}"/>
    <cellStyle name="Currency 2 2 4" xfId="23980" xr:uid="{C6F7A801-BAE0-475E-9B13-AF9CE46C28B7}"/>
    <cellStyle name="Currency 2 2 5" xfId="34842" xr:uid="{28B7DA24-A6F1-4B1C-AD12-2263DA6B3C0B}"/>
    <cellStyle name="Currency 2 3" xfId="7888" xr:uid="{2DD332A4-FCAE-4346-B091-FF750097E65D}"/>
    <cellStyle name="Currency 2 3 2" xfId="23983" xr:uid="{20747007-2740-4585-82CE-3440913E0999}"/>
    <cellStyle name="Currency 2 4" xfId="7889" xr:uid="{CFE95DDF-8B4E-416B-BCE6-62D4D978A54B}"/>
    <cellStyle name="Currency 2 4 2" xfId="23984" xr:uid="{4015D820-0FEE-45DB-A555-ACA4F45A7F85}"/>
    <cellStyle name="Currency 2 5" xfId="7890" xr:uid="{0B1370E3-6033-4E47-BC55-107DAD706B9E}"/>
    <cellStyle name="Currency 2 5 2" xfId="23985" xr:uid="{E2D50D09-5ACB-4EFC-BF39-8AAE7F21AF45}"/>
    <cellStyle name="Currency 2 6" xfId="7891" xr:uid="{12DC0249-8DA2-4458-9602-61565180ABF7}"/>
    <cellStyle name="Currency 2 6 2" xfId="23986" xr:uid="{B682899F-855C-4B61-98CF-F5B1634F569F}"/>
    <cellStyle name="Currency 2 7" xfId="34841" xr:uid="{8D282534-D0B9-4EB1-9D71-CF3E68B4A61C}"/>
    <cellStyle name="Currency 2_CF CapEx NOK" xfId="34843" xr:uid="{ADF0505D-406B-4A63-8296-B38D2C34081A}"/>
    <cellStyle name="Currency 20" xfId="7892" xr:uid="{D0D4742F-4BFA-45D7-9C64-2E2307B3A14A}"/>
    <cellStyle name="Currency 20 2" xfId="23987" xr:uid="{198789CF-C9C7-4551-BDBF-6B2943B0A2FE}"/>
    <cellStyle name="Currency 21" xfId="7893" xr:uid="{92CEFDDE-3907-4767-A309-E172D6365290}"/>
    <cellStyle name="Currency 21 2" xfId="23988" xr:uid="{E7A5D25C-E8AF-4460-9582-66C6FAA54862}"/>
    <cellStyle name="Currency 22" xfId="7894" xr:uid="{7F3FDEB3-148F-4260-B958-08340485E803}"/>
    <cellStyle name="Currency 22 2" xfId="23989" xr:uid="{7CC7B952-4665-431A-8334-07EE3513FCCA}"/>
    <cellStyle name="Currency 23" xfId="7895" xr:uid="{D93E46DA-3E05-487D-B8F9-1C863FA8716C}"/>
    <cellStyle name="Currency 23 2" xfId="23990" xr:uid="{63B4BB89-316A-4FD6-B7AD-A1FE8C6CBBE5}"/>
    <cellStyle name="Currency 24" xfId="7896" xr:uid="{C46D63E2-444A-4DA8-9ECC-0D8246001DD6}"/>
    <cellStyle name="Currency 24 2" xfId="23991" xr:uid="{F0B754E4-9BF3-4751-B264-2C7C63C2E586}"/>
    <cellStyle name="Currency 25" xfId="7897" xr:uid="{DF57D439-7C99-43AF-9567-648821764A83}"/>
    <cellStyle name="Currency 25 2" xfId="23992" xr:uid="{997BD80A-6341-4CF1-ACFD-C78D744D6AC7}"/>
    <cellStyle name="Currency 26" xfId="7898" xr:uid="{6133457B-34DD-4616-9F15-F505B4D9EC44}"/>
    <cellStyle name="Currency 26 2" xfId="23993" xr:uid="{71EE43F6-137A-4745-8ECE-9AF5F126F35E}"/>
    <cellStyle name="Currency 27" xfId="7899" xr:uid="{9800CFFC-0B89-4A2E-91B7-263FBF065D11}"/>
    <cellStyle name="Currency 27 2" xfId="23994" xr:uid="{BC5D9CA7-01DA-4D49-9038-F09076AA4DAA}"/>
    <cellStyle name="Currency 28" xfId="7900" xr:uid="{3792E4E4-1DB2-4485-9887-E644C305F72D}"/>
    <cellStyle name="Currency 28 2" xfId="23995" xr:uid="{2A90AA2E-6BF2-449B-B4B0-8CAA536093D1}"/>
    <cellStyle name="Currency 29" xfId="7901" xr:uid="{E9680B10-1553-4508-8E6F-9CCC23FFCB87}"/>
    <cellStyle name="Currency 29 2" xfId="23996" xr:uid="{A8C63D82-3974-46A2-BD29-EC300DA2588D}"/>
    <cellStyle name="Currency 3" xfId="7902" xr:uid="{A3A13D39-487A-4FC8-BD4E-9FCD6999E97B}"/>
    <cellStyle name="Currency 3 2" xfId="7903" xr:uid="{E8219958-23A5-45AC-BB5D-A77C7E38D105}"/>
    <cellStyle name="Currency 3 2 2" xfId="23998" xr:uid="{CFE33B75-7BB8-41B7-A913-99136470FCE7}"/>
    <cellStyle name="Currency 3 3" xfId="7904" xr:uid="{70E717FE-F20E-44CF-AA70-137ED3124DAF}"/>
    <cellStyle name="Currency 3 3 2" xfId="23999" xr:uid="{C992349F-D55D-4905-82BA-0BA4CE1F7C14}"/>
    <cellStyle name="Currency 3 4" xfId="7905" xr:uid="{E5B2C382-3CE8-4552-AA1F-DFA08FB2FD02}"/>
    <cellStyle name="Currency 3 4 2" xfId="24000" xr:uid="{2665AA59-88DC-4430-AD87-A26F8749B96B}"/>
    <cellStyle name="Currency 3 5" xfId="23997" xr:uid="{3E3BBA5C-8912-434A-BDBD-C452A094547A}"/>
    <cellStyle name="Currency 3 6" xfId="34844" xr:uid="{1AB46B9A-8936-497D-94BB-818FF2BB58CB}"/>
    <cellStyle name="Currency 30" xfId="7906" xr:uid="{DD7A0F08-C61E-474F-93D8-A823513A7F55}"/>
    <cellStyle name="Currency 30 2" xfId="24001" xr:uid="{73FE8F32-0B04-4E77-BABE-2FE850DF0C6B}"/>
    <cellStyle name="Currency 31" xfId="7907" xr:uid="{9691B662-A135-4130-9C1E-4681F12B1C41}"/>
    <cellStyle name="Currency 31 2" xfId="24002" xr:uid="{C42DAF66-ECB7-433F-B61C-F6C0A6871536}"/>
    <cellStyle name="Currency 32" xfId="7908" xr:uid="{7EC25A50-88BE-4C46-88DA-53F63FE4C19D}"/>
    <cellStyle name="Currency 32 2" xfId="24003" xr:uid="{6C274059-8FB5-4BE0-876F-862B8A08CD17}"/>
    <cellStyle name="Currency 33" xfId="7909" xr:uid="{490E39AF-AEEB-411A-95CC-05E639363011}"/>
    <cellStyle name="Currency 33 2" xfId="24004" xr:uid="{144746AF-9B65-48EA-B5C5-02C476C67FEE}"/>
    <cellStyle name="Currency 34" xfId="7910" xr:uid="{765A1BA8-4E83-462C-922B-B344064B7B2D}"/>
    <cellStyle name="Currency 34 2" xfId="24005" xr:uid="{DF318880-653E-412E-AFDA-66FB2E1E4CB8}"/>
    <cellStyle name="Currency 35" xfId="7911" xr:uid="{2E39BC1D-BCA7-4CBC-B174-DBE77A94DAD4}"/>
    <cellStyle name="Currency 35 2" xfId="24006" xr:uid="{8CA4ADD1-710C-473A-A894-7C83582C5A98}"/>
    <cellStyle name="Currency 36" xfId="7912" xr:uid="{4597D08E-0EDC-422D-B90D-38CAF9422489}"/>
    <cellStyle name="Currency 36 2" xfId="24007" xr:uid="{A61A0A57-3E22-47D1-A484-73BDF28EDEAF}"/>
    <cellStyle name="Currency 37" xfId="7913" xr:uid="{D7F92620-A96F-4D21-AD5F-2FF0C753108E}"/>
    <cellStyle name="Currency 37 2" xfId="24008" xr:uid="{52E2CF26-1847-4E3D-A718-B6968340553B}"/>
    <cellStyle name="Currency 38" xfId="7914" xr:uid="{F6FC8309-BB7F-4F55-8854-500694860088}"/>
    <cellStyle name="Currency 38 2" xfId="24009" xr:uid="{38864F97-39EC-4C18-A19A-D09D05CD2FA7}"/>
    <cellStyle name="Currency 39" xfId="7915" xr:uid="{BEF207A8-8D90-4E80-8C05-76C21799AF2D}"/>
    <cellStyle name="Currency 39 2" xfId="24010" xr:uid="{CED19592-83A6-498A-B59F-70870F66EAD3}"/>
    <cellStyle name="Currency 4" xfId="7916" xr:uid="{D8AFA300-3A5E-4709-82A3-274BFB77E79D}"/>
    <cellStyle name="Currency 4 2" xfId="7917" xr:uid="{905966CE-6A05-451E-8A39-4DD776A9D2EF}"/>
    <cellStyle name="Currency 4 2 2" xfId="24012" xr:uid="{93B3EE97-673F-422F-9313-A47400D9166C}"/>
    <cellStyle name="Currency 4 3" xfId="7918" xr:uid="{34D2E4B0-113A-4A37-979A-31AB872CB42B}"/>
    <cellStyle name="Currency 4 3 2" xfId="24013" xr:uid="{FB7DC104-B235-4329-8631-0A0A0FAE4CB5}"/>
    <cellStyle name="Currency 4 4" xfId="7919" xr:uid="{3123AAAA-92CD-4C6F-A215-58FF998811BD}"/>
    <cellStyle name="Currency 4 4 2" xfId="24014" xr:uid="{1840963F-ADB5-46DA-BCA4-F983035DD1A3}"/>
    <cellStyle name="Currency 4 5" xfId="7920" xr:uid="{716B0382-6011-4EDE-8A37-3586C9EFBCDD}"/>
    <cellStyle name="Currency 4 5 2" xfId="7921" xr:uid="{D6E128C4-CC82-453C-91AF-4CC295E0198D}"/>
    <cellStyle name="Currency 4 5 2 2" xfId="7922" xr:uid="{FCF6644E-12B3-4BD6-8436-97E6767B39AC}"/>
    <cellStyle name="Currency 4 5 2 2 2" xfId="7923" xr:uid="{F1171DED-6059-4AAC-8915-4962D61A3D0D}"/>
    <cellStyle name="Currency 4 5 2 2 2 2" xfId="7924" xr:uid="{C03B1E84-C22C-4666-906D-27F6D6239A2D}"/>
    <cellStyle name="Currency 4 5 2 2 2 2 2" xfId="24019" xr:uid="{09C32030-267C-4AE2-A5F4-27BC9EC8E8FA}"/>
    <cellStyle name="Currency 4 5 2 2 2 3" xfId="24018" xr:uid="{CF2279C0-BFA6-4E6E-8FCA-4618D468ECF8}"/>
    <cellStyle name="Currency 4 5 2 2 3" xfId="7925" xr:uid="{7EE5B5EB-7F34-4B22-BD4E-016AE06A2D5A}"/>
    <cellStyle name="Currency 4 5 2 2 3 2" xfId="7926" xr:uid="{E280356E-F036-4DE0-9BBF-E80A914AFDF1}"/>
    <cellStyle name="Currency 4 5 2 2 3 2 2" xfId="24021" xr:uid="{7BACB6F5-C80D-49D8-AD73-3641CC5D95CA}"/>
    <cellStyle name="Currency 4 5 2 2 3 3" xfId="24020" xr:uid="{4838EB6B-1266-40AA-963F-08234F0202D2}"/>
    <cellStyle name="Currency 4 5 2 2 4" xfId="7927" xr:uid="{8DF9C873-32E5-4F5D-8C5A-E87A9A13D4B8}"/>
    <cellStyle name="Currency 4 5 2 2 4 2" xfId="24022" xr:uid="{25E9C83A-A513-49BA-AE86-ACFF7903DB87}"/>
    <cellStyle name="Currency 4 5 2 2 5" xfId="24017" xr:uid="{6605E9D1-76D0-401D-9EFD-37C63488BEF2}"/>
    <cellStyle name="Currency 4 5 2 3" xfId="7928" xr:uid="{D0DA68FD-1AC0-4631-917B-AD98F2983D54}"/>
    <cellStyle name="Currency 4 5 2 3 2" xfId="7929" xr:uid="{1378C853-2017-4E8C-A39C-92F47A383740}"/>
    <cellStyle name="Currency 4 5 2 3 2 2" xfId="24024" xr:uid="{9652D610-D9F6-40D2-B6A4-87B4BEAAD946}"/>
    <cellStyle name="Currency 4 5 2 3 3" xfId="24023" xr:uid="{E0E6217B-6692-4178-822D-F769817259B4}"/>
    <cellStyle name="Currency 4 5 2 4" xfId="7930" xr:uid="{CF6106A8-5FFA-4457-BA87-3FCFABD2ECF4}"/>
    <cellStyle name="Currency 4 5 2 4 2" xfId="7931" xr:uid="{C48065D8-504F-4E1B-9178-4F722AB279A1}"/>
    <cellStyle name="Currency 4 5 2 4 2 2" xfId="24026" xr:uid="{F5919A14-58BF-4DFB-BD64-0977D49E8242}"/>
    <cellStyle name="Currency 4 5 2 4 3" xfId="24025" xr:uid="{9E25C6CA-040B-45A9-8CC7-9DCA6D1550F9}"/>
    <cellStyle name="Currency 4 5 2 5" xfId="7932" xr:uid="{9BA67755-1399-4D25-B6B3-873DFDD8E1BF}"/>
    <cellStyle name="Currency 4 5 2 5 2" xfId="24027" xr:uid="{8CC5F314-B0CC-4037-934D-2D2DA074EA58}"/>
    <cellStyle name="Currency 4 5 2 6" xfId="24016" xr:uid="{FF366B02-DEDD-4AF4-9454-6696432CAD47}"/>
    <cellStyle name="Currency 4 5 3" xfId="7933" xr:uid="{91A827A9-2717-477F-9B2F-544EF26543D9}"/>
    <cellStyle name="Currency 4 5 3 2" xfId="7934" xr:uid="{B66BFFAD-3704-44E3-8026-2758A57C36A6}"/>
    <cellStyle name="Currency 4 5 3 2 2" xfId="7935" xr:uid="{8F1DCF09-9B21-4B35-9E56-CB8EED5DA839}"/>
    <cellStyle name="Currency 4 5 3 2 2 2" xfId="24030" xr:uid="{579F99C6-E7EB-40D5-849A-2A812E4FC643}"/>
    <cellStyle name="Currency 4 5 3 2 3" xfId="24029" xr:uid="{B12C08F1-730C-4097-84C9-63F429472FD0}"/>
    <cellStyle name="Currency 4 5 3 3" xfId="7936" xr:uid="{C449303D-AADC-46BA-B90E-C126ADE37580}"/>
    <cellStyle name="Currency 4 5 3 3 2" xfId="7937" xr:uid="{186F5A4A-77EC-47A7-8319-D8887813E0A3}"/>
    <cellStyle name="Currency 4 5 3 3 2 2" xfId="24032" xr:uid="{CFF2FAC9-7FC1-481D-84A7-1F3D2079EAB1}"/>
    <cellStyle name="Currency 4 5 3 3 3" xfId="24031" xr:uid="{BCA3EC7D-2DAE-4B19-B37C-85034731B958}"/>
    <cellStyle name="Currency 4 5 3 4" xfId="7938" xr:uid="{4A2DA346-1428-4E1A-A58F-C45C5598849D}"/>
    <cellStyle name="Currency 4 5 3 4 2" xfId="24033" xr:uid="{3CEA4AE7-DECC-45B7-A8F4-F27BA60F4201}"/>
    <cellStyle name="Currency 4 5 3 5" xfId="24028" xr:uid="{E26C044A-DCF7-4309-8F23-2835C231E8D4}"/>
    <cellStyle name="Currency 4 5 4" xfId="7939" xr:uid="{F0F16CC1-D038-4E3A-A5CF-3142C7CC7368}"/>
    <cellStyle name="Currency 4 5 4 2" xfId="7940" xr:uid="{BC17B2C8-6619-4AB3-82FC-2644381BCBC4}"/>
    <cellStyle name="Currency 4 5 4 2 2" xfId="24035" xr:uid="{A5C93BDF-2B34-4E00-896B-F0C95BBCE677}"/>
    <cellStyle name="Currency 4 5 4 3" xfId="24034" xr:uid="{12C5EBAF-8C68-4075-8786-2C8307EE3C53}"/>
    <cellStyle name="Currency 4 5 5" xfId="7941" xr:uid="{293E3084-4F64-42F0-B4A5-E053447BA7C7}"/>
    <cellStyle name="Currency 4 5 5 2" xfId="7942" xr:uid="{51A26E0D-E1F5-4F55-81CD-F5E3969E4DD3}"/>
    <cellStyle name="Currency 4 5 5 2 2" xfId="24037" xr:uid="{42C9CB86-63C2-406E-86B0-FB3C14982333}"/>
    <cellStyle name="Currency 4 5 5 3" xfId="24036" xr:uid="{B65A3314-7B2C-45F0-84A1-D0C000E36485}"/>
    <cellStyle name="Currency 4 5 6" xfId="7943" xr:uid="{B1A5A89D-72BA-4C17-A98E-97D8904A1429}"/>
    <cellStyle name="Currency 4 5 6 2" xfId="24038" xr:uid="{E21FD949-432B-41FE-99C1-1FAFB14CF6D2}"/>
    <cellStyle name="Currency 4 5 7" xfId="24015" xr:uid="{870DDDBC-D892-4981-BA06-C1C46DBEC95D}"/>
    <cellStyle name="Currency 4 6" xfId="24011" xr:uid="{DD5F1581-E87E-4F62-AB03-DD3FF59B22D7}"/>
    <cellStyle name="Currency 4 7" xfId="34845" xr:uid="{49A3889D-A124-4053-98AF-563066A452B2}"/>
    <cellStyle name="Currency 40" xfId="7944" xr:uid="{D2F4D977-B3C5-4BE6-8969-CB86A80AAEB2}"/>
    <cellStyle name="Currency 40 2" xfId="24039" xr:uid="{1D0D3655-922F-4D4D-8571-2378D286AB6E}"/>
    <cellStyle name="Currency 41" xfId="7945" xr:uid="{52FEA77D-E0AD-48F1-A21B-0D144C5F3DB4}"/>
    <cellStyle name="Currency 41 2" xfId="24040" xr:uid="{7FD77EB0-768F-4F60-826E-59664293C352}"/>
    <cellStyle name="Currency 42" xfId="7946" xr:uid="{561843CF-9881-4E0C-BCA3-DA0F324518E6}"/>
    <cellStyle name="Currency 42 2" xfId="7947" xr:uid="{9D204627-121C-460F-88B9-548025B71DAB}"/>
    <cellStyle name="Currency 42 2 2" xfId="7948" xr:uid="{F5E261B7-30B9-4468-9D8B-E2A0580FBA21}"/>
    <cellStyle name="Currency 42 2 2 2" xfId="7949" xr:uid="{14FFD3A1-F6EF-472C-88D4-A39524D3CB97}"/>
    <cellStyle name="Currency 42 2 2 2 2" xfId="7950" xr:uid="{E873ECA7-EDB8-47CB-B12E-D60830FEB680}"/>
    <cellStyle name="Currency 42 2 2 2 2 2" xfId="24045" xr:uid="{E45909F4-5122-4FDD-9B70-62A41697F473}"/>
    <cellStyle name="Currency 42 2 2 2 3" xfId="24044" xr:uid="{062A12B8-CAE3-4E25-BE35-3E4AF0378DAF}"/>
    <cellStyle name="Currency 42 2 2 3" xfId="7951" xr:uid="{18ACB80C-F53D-4D13-B4AB-AD69F36ED7DB}"/>
    <cellStyle name="Currency 42 2 2 3 2" xfId="7952" xr:uid="{2075C6D0-8D06-431F-AD24-430187360307}"/>
    <cellStyle name="Currency 42 2 2 3 2 2" xfId="24047" xr:uid="{537F67F6-4AFA-4F89-8840-A67F3763AC9C}"/>
    <cellStyle name="Currency 42 2 2 3 3" xfId="24046" xr:uid="{DE02349C-C99D-4D74-9FBC-382D552A4C54}"/>
    <cellStyle name="Currency 42 2 2 4" xfId="7953" xr:uid="{45FED841-50B6-42F4-978C-A727B091855F}"/>
    <cellStyle name="Currency 42 2 2 4 2" xfId="24048" xr:uid="{9C0CDFE0-445B-4AF7-A83F-CCFC676540F4}"/>
    <cellStyle name="Currency 42 2 2 5" xfId="24043" xr:uid="{08251864-2C11-44D9-B546-2C192A09CBDC}"/>
    <cellStyle name="Currency 42 2 3" xfId="7954" xr:uid="{801CB1E7-82C1-4A3D-8C01-B41FDD53E053}"/>
    <cellStyle name="Currency 42 2 3 2" xfId="7955" xr:uid="{5B6AE2E6-D636-48B4-9170-901BC4D513B1}"/>
    <cellStyle name="Currency 42 2 3 2 2" xfId="24050" xr:uid="{FDE11B20-DEA7-4D0B-8C84-3CB9D4683B1C}"/>
    <cellStyle name="Currency 42 2 3 3" xfId="24049" xr:uid="{3E7BE810-DBDD-4FED-92DB-7CAB9EF79B8B}"/>
    <cellStyle name="Currency 42 2 4" xfId="7956" xr:uid="{EAD6CC38-B616-4A7E-A4AB-D4A1D4DC3ECE}"/>
    <cellStyle name="Currency 42 2 4 2" xfId="7957" xr:uid="{1CB06547-DDB9-4348-9316-69E24A3E4D35}"/>
    <cellStyle name="Currency 42 2 4 2 2" xfId="24052" xr:uid="{D27D77A9-3AFA-4682-B4D7-365378CB8A56}"/>
    <cellStyle name="Currency 42 2 4 3" xfId="24051" xr:uid="{D60927C2-8F08-48C4-9408-6BE86E8902AD}"/>
    <cellStyle name="Currency 42 2 5" xfId="7958" xr:uid="{015CCCE5-4FB0-4EC8-B674-C9DC070DEC4D}"/>
    <cellStyle name="Currency 42 2 5 2" xfId="24053" xr:uid="{633D3B75-F251-4346-97C3-EB0242FDB9F3}"/>
    <cellStyle name="Currency 42 2 6" xfId="24042" xr:uid="{049F2CF3-812A-49BB-89B9-CDD6723328DA}"/>
    <cellStyle name="Currency 42 3" xfId="7959" xr:uid="{0973AC3C-C15E-4C19-B94B-FF0E3692A6F2}"/>
    <cellStyle name="Currency 42 3 2" xfId="7960" xr:uid="{09D4EFE0-7FDD-4402-834F-295A274AA9C8}"/>
    <cellStyle name="Currency 42 3 2 2" xfId="7961" xr:uid="{B70A4B67-D54C-41F0-B8B2-911522709E65}"/>
    <cellStyle name="Currency 42 3 2 2 2" xfId="24056" xr:uid="{30B8701D-3F74-4DF7-AE8A-C21FD7DAF797}"/>
    <cellStyle name="Currency 42 3 2 3" xfId="24055" xr:uid="{68CB3C30-7AE9-43DA-9444-59F2899564D8}"/>
    <cellStyle name="Currency 42 3 3" xfId="7962" xr:uid="{1F5ADD37-F1F2-4534-BA37-ACB843A5C4A2}"/>
    <cellStyle name="Currency 42 3 3 2" xfId="7963" xr:uid="{6D01F9B0-1789-42D1-954E-B1C14E6C762E}"/>
    <cellStyle name="Currency 42 3 3 2 2" xfId="24058" xr:uid="{8E78F547-8378-4351-A361-F5B29DA79A10}"/>
    <cellStyle name="Currency 42 3 3 3" xfId="24057" xr:uid="{FFD84219-728A-470E-83AC-0B344AD85914}"/>
    <cellStyle name="Currency 42 3 4" xfId="7964" xr:uid="{2F36972E-70D9-4953-93D2-676CA286B402}"/>
    <cellStyle name="Currency 42 3 4 2" xfId="24059" xr:uid="{E550BACD-DEE9-476D-AFCE-65D2A4F7DC28}"/>
    <cellStyle name="Currency 42 3 5" xfId="24054" xr:uid="{5DA0FAC8-CDF6-4A20-BF91-10ED8BE23C13}"/>
    <cellStyle name="Currency 42 4" xfId="7965" xr:uid="{B8B1297E-5527-419E-8A83-85F22C6B4617}"/>
    <cellStyle name="Currency 42 4 2" xfId="7966" xr:uid="{8F73A835-B99E-46B5-92FC-C2985A852E04}"/>
    <cellStyle name="Currency 42 4 2 2" xfId="24061" xr:uid="{32BD4E91-D3ED-497F-AA54-8E6EBCB9736A}"/>
    <cellStyle name="Currency 42 4 3" xfId="24060" xr:uid="{E8DC1DF9-C590-4C30-9EB9-95B2BB6E3024}"/>
    <cellStyle name="Currency 42 5" xfId="7967" xr:uid="{0453F001-4F2D-40C0-AC00-1767C66903D1}"/>
    <cellStyle name="Currency 42 5 2" xfId="7968" xr:uid="{ABF0C3EE-233B-455E-9930-C7291F45780D}"/>
    <cellStyle name="Currency 42 5 2 2" xfId="24063" xr:uid="{00E8105D-18ED-4EF3-8A18-E49BF24862BA}"/>
    <cellStyle name="Currency 42 5 3" xfId="24062" xr:uid="{6D85B8D9-7DC1-49E5-9C1B-B04DD709B0E3}"/>
    <cellStyle name="Currency 42 6" xfId="7969" xr:uid="{2584E747-FA31-4235-94ED-C9654076909F}"/>
    <cellStyle name="Currency 42 6 2" xfId="24064" xr:uid="{E4DE43C3-EA6D-49A3-8B39-7329C9779327}"/>
    <cellStyle name="Currency 42 7" xfId="24041" xr:uid="{ECC70571-FEFE-4253-8678-B33887511FD5}"/>
    <cellStyle name="Currency 43" xfId="7970" xr:uid="{FA1DD86C-5C7F-4318-ADDC-DC378230C939}"/>
    <cellStyle name="Currency 43 2" xfId="24065" xr:uid="{717C3101-D324-4766-B327-224239913A51}"/>
    <cellStyle name="Currency 44" xfId="35821" xr:uid="{71C9814B-65EF-420D-8382-4E3B48639D5A}"/>
    <cellStyle name="Currency 45" xfId="37995" xr:uid="{B4B7D739-EACF-4F3D-AF16-2DA1F458069B}"/>
    <cellStyle name="Currency 5" xfId="7971" xr:uid="{795B2B12-5E22-41A6-BED6-5B50DBFBE86F}"/>
    <cellStyle name="Currency 5 2" xfId="7972" xr:uid="{CD1A49F9-326F-428E-A31E-E7B2BD9DB16E}"/>
    <cellStyle name="Currency 5 2 2" xfId="24067" xr:uid="{9F8A5D88-D037-4B6E-A193-6227C1C3F097}"/>
    <cellStyle name="Currency 5 3" xfId="7973" xr:uid="{EEEA6FAB-4730-4936-9F8A-AF46420516A2}"/>
    <cellStyle name="Currency 5 3 2" xfId="7974" xr:uid="{B761A212-658F-4A96-8D90-EB5DAF79DCA1}"/>
    <cellStyle name="Currency 5 3 2 2" xfId="7975" xr:uid="{DCD17FBA-52C2-476B-8BB2-5C5684AED2BB}"/>
    <cellStyle name="Currency 5 3 2 2 2" xfId="7976" xr:uid="{61F707DD-3BB0-4BA6-83D4-B65D81E4C244}"/>
    <cellStyle name="Currency 5 3 2 2 2 2" xfId="7977" xr:uid="{12FAEA59-3577-421C-8948-F5064F82A78E}"/>
    <cellStyle name="Currency 5 3 2 2 2 2 2" xfId="7978" xr:uid="{72CBDA05-3BB9-49E2-A927-A45D909AE40A}"/>
    <cellStyle name="Currency 5 3 2 2 2 2 2 2" xfId="24073" xr:uid="{9D03E951-44E9-4223-922B-68940A0467DD}"/>
    <cellStyle name="Currency 5 3 2 2 2 2 3" xfId="24072" xr:uid="{FD139627-FB4A-44C3-972B-1125454DAF82}"/>
    <cellStyle name="Currency 5 3 2 2 2 3" xfId="7979" xr:uid="{A86F11F0-A028-4535-8C50-124A00523830}"/>
    <cellStyle name="Currency 5 3 2 2 2 3 2" xfId="7980" xr:uid="{412B8203-1074-4DE6-938A-16E528E367E0}"/>
    <cellStyle name="Currency 5 3 2 2 2 3 2 2" xfId="24075" xr:uid="{245DB541-CAAF-4117-8C1A-B64E641557F9}"/>
    <cellStyle name="Currency 5 3 2 2 2 3 3" xfId="24074" xr:uid="{93551023-CED6-41E1-8286-AC4BBDDCF00A}"/>
    <cellStyle name="Currency 5 3 2 2 2 4" xfId="7981" xr:uid="{FB70FFD9-6703-47A9-AC24-926A6DE27F95}"/>
    <cellStyle name="Currency 5 3 2 2 2 4 2" xfId="24076" xr:uid="{D24D462E-D6BC-4EAC-A0B6-4A36F8D29B0D}"/>
    <cellStyle name="Currency 5 3 2 2 2 5" xfId="24071" xr:uid="{9E747A35-0F37-439C-8F60-06DDF9A389EC}"/>
    <cellStyle name="Currency 5 3 2 2 3" xfId="7982" xr:uid="{DB646093-F3A7-45B7-B520-A57CAE26397C}"/>
    <cellStyle name="Currency 5 3 2 2 3 2" xfId="7983" xr:uid="{96D04000-442F-4D86-A05F-420102FC5D23}"/>
    <cellStyle name="Currency 5 3 2 2 3 2 2" xfId="24078" xr:uid="{B1A92A9F-C6F7-46EF-9CD5-4DC91051EDE3}"/>
    <cellStyle name="Currency 5 3 2 2 3 3" xfId="24077" xr:uid="{A0182A35-DFD4-4B82-A370-F03A429BCDF8}"/>
    <cellStyle name="Currency 5 3 2 2 4" xfId="7984" xr:uid="{BE3D15C7-FE13-4D0D-8D31-D79A47170FFA}"/>
    <cellStyle name="Currency 5 3 2 2 4 2" xfId="7985" xr:uid="{BCE9666E-3650-4E49-BFB7-49DB669AEBCB}"/>
    <cellStyle name="Currency 5 3 2 2 4 2 2" xfId="24080" xr:uid="{3C64AC48-926D-4938-AA4A-A769734FE34F}"/>
    <cellStyle name="Currency 5 3 2 2 4 3" xfId="24079" xr:uid="{8599CC69-8706-4EF2-86BD-384DAC2A4712}"/>
    <cellStyle name="Currency 5 3 2 2 5" xfId="7986" xr:uid="{C4FD6761-F8D7-4227-A036-DE87D152D0DF}"/>
    <cellStyle name="Currency 5 3 2 2 5 2" xfId="24081" xr:uid="{D38D5D72-9810-4B9E-AFFB-446060CAF446}"/>
    <cellStyle name="Currency 5 3 2 2 6" xfId="24070" xr:uid="{A79E34BF-7678-4FB3-A56C-7ED255EDA95D}"/>
    <cellStyle name="Currency 5 3 2 3" xfId="7987" xr:uid="{9863EBB2-6D79-40BD-AA73-56A899D17130}"/>
    <cellStyle name="Currency 5 3 2 3 2" xfId="7988" xr:uid="{C34189C4-C54C-4CED-8880-E538275EDF28}"/>
    <cellStyle name="Currency 5 3 2 3 2 2" xfId="7989" xr:uid="{48DA4D8C-E562-4C1C-8FB5-66AF783353C4}"/>
    <cellStyle name="Currency 5 3 2 3 2 2 2" xfId="24084" xr:uid="{DFFCA2A6-6CD6-4626-81FC-406F839FC2D7}"/>
    <cellStyle name="Currency 5 3 2 3 2 3" xfId="24083" xr:uid="{F358CF03-6176-41F8-89FA-BB4C26CE5766}"/>
    <cellStyle name="Currency 5 3 2 3 3" xfId="7990" xr:uid="{3F40F42E-0B8B-4766-9FF8-2D93F7B18CBD}"/>
    <cellStyle name="Currency 5 3 2 3 3 2" xfId="7991" xr:uid="{1DD40F58-95DA-42CC-805C-923C3E70A363}"/>
    <cellStyle name="Currency 5 3 2 3 3 2 2" xfId="24086" xr:uid="{0AF05D78-FD88-45B8-9A78-CEC6731BDC2D}"/>
    <cellStyle name="Currency 5 3 2 3 3 3" xfId="24085" xr:uid="{14BF9A67-8020-4476-A817-AC2277335A54}"/>
    <cellStyle name="Currency 5 3 2 3 4" xfId="7992" xr:uid="{8E0D8ADC-0497-4949-9104-AC3E93DBCB7A}"/>
    <cellStyle name="Currency 5 3 2 3 4 2" xfId="24087" xr:uid="{A721A279-C3D4-4C08-B764-FB47E06EE257}"/>
    <cellStyle name="Currency 5 3 2 3 5" xfId="24082" xr:uid="{C962FFCC-7236-4449-80BB-B5B84A7B4A76}"/>
    <cellStyle name="Currency 5 3 2 4" xfId="7993" xr:uid="{387863A7-C464-410A-9596-412C06D92D54}"/>
    <cellStyle name="Currency 5 3 2 4 2" xfId="7994" xr:uid="{7202519D-AFD7-4337-94A3-90B11D62C545}"/>
    <cellStyle name="Currency 5 3 2 4 2 2" xfId="24089" xr:uid="{D7AA20EC-0D5D-407F-B3A3-70EBF9B3CC1B}"/>
    <cellStyle name="Currency 5 3 2 4 3" xfId="24088" xr:uid="{CF8ECC1A-5682-4DA7-AF2A-D3CDC0DB9277}"/>
    <cellStyle name="Currency 5 3 2 5" xfId="7995" xr:uid="{D531ACD6-7C49-4EBE-9559-29D6B497186F}"/>
    <cellStyle name="Currency 5 3 2 5 2" xfId="7996" xr:uid="{580007E3-7799-4B1C-A02F-72F892898CA4}"/>
    <cellStyle name="Currency 5 3 2 5 2 2" xfId="24091" xr:uid="{1DFA005A-298D-4E0C-8A8D-CAB64AD7A27F}"/>
    <cellStyle name="Currency 5 3 2 5 3" xfId="24090" xr:uid="{CA61E2AC-6A7A-431D-93BE-761AAB377CD9}"/>
    <cellStyle name="Currency 5 3 2 6" xfId="7997" xr:uid="{5E55173D-7583-4C31-A32E-4709FB8B9BDB}"/>
    <cellStyle name="Currency 5 3 2 6 2" xfId="24092" xr:uid="{C550B904-F3B9-499A-A227-35218F77F54F}"/>
    <cellStyle name="Currency 5 3 2 7" xfId="24069" xr:uid="{B4EC2EA1-B9B8-4040-9902-1A183AEAC8BC}"/>
    <cellStyle name="Currency 5 3 3" xfId="24068" xr:uid="{99EA3A8F-46E0-4EFF-9461-EE432354B6B3}"/>
    <cellStyle name="Currency 5 4" xfId="7998" xr:uid="{D998E30F-B117-42E2-825F-72ECA47A1203}"/>
    <cellStyle name="Currency 5 4 2" xfId="24093" xr:uid="{526777B4-812B-4EDB-917D-DBBDC347257C}"/>
    <cellStyle name="Currency 5 5" xfId="24066" xr:uid="{5CED84EF-ABB2-414D-95DA-6CFA5FB0AE68}"/>
    <cellStyle name="Currency 5 6" xfId="34846" xr:uid="{45D02336-9901-4985-BD3F-FEB4CC061650}"/>
    <cellStyle name="Currency 6" xfId="7999" xr:uid="{FF8B5BB5-22C7-4D97-9C5F-D65D1299EC22}"/>
    <cellStyle name="Currency 6 2" xfId="8000" xr:uid="{FC2B1E37-2B21-47F2-8C2E-566C9C5BBC64}"/>
    <cellStyle name="Currency 6 2 2" xfId="8001" xr:uid="{9F62D7C5-3185-417C-9D64-E4F4FB383D9D}"/>
    <cellStyle name="Currency 6 2 2 2" xfId="8002" xr:uid="{1C8E6C7C-05EF-4009-9F6E-5A4BA9E947E4}"/>
    <cellStyle name="Currency 6 2 2 2 2" xfId="8003" xr:uid="{CBE1C29D-2680-4587-8030-6E45A3A0AF40}"/>
    <cellStyle name="Currency 6 2 2 2 2 2" xfId="8004" xr:uid="{BA271774-1266-4436-AA87-10B095E92E20}"/>
    <cellStyle name="Currency 6 2 2 2 2 2 2" xfId="24099" xr:uid="{847EBB83-D107-4879-9247-B8F3BE4F8374}"/>
    <cellStyle name="Currency 6 2 2 2 2 3" xfId="24098" xr:uid="{B030F950-C9DB-433B-811E-C77175CE2B54}"/>
    <cellStyle name="Currency 6 2 2 2 3" xfId="8005" xr:uid="{68539F87-365D-4E4B-B8D0-C59FA9D1BB28}"/>
    <cellStyle name="Currency 6 2 2 2 3 2" xfId="8006" xr:uid="{93B231AD-8A9B-44C0-84CF-C36EF14321DC}"/>
    <cellStyle name="Currency 6 2 2 2 3 2 2" xfId="24101" xr:uid="{01C5548C-8919-4483-BDB3-B4BA59A110CD}"/>
    <cellStyle name="Currency 6 2 2 2 3 3" xfId="24100" xr:uid="{87753A86-54B6-46D6-9860-820B4B07BFC0}"/>
    <cellStyle name="Currency 6 2 2 2 4" xfId="8007" xr:uid="{5EF3E567-F2C9-476F-BA54-1F0020B767C9}"/>
    <cellStyle name="Currency 6 2 2 2 4 2" xfId="24102" xr:uid="{BCCD4C12-BA45-4452-A101-A5222B8FB51B}"/>
    <cellStyle name="Currency 6 2 2 2 5" xfId="24097" xr:uid="{5FB7C3E8-AB03-42A9-B759-030C8E4BCBEE}"/>
    <cellStyle name="Currency 6 2 2 3" xfId="8008" xr:uid="{04C60FB0-581A-4754-AA20-46D3F506A94B}"/>
    <cellStyle name="Currency 6 2 2 3 2" xfId="8009" xr:uid="{868C8581-EFEF-4465-B865-5EAC34A49556}"/>
    <cellStyle name="Currency 6 2 2 3 2 2" xfId="24104" xr:uid="{B5A2CFFA-A285-4EC7-9D28-B8EE456597F7}"/>
    <cellStyle name="Currency 6 2 2 3 3" xfId="24103" xr:uid="{E5F6A7A5-AB6E-42A4-A330-BE4194887CD7}"/>
    <cellStyle name="Currency 6 2 2 4" xfId="8010" xr:uid="{612A4ABA-D1FC-4E1F-B077-ABE42B97207A}"/>
    <cellStyle name="Currency 6 2 2 4 2" xfId="8011" xr:uid="{A9C88DB4-357F-48F6-BDBD-E808F7F4EB76}"/>
    <cellStyle name="Currency 6 2 2 4 2 2" xfId="24106" xr:uid="{62E8DC67-ABBE-42B3-8613-FA0DD9BEE631}"/>
    <cellStyle name="Currency 6 2 2 4 3" xfId="24105" xr:uid="{3DDF56B4-1156-423C-BD24-3AAB6BE46387}"/>
    <cellStyle name="Currency 6 2 2 5" xfId="8012" xr:uid="{4283AF13-F068-4BF9-96AC-79E859F5EDEA}"/>
    <cellStyle name="Currency 6 2 2 5 2" xfId="24107" xr:uid="{BD4ECC55-B331-47EC-B477-285C6B265290}"/>
    <cellStyle name="Currency 6 2 2 6" xfId="24096" xr:uid="{C5469771-3B0C-49AC-95C8-F32477DEDED8}"/>
    <cellStyle name="Currency 6 2 3" xfId="8013" xr:uid="{1EB2D88A-A5B5-429B-BE9B-D5BDE27EB604}"/>
    <cellStyle name="Currency 6 2 3 2" xfId="8014" xr:uid="{88486221-F84B-42B5-B9CF-9DE927D867A0}"/>
    <cellStyle name="Currency 6 2 3 2 2" xfId="8015" xr:uid="{ADAA9004-C745-4DB0-83E7-BCE716C15868}"/>
    <cellStyle name="Currency 6 2 3 2 2 2" xfId="24110" xr:uid="{1C0D8301-995E-4513-837F-ECF24009C9BA}"/>
    <cellStyle name="Currency 6 2 3 2 3" xfId="24109" xr:uid="{82A43910-A391-4D8B-A2E7-C90D6245BAEC}"/>
    <cellStyle name="Currency 6 2 3 3" xfId="8016" xr:uid="{97F30ACE-1716-4FD8-A911-183CB5A7C29E}"/>
    <cellStyle name="Currency 6 2 3 3 2" xfId="8017" xr:uid="{0F70F2AF-1DE3-4239-9C60-460420FA52E9}"/>
    <cellStyle name="Currency 6 2 3 3 2 2" xfId="24112" xr:uid="{B7CD8200-B60B-44CD-9C8A-15623401281E}"/>
    <cellStyle name="Currency 6 2 3 3 3" xfId="24111" xr:uid="{44BED58F-0826-4E46-B66B-BE30C829EE48}"/>
    <cellStyle name="Currency 6 2 3 4" xfId="8018" xr:uid="{AED1D010-D701-4FFA-983B-9D8E1A761AD9}"/>
    <cellStyle name="Currency 6 2 3 4 2" xfId="24113" xr:uid="{C7883CE5-A06C-49FF-8F94-8B890FFE58E6}"/>
    <cellStyle name="Currency 6 2 3 5" xfId="24108" xr:uid="{D86994AB-7D01-4EA4-BA3D-230BD42D5EFC}"/>
    <cellStyle name="Currency 6 2 4" xfId="8019" xr:uid="{4C8035AC-7E7E-4064-BA2E-4FBF1D6FA07A}"/>
    <cellStyle name="Currency 6 2 4 2" xfId="8020" xr:uid="{ADAB95BE-A968-4DDC-B0E3-66793D77A418}"/>
    <cellStyle name="Currency 6 2 4 2 2" xfId="24115" xr:uid="{5E7976E4-275E-486D-813B-F8238131B7AC}"/>
    <cellStyle name="Currency 6 2 4 3" xfId="24114" xr:uid="{986FFE33-6E87-4344-9FAF-E8F6AA5FD06C}"/>
    <cellStyle name="Currency 6 2 5" xfId="8021" xr:uid="{F2B4CF4A-0CFC-407F-A89E-00DEE9A95CD1}"/>
    <cellStyle name="Currency 6 2 5 2" xfId="8022" xr:uid="{6E8F676B-F181-41B1-85F2-C7FB37E07AB2}"/>
    <cellStyle name="Currency 6 2 5 2 2" xfId="24117" xr:uid="{AC714A16-4F95-4D30-8DBE-8F3291989D70}"/>
    <cellStyle name="Currency 6 2 5 3" xfId="24116" xr:uid="{C45FB2C2-6595-48A3-B436-377DFDDC78BE}"/>
    <cellStyle name="Currency 6 2 6" xfId="8023" xr:uid="{EF578376-DC73-4965-B3D3-E63E3AE7B45D}"/>
    <cellStyle name="Currency 6 2 6 2" xfId="24118" xr:uid="{17A5D9C8-545D-453F-8BD2-C0BF64C741BF}"/>
    <cellStyle name="Currency 6 2 7" xfId="24095" xr:uid="{95FBFBD9-425D-490B-9D15-20F1AD0F3023}"/>
    <cellStyle name="Currency 6 3" xfId="24094" xr:uid="{3C64947D-CC37-45A8-8087-CFC05973F12A}"/>
    <cellStyle name="Currency 7" xfId="8024" xr:uid="{0BCF0DAF-5C29-47B8-A3BE-BB88FE8949C8}"/>
    <cellStyle name="Currency 7 2" xfId="24119" xr:uid="{1BF7F590-23D7-45D5-8DD3-4B98C1C5472B}"/>
    <cellStyle name="Currency 8" xfId="8025" xr:uid="{87CDDE31-F9F2-4931-A5A6-EFEF08F08057}"/>
    <cellStyle name="Currency 8 2" xfId="24120" xr:uid="{3C55B3AB-FD71-4BB6-94B5-C8717ECBDA4A}"/>
    <cellStyle name="Currency 9" xfId="8026" xr:uid="{43A700F9-7051-495D-B958-7624BEC20CDB}"/>
    <cellStyle name="Currency 9 2" xfId="24121" xr:uid="{75DA1ED4-FAC8-4880-9F43-05F6D7351CDE}"/>
    <cellStyle name="Currency0" xfId="310" xr:uid="{00000000-0005-0000-0000-0000E2030000}"/>
    <cellStyle name="Currency0 2" xfId="1163" xr:uid="{00000000-0005-0000-0000-0000E3030000}"/>
    <cellStyle name="Currency0 2 2" xfId="8028" xr:uid="{4B701494-7B2D-436D-B121-236AFE67A86B}"/>
    <cellStyle name="Currency0 2 2 2" xfId="8029" xr:uid="{7EDDB440-4CD4-4A78-AC33-9310B7C84F69}"/>
    <cellStyle name="Currency0 2 2 2 2" xfId="24123" xr:uid="{27357046-4343-43A1-A61D-C4096EC87522}"/>
    <cellStyle name="Currency0 2 2 3" xfId="8030" xr:uid="{B41601B7-0741-4B60-AC36-3210C2580C00}"/>
    <cellStyle name="Currency0 2 2 3 2" xfId="24124" xr:uid="{A5E4F9EA-B904-4105-A305-0E87A1F5472A}"/>
    <cellStyle name="Currency0 2 2 4" xfId="24122" xr:uid="{79F03696-0776-493B-8397-F2E1DB6B93E1}"/>
    <cellStyle name="Currency0 2_sales contracts" xfId="8027" xr:uid="{A362B9AD-AD46-420E-9141-6E00B305881F}"/>
    <cellStyle name="Currency0 3" xfId="1164" xr:uid="{00000000-0005-0000-0000-0000E4030000}"/>
    <cellStyle name="Currency0_FTE count" xfId="8031" xr:uid="{714ECAB0-C8BD-4A99-B35D-44E430BCE896}"/>
    <cellStyle name="Dårlig" xfId="1165" xr:uid="{00000000-0005-0000-0000-0000EF030000}"/>
    <cellStyle name="data" xfId="1166" xr:uid="{00000000-0005-0000-0000-0000E6030000}"/>
    <cellStyle name="data 2" xfId="35845" xr:uid="{B9AD0D6B-1A74-4322-8388-59FDCE82A7D3}"/>
    <cellStyle name="data 3" xfId="37305" xr:uid="{54FBF730-84D0-4AE8-91C8-FCF4274DB033}"/>
    <cellStyle name="data 4" xfId="37383" xr:uid="{518431E0-3147-4D43-885E-A5B6766BC213}"/>
    <cellStyle name="data 5" xfId="34658" xr:uid="{45ECBDFA-280B-481B-A9B7-389CB40FE714}"/>
    <cellStyle name="DataBases" xfId="8032" xr:uid="{DD3BCF52-58E9-43AA-9B61-E5E873AF9E5D}"/>
    <cellStyle name="DataBases 2" xfId="24125" xr:uid="{27F13775-F39B-44DC-82E6-646FCE05B016}"/>
    <cellStyle name="DataToHide" xfId="8033" xr:uid="{880A7F9A-0578-45B7-B919-DCDBE87FD066}"/>
    <cellStyle name="DataToHide 2" xfId="24126" xr:uid="{7E74F7FF-DA95-4669-B370-6388EEC0BFD0}"/>
    <cellStyle name="Date" xfId="311" xr:uid="{00000000-0005-0000-0000-0000E7030000}"/>
    <cellStyle name="date 2" xfId="1167" xr:uid="{00000000-0005-0000-0000-0000E8030000}"/>
    <cellStyle name="Date 2 2" xfId="8035" xr:uid="{B13D5EC1-CB02-4DB3-8171-6EAAD8EFD58D}"/>
    <cellStyle name="Date 2 2 2" xfId="8036" xr:uid="{86124EDD-5054-4E13-9414-A7320AF0734F}"/>
    <cellStyle name="Date 2 2 2 2" xfId="24128" xr:uid="{E58D959B-A67C-4DC2-B303-20FD6D230F4A}"/>
    <cellStyle name="Date 2 2 3" xfId="8037" xr:uid="{A5A8A5AD-B280-4AFB-BD07-D61D2DA29370}"/>
    <cellStyle name="Date 2 2 3 2" xfId="24129" xr:uid="{970AB3BB-46F8-4BEC-B511-94285FF78C85}"/>
    <cellStyle name="Date 2 2 4" xfId="24127" xr:uid="{15D3CEE2-7417-4614-9054-687425809F03}"/>
    <cellStyle name="date 2 3" xfId="8038" xr:uid="{945A090F-8623-403F-A3E7-560BAE81323C}"/>
    <cellStyle name="date 2 3 2" xfId="24130" xr:uid="{EC7B9285-61DA-4FC6-ACDF-74FCB64B6DA8}"/>
    <cellStyle name="date 2_sales contracts" xfId="8034" xr:uid="{19900F8D-879C-415C-A5F2-869E5E51B2B2}"/>
    <cellStyle name="Date 3" xfId="1168" xr:uid="{00000000-0005-0000-0000-0000E9030000}"/>
    <cellStyle name="Date 3 2" xfId="8040" xr:uid="{B30E47AE-B28A-4F3A-95E3-82DB2998F7F5}"/>
    <cellStyle name="Date 3 2 2" xfId="24131" xr:uid="{15E6FA5D-7FDC-4A0C-9E32-633AC9E03D10}"/>
    <cellStyle name="Date 3 3" xfId="8041" xr:uid="{D087F6C5-C898-410A-A322-855737121338}"/>
    <cellStyle name="Date 3 3 2" xfId="24132" xr:uid="{332F9308-151D-4C28-8A4E-775C3D66AE08}"/>
    <cellStyle name="Date 3_sales contracts" xfId="8039" xr:uid="{C0643410-5593-406E-8DDE-E8066D8C2805}"/>
    <cellStyle name="Date 4" xfId="1169" xr:uid="{00000000-0005-0000-0000-0000EA030000}"/>
    <cellStyle name="Date 5" xfId="33915" xr:uid="{02598686-FFA0-415A-B682-32B5EA3211AD}"/>
    <cellStyle name="Date Short" xfId="8042" xr:uid="{E23B33F8-2C91-47A8-8C56-B6608D069EF6}"/>
    <cellStyle name="Date Short 2" xfId="24133" xr:uid="{50D3DE1D-9825-4082-8572-5F98B3C5FE2D}"/>
    <cellStyle name="Date_Comp-LT-plan" xfId="8043" xr:uid="{4CA43F1E-142F-43F4-8D63-D0204AAB0A59}"/>
    <cellStyle name="date1" xfId="8044" xr:uid="{F34DF9AD-1D11-4756-A9C8-2DE32A11F188}"/>
    <cellStyle name="date1 2" xfId="24134" xr:uid="{916E8455-7204-4F3F-AC6B-B300043F72CB}"/>
    <cellStyle name="datetime" xfId="1170" xr:uid="{00000000-0005-0000-0000-0000EC030000}"/>
    <cellStyle name="DELTA" xfId="8045" xr:uid="{0BB930C6-6A02-4933-8B66-F33240182E20}"/>
    <cellStyle name="DELTA 2" xfId="24135" xr:uid="{87F08CAC-CA2F-46A3-8CCC-E6C475F7E33F}"/>
    <cellStyle name="Deviant" xfId="8046" xr:uid="{FCEE7FEA-B37D-4C6E-915B-91C4E91BBE61}"/>
    <cellStyle name="Deviant 2" xfId="24136" xr:uid="{1B267A10-24FF-406D-8EEA-FCF6F0496B52}"/>
    <cellStyle name="Dezimal [0]_Abflusssteuer - und Abwasserhebeanlagen" xfId="312" xr:uid="{00000000-0005-0000-0000-0000ED030000}"/>
    <cellStyle name="Dezimal_Abflusssteuer - und Abwasserhebeanlagen" xfId="313" xr:uid="{00000000-0005-0000-0000-0000EE030000}"/>
    <cellStyle name="En decimal" xfId="8047" xr:uid="{26B307C3-C96D-494A-97C3-8BF1ECECD15F}"/>
    <cellStyle name="En decimal 2" xfId="24137" xr:uid="{E8A56F03-6952-4FBE-8270-9BB25871AF3C}"/>
    <cellStyle name="Encabezado 4" xfId="1171" xr:uid="{00000000-0005-0000-0000-0000F0030000}"/>
    <cellStyle name="Énfasis1" xfId="1172" xr:uid="{00000000-0005-0000-0000-0000F1030000}"/>
    <cellStyle name="Énfasis2" xfId="1173" xr:uid="{00000000-0005-0000-0000-0000F2030000}"/>
    <cellStyle name="Énfasis3" xfId="1174" xr:uid="{00000000-0005-0000-0000-0000F3030000}"/>
    <cellStyle name="Énfasis4" xfId="1175" xr:uid="{00000000-0005-0000-0000-0000F4030000}"/>
    <cellStyle name="Énfasis5" xfId="1176" xr:uid="{00000000-0005-0000-0000-0000F5030000}"/>
    <cellStyle name="Énfasis6" xfId="1177" xr:uid="{00000000-0005-0000-0000-0000F6030000}"/>
    <cellStyle name="Enter Currency (0)" xfId="8048" xr:uid="{02156E80-00D8-4975-98C8-ABE8BB1F6F70}"/>
    <cellStyle name="Enter Currency (0) 2" xfId="8049" xr:uid="{ABAC5702-BDC2-4EF0-AC1F-5A89BB61F697}"/>
    <cellStyle name="Enter Currency (0) 2 2" xfId="24139" xr:uid="{FF327B66-6793-492A-AE00-E7E9A224079C}"/>
    <cellStyle name="Enter Currency (0) 3" xfId="24138" xr:uid="{2128FE11-5BB7-4C92-A4F8-6DFF0E976765}"/>
    <cellStyle name="Enter Currency (2)" xfId="8050" xr:uid="{0B9BEC91-A99D-4007-9408-906F9C63E976}"/>
    <cellStyle name="Enter Currency (2) 2" xfId="8051" xr:uid="{E6DBF634-6767-464C-87D9-6CE716F13A1C}"/>
    <cellStyle name="Enter Currency (2) 2 2" xfId="24141" xr:uid="{9299A3FF-584B-476F-8AC3-013544DFE3E8}"/>
    <cellStyle name="Enter Currency (2) 3" xfId="24140" xr:uid="{42769DF3-322A-4EE0-8317-78D7B7F7C1B5}"/>
    <cellStyle name="Enter Units (0)" xfId="8052" xr:uid="{DDBDA675-D0EA-458D-89AB-0854AAC7F911}"/>
    <cellStyle name="Enter Units (0) 2" xfId="8053" xr:uid="{7309EC9C-75F0-4274-AA13-467D7ED04348}"/>
    <cellStyle name="Enter Units (0) 2 2" xfId="24143" xr:uid="{74584909-3D46-4836-AAF3-E9527C860110}"/>
    <cellStyle name="Enter Units (0) 3" xfId="24142" xr:uid="{E911329B-384B-4855-80E5-40CE73FE6906}"/>
    <cellStyle name="Enter Units (1)" xfId="8054" xr:uid="{0B227C38-836C-4E6E-B713-7F5B504A6968}"/>
    <cellStyle name="Enter Units (1) 2" xfId="8055" xr:uid="{A174FD50-F9C2-46CB-B861-9C3161FBA19C}"/>
    <cellStyle name="Enter Units (1) 2 2" xfId="24145" xr:uid="{A1545C2C-F551-4282-9C77-1F16BCD90052}"/>
    <cellStyle name="Enter Units (1) 3" xfId="24144" xr:uid="{961B8D13-9B11-4A24-B106-14320AFA295B}"/>
    <cellStyle name="Enter Units (2)" xfId="8056" xr:uid="{4F6B0902-FD2D-4525-B22C-2296A37573D3}"/>
    <cellStyle name="Enter Units (2) 2" xfId="8057" xr:uid="{B286EA43-F4C1-4106-BA03-37A52262C4EA}"/>
    <cellStyle name="Enter Units (2) 2 2" xfId="24147" xr:uid="{21116E72-3135-424E-8CBB-3F3CD2071295}"/>
    <cellStyle name="Enter Units (2) 3" xfId="24146" xr:uid="{8042212F-3255-4B29-993C-7723656475E9}"/>
    <cellStyle name="Entities" xfId="8058" xr:uid="{D1AFF9F0-B096-47AC-8630-FFBE5EF568E1}"/>
    <cellStyle name="Entities 2" xfId="24148" xr:uid="{09F1736F-1970-44C4-BFD8-99E21BE8C5B4}"/>
    <cellStyle name="Entrada" xfId="1178" xr:uid="{00000000-0005-0000-0000-0000F7030000}"/>
    <cellStyle name="Entrada 2" xfId="34847" xr:uid="{56E6B0CB-1F2C-49C4-BB2D-88FBAC62748E}"/>
    <cellStyle name="Estilo 1" xfId="1179" xr:uid="{00000000-0005-0000-0000-0000F8030000}"/>
    <cellStyle name="Euro" xfId="314" xr:uid="{00000000-0005-0000-0000-0000F9030000}"/>
    <cellStyle name="Euro 2" xfId="1180" xr:uid="{00000000-0005-0000-0000-0000FA030000}"/>
    <cellStyle name="Euro 2 2" xfId="8060" xr:uid="{EE80CE06-C17A-4B3F-B3D8-039EE206958C}"/>
    <cellStyle name="Euro 2 2 2" xfId="8061" xr:uid="{A58DC8D7-6AB4-41F2-8A43-977567469653}"/>
    <cellStyle name="Euro 2 2 2 2" xfId="24150" xr:uid="{FA928F47-8DEB-465D-845A-B3CBDBFF2D92}"/>
    <cellStyle name="Euro 2 2 3" xfId="8062" xr:uid="{11DFD9DD-90F1-43EF-BC81-2FF72309B4AA}"/>
    <cellStyle name="Euro 2 2 3 2" xfId="24151" xr:uid="{9C1B942E-4CA8-446F-A33B-CCCF9004963A}"/>
    <cellStyle name="Euro 2 2 4" xfId="24149" xr:uid="{9686CD10-9507-4F51-A74E-100958F63307}"/>
    <cellStyle name="Euro 2 3" xfId="8063" xr:uid="{6B3A67F1-C2DB-44B3-AC40-E280A2B589E4}"/>
    <cellStyle name="Euro 2 3 2" xfId="24152" xr:uid="{C69886D4-44A0-4889-9325-7AD8F2DB2D78}"/>
    <cellStyle name="Euro 2_sales contracts" xfId="8059" xr:uid="{43B88A85-AAC5-497B-BF18-C20FF3435BA2}"/>
    <cellStyle name="Euro 3" xfId="1181" xr:uid="{00000000-0005-0000-0000-0000FB030000}"/>
    <cellStyle name="Euro_Nova Sea" xfId="2243" xr:uid="{00000000-0005-0000-0000-0000FC030000}"/>
    <cellStyle name="Explanatory Text 2" xfId="446" xr:uid="{00000000-0005-0000-0000-0000FD030000}"/>
    <cellStyle name="Explanatory Text 2 2" xfId="8065" xr:uid="{6F5C2BD4-6976-4829-9241-593078CB49EE}"/>
    <cellStyle name="Explanatory Text 2 2 2" xfId="24153" xr:uid="{CAAC0B73-A941-4766-AB01-334043652184}"/>
    <cellStyle name="Explanatory Text 2_sales contracts" xfId="8064" xr:uid="{BCFD3971-B0C7-4145-B1B9-62DC2F29D40E}"/>
    <cellStyle name="Explanatory Text 3" xfId="1182" xr:uid="{00000000-0005-0000-0000-0000FE030000}"/>
    <cellStyle name="Explanatory Text 4" xfId="1183" xr:uid="{00000000-0005-0000-0000-0000FF030000}"/>
    <cellStyle name="EY Narrative text" xfId="8066" xr:uid="{835854DB-6805-4EBB-B8D9-D3CE1391B71D}"/>
    <cellStyle name="EY Narrative text 2" xfId="24154" xr:uid="{71769A7A-340A-4D18-A09B-34FCC1041093}"/>
    <cellStyle name="EY%colcalc" xfId="315" xr:uid="{00000000-0005-0000-0000-000000040000}"/>
    <cellStyle name="EY%input" xfId="316" xr:uid="{00000000-0005-0000-0000-000001040000}"/>
    <cellStyle name="EY%rowcalc" xfId="317" xr:uid="{00000000-0005-0000-0000-000002040000}"/>
    <cellStyle name="EY0dp" xfId="318" xr:uid="{00000000-0005-0000-0000-000003040000}"/>
    <cellStyle name="EY1dp" xfId="319" xr:uid="{00000000-0005-0000-0000-000004040000}"/>
    <cellStyle name="EY2dp" xfId="320" xr:uid="{00000000-0005-0000-0000-000005040000}"/>
    <cellStyle name="EY3dp" xfId="321" xr:uid="{00000000-0005-0000-0000-000006040000}"/>
    <cellStyle name="EYChartTitle" xfId="8067" xr:uid="{732CD79E-5B57-4B11-A2A1-A7066B73BA44}"/>
    <cellStyle name="EYChartTitle 2" xfId="8068" xr:uid="{D3052365-774E-4E01-961B-7A5F5B84C901}"/>
    <cellStyle name="EYChartTitle 2 2" xfId="24156" xr:uid="{EA23C31A-EE37-4E60-8FDE-AC74786D33E0}"/>
    <cellStyle name="EYChartTitle 3" xfId="24155" xr:uid="{2F100BD9-9B66-4E59-993A-3772D6E48CAA}"/>
    <cellStyle name="EYChartTitle_EY TAS Databook" xfId="8069" xr:uid="{18C34521-3EF8-4BC0-B409-AFA0F51A828B}"/>
    <cellStyle name="EYColumnHeading" xfId="322" xr:uid="{00000000-0005-0000-0000-000007040000}"/>
    <cellStyle name="EYColumnHeading 2" xfId="8070" xr:uid="{2517B56B-9064-405C-A33F-8731F27B7CE3}"/>
    <cellStyle name="EYColumnHeading 2 2" xfId="24157" xr:uid="{62217796-D036-4846-B255-D2DAEF218795}"/>
    <cellStyle name="EYColumnHeading 3" xfId="8071" xr:uid="{2A09A2BC-17E2-48FB-BE56-1D0A7BD3999F}"/>
    <cellStyle name="EYColumnHeading 3 2" xfId="24158" xr:uid="{2DDC2CED-C933-4C55-BA30-9A5435929537}"/>
    <cellStyle name="EYColumnHeading_Beta" xfId="8072" xr:uid="{3658A7C9-DA6B-4DA2-A8DC-0AA79C507BB3}"/>
    <cellStyle name="EYColumnHeadingItalic" xfId="8073" xr:uid="{CEE375FD-B0A4-4CD3-8623-EA89D103B04D}"/>
    <cellStyle name="EYColumnHeadingItalic 2" xfId="24159" xr:uid="{C63B42AF-622F-417B-980E-58C9BF2F2A02}"/>
    <cellStyle name="EYCoverDatabookName" xfId="8074" xr:uid="{85568654-B29D-4324-9A92-2C6B68EFA965}"/>
    <cellStyle name="EYCoverDatabookName 2" xfId="24160" xr:uid="{1CF43271-4624-43BC-881F-79D7C4768F72}"/>
    <cellStyle name="EYCoverDate" xfId="8075" xr:uid="{CCC3E251-B68D-47FC-821C-3B0062C2C05C}"/>
    <cellStyle name="EYCoverDate 2" xfId="24161" xr:uid="{582578EC-580C-43D3-949F-6A9B1C7EED96}"/>
    <cellStyle name="EYCoverDraft" xfId="8076" xr:uid="{8C22D7AD-F92A-49FC-B670-B06109021B4C}"/>
    <cellStyle name="EYCoverDraft 2" xfId="24162" xr:uid="{59B9A6C2-D2EA-4284-AFB8-7C7DA248F035}"/>
    <cellStyle name="EYCoverProjectName" xfId="8077" xr:uid="{CF8576B7-8476-4D6E-AEE4-8D265D6CFB47}"/>
    <cellStyle name="EYCoverProjectName 2" xfId="24163" xr:uid="{D06C8EA9-E972-4B22-9CB3-5B94EECDAA60}"/>
    <cellStyle name="EYCurrency" xfId="8078" xr:uid="{3250D5A5-E813-4DDD-93AD-444EBA4D4413}"/>
    <cellStyle name="EYCurrency 2" xfId="8079" xr:uid="{1F7EEA25-64F9-46DD-ADB4-29EB683BCB0E}"/>
    <cellStyle name="EYCurrency 2 2" xfId="24165" xr:uid="{A49DF15C-C471-4EE7-A6F8-F8B3365C5949}"/>
    <cellStyle name="EYCurrency 3" xfId="24164" xr:uid="{2FBA34F6-9083-4132-A638-513B578C25D0}"/>
    <cellStyle name="EYHeading1" xfId="323" xr:uid="{00000000-0005-0000-0000-000008040000}"/>
    <cellStyle name="EYheading2" xfId="324" xr:uid="{00000000-0005-0000-0000-000009040000}"/>
    <cellStyle name="EYheading3" xfId="325" xr:uid="{00000000-0005-0000-0000-00000A040000}"/>
    <cellStyle name="EYInputDate" xfId="8080" xr:uid="{4D3D39C4-5928-4FD6-AE72-987DA65B58C8}"/>
    <cellStyle name="EYInputDate 2" xfId="24166" xr:uid="{276CCD88-8CCD-4BCE-AFA8-E458299ED9C8}"/>
    <cellStyle name="EYInputPercent" xfId="8081" xr:uid="{5DF037A5-5D4F-49BB-9695-88FD7479BE7E}"/>
    <cellStyle name="EYInputPercent 2" xfId="24167" xr:uid="{B4B6CD6E-3629-462B-9B31-B6C0A4E10A88}"/>
    <cellStyle name="EYInputValue" xfId="8082" xr:uid="{432B413F-350C-4A0F-B8CC-3903D5B9CED0}"/>
    <cellStyle name="EYInputValue 2" xfId="24168" xr:uid="{C80A65A4-5CEF-4C03-A4AC-E8649AC17FD7}"/>
    <cellStyle name="EYNotes" xfId="8083" xr:uid="{8C26CF86-0452-4B76-A8F4-038AE68F8136}"/>
    <cellStyle name="EYNotes 2" xfId="24169" xr:uid="{69D138AF-3EFF-4B16-AFF7-604E01E533FE}"/>
    <cellStyle name="EYNotesHeading" xfId="8084" xr:uid="{DB9E732E-1474-42CA-93BC-E73467322B1D}"/>
    <cellStyle name="EYNotesHeading 2" xfId="8085" xr:uid="{2695BB62-F0FF-44E2-BA7E-AEDC7D45471D}"/>
    <cellStyle name="EYNotesHeading 2 2" xfId="24171" xr:uid="{9EA73BCD-284C-4FA3-B00F-DE2E20DAE659}"/>
    <cellStyle name="EYNotesHeading 3" xfId="24170" xr:uid="{E6EF6C62-30DD-4AF0-93F9-027D1754CA27}"/>
    <cellStyle name="EYnumber" xfId="326" xr:uid="{00000000-0005-0000-0000-00000B040000}"/>
    <cellStyle name="EYnumber 2" xfId="8086" xr:uid="{8E8A44E9-0D54-4501-A52E-1BEC2AF9E273}"/>
    <cellStyle name="EYnumber 2 2" xfId="24172" xr:uid="{0825D2A4-1E7C-411B-AA11-08E646FE84B2}"/>
    <cellStyle name="EYnumber 3" xfId="17978" xr:uid="{5C931F7B-1987-42AC-A61C-DDA497CBB2EE}"/>
    <cellStyle name="EYnumber 3 2" xfId="33415" xr:uid="{68D9D43E-F652-4066-9BF9-F4AF224B56EC}"/>
    <cellStyle name="EYnumber 4" xfId="18116" xr:uid="{753757F4-0D73-4A2E-B6E2-7834DDAD0199}"/>
    <cellStyle name="EYnumber 5" xfId="34848" xr:uid="{3A5DB396-A754-4D46-9F57-19E482B3DED3}"/>
    <cellStyle name="EYnumber 6" xfId="38111" xr:uid="{2207DBCC-BEFE-4941-8006-85D36DB220F2}"/>
    <cellStyle name="EYnumber 7" xfId="2256" xr:uid="{FCF44225-6D7B-4EAF-AD1D-2F2355C5198B}"/>
    <cellStyle name="EYnumber_Beta" xfId="8087" xr:uid="{25E4E59D-FC84-4F89-8A0F-B6497157D592}"/>
    <cellStyle name="EYRelianceRestricted" xfId="8088" xr:uid="{8AB99836-8BC0-4BBD-AD0F-7E34B479F3C6}"/>
    <cellStyle name="EYRelianceRestricted 2" xfId="24173" xr:uid="{71C02B3C-A248-4F5A-8376-D222A4556172}"/>
    <cellStyle name="EYSectionHeading" xfId="8089" xr:uid="{6D4AA067-ECCA-430B-8CDD-1283A347E568}"/>
    <cellStyle name="EYSectionHeading 2" xfId="24174" xr:uid="{45305ADC-39E8-4E00-8670-458ABFB1995E}"/>
    <cellStyle name="EYSheetHeader1" xfId="327" xr:uid="{00000000-0005-0000-0000-00000C040000}"/>
    <cellStyle name="EYSheetHeading" xfId="8090" xr:uid="{5E0899C8-AEC4-4C8D-81CC-69255A42F534}"/>
    <cellStyle name="EYSheetHeading 2" xfId="8091" xr:uid="{A3698D3F-4D29-4883-A30F-C0E7CA610A58}"/>
    <cellStyle name="EYSheetHeading 2 2" xfId="24176" xr:uid="{D7720285-5A46-4679-8DF1-D114CDBCABC7}"/>
    <cellStyle name="EYSheetHeading 3" xfId="24175" xr:uid="{9F7E17D7-A76C-44F2-9052-B1562993F2E4}"/>
    <cellStyle name="EYsmallheading" xfId="8092" xr:uid="{F32D24C6-3360-4D1A-9192-9911441AD705}"/>
    <cellStyle name="EYsmallheading 2" xfId="24177" xr:uid="{7F3D6A96-7BCF-4913-8D95-3F0F22408610}"/>
    <cellStyle name="EYSource" xfId="8093" xr:uid="{B65CA123-F5E6-4273-9E7D-63D15885A14A}"/>
    <cellStyle name="EYSource 2" xfId="8094" xr:uid="{37C3814F-ABA4-46B9-99FB-6752D5DE2E42}"/>
    <cellStyle name="EYSource 2 2" xfId="24179" xr:uid="{6A2296FF-3EF8-4A82-95E8-2AF131B83D49}"/>
    <cellStyle name="EYSource 3" xfId="24178" xr:uid="{47A96D7D-4882-425D-A30B-92A486A6249F}"/>
    <cellStyle name="EYtext" xfId="328" xr:uid="{00000000-0005-0000-0000-00000D040000}"/>
    <cellStyle name="EYtextbold" xfId="8095" xr:uid="{68C5C6C6-91EA-4A7A-AA06-9132F9E60C87}"/>
    <cellStyle name="EYtextbold 2" xfId="24180" xr:uid="{0B5EEB5F-58A9-4EDC-9813-BE4EF55A20A9}"/>
    <cellStyle name="EYtextbolditalic" xfId="8096" xr:uid="{1024DEC7-C57D-4864-99A3-19B8D25A6CA7}"/>
    <cellStyle name="EYtextbolditalic 2" xfId="24181" xr:uid="{35A409B9-B148-49FB-ACA7-FC00B0276BA3}"/>
    <cellStyle name="EYtextitalic" xfId="8097" xr:uid="{71D5FEAB-A95D-4E86-BA78-0C03F9DC9EEC}"/>
    <cellStyle name="EYtextitalic 2" xfId="24182" xr:uid="{DC8BE3F0-E7E8-42AC-B3E3-FFD3076D96DF}"/>
    <cellStyle name="Factor" xfId="8098" xr:uid="{D870E18E-E3FE-44D9-8DEE-CE0048F1183F}"/>
    <cellStyle name="Factor 2" xfId="24183" xr:uid="{63DE1D2A-8F0F-49D7-BAE0-6D7A2A46ED4F}"/>
    <cellStyle name="Final_Data" xfId="8099" xr:uid="{05DD8AD7-DE02-4A78-9426-8F7AFA161838}"/>
    <cellStyle name="Fixed" xfId="329" xr:uid="{00000000-0005-0000-0000-00000E040000}"/>
    <cellStyle name="Fixed 2" xfId="1184" xr:uid="{00000000-0005-0000-0000-00000F040000}"/>
    <cellStyle name="Fixed 2 2" xfId="8101" xr:uid="{5A41BE32-8DCE-44F5-B109-F9F29962B1BC}"/>
    <cellStyle name="Fixed 2 2 2" xfId="8102" xr:uid="{99AF3503-FC57-47BD-A159-3098446E6E85}"/>
    <cellStyle name="Fixed 2 2 2 2" xfId="24185" xr:uid="{1EC292E3-9282-4316-8424-281F263E232D}"/>
    <cellStyle name="Fixed 2 2 3" xfId="8103" xr:uid="{06A5B7D2-6C46-4A92-8D32-6670CDEB76F8}"/>
    <cellStyle name="Fixed 2 2 3 2" xfId="24186" xr:uid="{BE45E710-89F6-495C-A7AD-E6841AD6DFA5}"/>
    <cellStyle name="Fixed 2 2 4" xfId="24184" xr:uid="{B522F084-FFF2-4396-9570-1B5D2968BB52}"/>
    <cellStyle name="Fixed 2_sales contracts" xfId="8100" xr:uid="{41E459DB-89A0-460B-8B4B-98DA5E414E9F}"/>
    <cellStyle name="Fixed 3" xfId="1185" xr:uid="{00000000-0005-0000-0000-000010040000}"/>
    <cellStyle name="Fixed_FTE count" xfId="8104" xr:uid="{A9AD460A-AD8E-4CB6-B81B-328E2C7C34C5}"/>
    <cellStyle name="Footnote" xfId="8105" xr:uid="{F97F4385-F6DB-4C64-8CC0-A9FDD6379E6B}"/>
    <cellStyle name="Footnote 2" xfId="24187" xr:uid="{677C2CB4-0FD2-4B4D-8C83-B109650ECA41}"/>
    <cellStyle name="Forklarende tekst" xfId="1186" xr:uid="{00000000-0005-0000-0000-000012040000}"/>
    <cellStyle name="Format 1" xfId="8106" xr:uid="{75EAFE10-F43D-4262-A24B-3AB2E9B8D15C}"/>
    <cellStyle name="Format 1 2" xfId="24188" xr:uid="{97A63ADE-0153-488B-B285-B0C637B8DDB6}"/>
    <cellStyle name="From" xfId="8107" xr:uid="{F413C488-5CCF-4B7E-A1F4-779849818BD9}"/>
    <cellStyle name="From 2" xfId="24189" xr:uid="{1E054A43-6CA7-43AA-AD7C-8F3C46ABBB8E}"/>
    <cellStyle name="God" xfId="1187" xr:uid="{00000000-0005-0000-0000-000013040000}"/>
    <cellStyle name="Good 2" xfId="447" xr:uid="{00000000-0005-0000-0000-000014040000}"/>
    <cellStyle name="Good 2 2" xfId="8109" xr:uid="{AD203C90-F318-4D9D-9F96-67A7E515A1E9}"/>
    <cellStyle name="Good 2 2 2" xfId="24190" xr:uid="{33DE01E4-FC4A-4F67-8C75-49E66A90DA48}"/>
    <cellStyle name="Good 2 3" xfId="8110" xr:uid="{3A057568-11FE-4E00-B7A2-ECE5D8DB8419}"/>
    <cellStyle name="Good 2 3 2" xfId="24191" xr:uid="{A734055E-E354-4749-9448-FC6651045B54}"/>
    <cellStyle name="Good 2_sales contracts" xfId="8108" xr:uid="{EB043EC6-7ACE-42B5-A31B-4EDEAE4BEDFA}"/>
    <cellStyle name="Good 3" xfId="1188" xr:uid="{00000000-0005-0000-0000-000015040000}"/>
    <cellStyle name="Good 3 2" xfId="8111" xr:uid="{7A714AF6-DAAD-416D-BC6A-2DDD8645CF6A}"/>
    <cellStyle name="Good 3 2 2" xfId="24192" xr:uid="{9DCECBBC-22A1-4A6A-9E53-A763AA6458F9}"/>
    <cellStyle name="Good 3_Dev global price ach" xfId="8112" xr:uid="{1F111F01-E82E-4BDE-B0F4-ED7475722E24}"/>
    <cellStyle name="Good 4" xfId="1189" xr:uid="{00000000-0005-0000-0000-000016040000}"/>
    <cellStyle name="Grey" xfId="330" xr:uid="{00000000-0005-0000-0000-000017040000}"/>
    <cellStyle name="Header" xfId="1190" xr:uid="{00000000-0005-0000-0000-000018040000}"/>
    <cellStyle name="Header1" xfId="331" xr:uid="{00000000-0005-0000-0000-000019040000}"/>
    <cellStyle name="Header2" xfId="332" xr:uid="{00000000-0005-0000-0000-00001A040000}"/>
    <cellStyle name="Header2 2" xfId="34849" xr:uid="{7AF0019C-46DD-495B-820F-4F5C4058D832}"/>
    <cellStyle name="Heading" xfId="8113" xr:uid="{162CE360-3E36-4FB2-8DAE-C78FD09B81BD}"/>
    <cellStyle name="Heading 1 2" xfId="448" xr:uid="{00000000-0005-0000-0000-00001B040000}"/>
    <cellStyle name="Heading 1 2 2" xfId="8115" xr:uid="{945BE1F9-E350-4444-9564-63D3ADF6E795}"/>
    <cellStyle name="Heading 1 2 2 2" xfId="24194" xr:uid="{49AF8550-ED20-4DF2-844E-8AF44AD20B61}"/>
    <cellStyle name="Heading 1 2_sales contracts" xfId="8114" xr:uid="{2430C836-359F-4877-BF0C-7D7D55ABAC80}"/>
    <cellStyle name="Heading 1 3" xfId="1191" xr:uid="{00000000-0005-0000-0000-00001C040000}"/>
    <cellStyle name="Heading 1 3 2" xfId="8116" xr:uid="{0D806D33-E219-4F53-9DE5-C7AA614BF54A}"/>
    <cellStyle name="Heading 1 3 2 2" xfId="24195" xr:uid="{1350B9FF-5915-4ABB-9EC7-CDAA1341D039}"/>
    <cellStyle name="Heading 1 3 3" xfId="34055" xr:uid="{171FEB62-FA6B-4E66-BF7A-0238B0ADC011}"/>
    <cellStyle name="Heading 1 3 4" xfId="19548" xr:uid="{56A5B22C-0D00-4B93-91D9-6D44668EA683}"/>
    <cellStyle name="Heading 1 3_Dev global price ach" xfId="8117" xr:uid="{5E1690AE-8A46-467E-BE6E-B601E1ADD172}"/>
    <cellStyle name="Heading 1 4" xfId="1192" xr:uid="{00000000-0005-0000-0000-00001D040000}"/>
    <cellStyle name="Heading 1 4 2" xfId="1193" xr:uid="{00000000-0005-0000-0000-00001E040000}"/>
    <cellStyle name="Heading 1 4_sales contracts" xfId="8118" xr:uid="{7E5D75A7-BFDE-42DF-93B7-F3FE7BD203DC}"/>
    <cellStyle name="Heading 2 2" xfId="449" xr:uid="{00000000-0005-0000-0000-00001F040000}"/>
    <cellStyle name="Heading 2 2 2" xfId="1194" xr:uid="{00000000-0005-0000-0000-000020040000}"/>
    <cellStyle name="Heading 2 2 2 2" xfId="8120" xr:uid="{15BACFC3-EEDC-4CA2-96C5-4A8C508341A5}"/>
    <cellStyle name="Heading 2 2 2 2 2" xfId="24196" xr:uid="{8CE40EDC-20CC-4A12-823E-D77C045083BC}"/>
    <cellStyle name="Heading 2 2 2 3" xfId="8121" xr:uid="{799FB963-0625-4672-9FED-20359989EA09}"/>
    <cellStyle name="Heading 2 2 2 3 2" xfId="24197" xr:uid="{5982AF9B-F620-413B-9804-06A9A4634601}"/>
    <cellStyle name="Heading 2 2 2_sales contracts" xfId="8119" xr:uid="{D147962A-D2FB-4805-A007-126B040E6F68}"/>
    <cellStyle name="Heading 2 2 3" xfId="1195" xr:uid="{00000000-0005-0000-0000-000021040000}"/>
    <cellStyle name="Heading 2 2_Financial statement" xfId="1196" xr:uid="{00000000-0005-0000-0000-000022040000}"/>
    <cellStyle name="Heading 2 3" xfId="1197" xr:uid="{00000000-0005-0000-0000-000023040000}"/>
    <cellStyle name="Heading 2 3 2" xfId="8122" xr:uid="{742DAFD4-2C1C-49C4-A4D3-62476B9F3D32}"/>
    <cellStyle name="Heading 2 3 2 2" xfId="24198" xr:uid="{B6AFC724-7981-4DC5-A235-87F6E0E2E53B}"/>
    <cellStyle name="Heading 2 3 3" xfId="34056" xr:uid="{8157E5FF-1DC0-41F3-A223-D3DB8B183A88}"/>
    <cellStyle name="Heading 2 3 4" xfId="19547" xr:uid="{620AEAAB-A85E-4DDC-BB7F-B170E15B0415}"/>
    <cellStyle name="Heading 2 3_Dev global price ach" xfId="8123" xr:uid="{F7A1BC7C-C80F-405E-9E74-B61692E1AA7E}"/>
    <cellStyle name="Heading 2 4" xfId="1198" xr:uid="{00000000-0005-0000-0000-000024040000}"/>
    <cellStyle name="Heading 2 4 2" xfId="1199" xr:uid="{00000000-0005-0000-0000-000025040000}"/>
    <cellStyle name="Heading 2 4_sales contracts" xfId="8124" xr:uid="{EAFFC217-997D-4D24-A3EA-DFDFCDD7576C}"/>
    <cellStyle name="Heading 3 10" xfId="1200" xr:uid="{00000000-0005-0000-0000-000026040000}"/>
    <cellStyle name="Heading 3 10 2" xfId="1201" xr:uid="{00000000-0005-0000-0000-000027040000}"/>
    <cellStyle name="Heading 3 10 2 2" xfId="19545" xr:uid="{59501BBE-3229-4AB2-8769-5D82749B944B}"/>
    <cellStyle name="Heading 3 10 2 2 2" xfId="37841" xr:uid="{B280EB7F-6886-413A-8D81-0E3AEDF363EB}"/>
    <cellStyle name="Heading 3 10 2 2 2 2" xfId="38008" xr:uid="{888140E1-763A-4967-BE68-C726258BEB2A}"/>
    <cellStyle name="Heading 3 10 2 2 3" xfId="34810" xr:uid="{72AF8C8C-3CEF-47B7-AFD0-B68D16B31B64}"/>
    <cellStyle name="Heading 3 10 2 3" xfId="34057" xr:uid="{42F296E8-9581-40C7-9CFF-1B46FCCE450B}"/>
    <cellStyle name="Heading 3 10 2 3 2" xfId="37840" xr:uid="{C8B30701-9144-4B1F-8E90-0C2F218469D5}"/>
    <cellStyle name="Heading 3 10 2 3 3" xfId="38007" xr:uid="{21534B36-A905-4DB0-AC13-EE1053E629F6}"/>
    <cellStyle name="Heading 3 10 2 4" xfId="19546" xr:uid="{F4732AE2-FF68-4B8C-A806-C7E217E9E226}"/>
    <cellStyle name="Heading 3 10 2 5" xfId="34811" xr:uid="{B71D7CC3-A293-42BF-847B-22FA68E7635E}"/>
    <cellStyle name="Heading 3 10 2_Midt 2014" xfId="34850" xr:uid="{FD9FEF01-4427-469F-9F95-00F0328D6666}"/>
    <cellStyle name="Heading 3 10 3" xfId="19544" xr:uid="{99C2F990-218A-47FE-B374-8799511F839D}"/>
    <cellStyle name="Heading 3 10 3 2" xfId="37842" xr:uid="{813FF94F-FBF0-4687-9ECA-780A08488058}"/>
    <cellStyle name="Heading 3 10 3 2 2" xfId="38009" xr:uid="{90EF7BDE-411B-410C-BF6B-070711853F0B}"/>
    <cellStyle name="Heading 3 10 3 3" xfId="34809" xr:uid="{6EC75FAA-B6D0-40C8-9C9C-47649B1CD595}"/>
    <cellStyle name="Heading 3 10 4" xfId="37839" xr:uid="{B6D0592A-DA94-4FB2-ABA2-9E5BE749FB65}"/>
    <cellStyle name="Heading 3 10 4 2" xfId="38006" xr:uid="{5C3D09D5-9F53-4587-A64F-1C35D72B4BEA}"/>
    <cellStyle name="Heading 3 10 5" xfId="34812" xr:uid="{217D42EE-F431-4575-AA9A-3F0633412602}"/>
    <cellStyle name="Heading 3 10_FX" xfId="34851" xr:uid="{AFF142DA-B8D0-4070-BFCB-00EEA1D85858}"/>
    <cellStyle name="Heading 3 11" xfId="19543" xr:uid="{B1E1DC8E-0392-4958-8C05-87FBC24C0FDC}"/>
    <cellStyle name="Heading 3 11 2" xfId="19542" xr:uid="{CCACB19D-ADB8-4D65-9340-021E1BF560DE}"/>
    <cellStyle name="Heading 3 11 2 2" xfId="19541" xr:uid="{9568142A-A099-472D-B869-A9C2C62B7254}"/>
    <cellStyle name="Heading 3 11 2 2 2" xfId="37845" xr:uid="{E07FF49F-058E-42FD-B570-B02EA33034BE}"/>
    <cellStyle name="Heading 3 11 2 2 2 2" xfId="38012" xr:uid="{021A6810-7ADB-4E58-80E8-1CE59394BBD7}"/>
    <cellStyle name="Heading 3 11 2 2 3" xfId="34806" xr:uid="{738B53BB-5005-4817-A39A-E9FCB9537F63}"/>
    <cellStyle name="Heading 3 11 2 3" xfId="37844" xr:uid="{A2A0A339-28D6-4079-8930-C8A879436E29}"/>
    <cellStyle name="Heading 3 11 2 3 2" xfId="38011" xr:uid="{C56DE356-3300-4DF7-9462-71DD35E55C68}"/>
    <cellStyle name="Heading 3 11 2 4" xfId="34807" xr:uid="{C7BB04B9-5B61-4390-B4C9-7D3D49BB8ABB}"/>
    <cellStyle name="Heading 3 11 2_Midt 2014" xfId="34852" xr:uid="{D4E9B490-2171-4A52-8510-47C919E5E585}"/>
    <cellStyle name="Heading 3 11 3" xfId="19540" xr:uid="{ED2DB146-8FAE-4E18-9920-6CC8758346ED}"/>
    <cellStyle name="Heading 3 11 3 2" xfId="37846" xr:uid="{96D20848-BF8E-443F-9EBE-7800574AA5DB}"/>
    <cellStyle name="Heading 3 11 3 2 2" xfId="38013" xr:uid="{5CF6B086-9369-41FF-9DB8-34912768FC50}"/>
    <cellStyle name="Heading 3 11 3 3" xfId="34805" xr:uid="{51C89AA2-510B-43C3-96C0-53E895AE6D21}"/>
    <cellStyle name="Heading 3 11 4" xfId="37843" xr:uid="{C3F8C8A2-76B0-4C91-80E2-B3A1091BF9A8}"/>
    <cellStyle name="Heading 3 11 4 2" xfId="38010" xr:uid="{8DF459B4-8090-4AFB-AA6C-956E753F9405}"/>
    <cellStyle name="Heading 3 11 5" xfId="34808" xr:uid="{0BD0A183-956C-43AD-8D1C-0AB6A55466CB}"/>
    <cellStyle name="Heading 3 11_Midt 2014" xfId="34853" xr:uid="{2394B7D2-315A-444D-A481-45F6F2B8C91B}"/>
    <cellStyle name="Heading 3 12" xfId="19539" xr:uid="{7B92F0E0-1735-4844-9126-4565B08B832A}"/>
    <cellStyle name="Heading 3 12 2" xfId="19538" xr:uid="{0053496C-6644-444C-A441-23330CCB2F24}"/>
    <cellStyle name="Heading 3 12 2 2" xfId="37848" xr:uid="{F6B94F0E-33E6-42C4-8918-B29546FC3125}"/>
    <cellStyle name="Heading 3 12 2 2 2" xfId="38015" xr:uid="{33AB7D80-C1E8-4F65-ADF5-DBAA88C32F0D}"/>
    <cellStyle name="Heading 3 12 2 3" xfId="34803" xr:uid="{C9AA8DC6-D875-4483-8D26-F54AE31E2DCE}"/>
    <cellStyle name="Heading 3 12 3" xfId="37847" xr:uid="{E0AF054A-92AE-4AC2-882A-2D820DA7FBC3}"/>
    <cellStyle name="Heading 3 12 3 2" xfId="38014" xr:uid="{D851C611-2821-4E7B-A747-B379E72ED01B}"/>
    <cellStyle name="Heading 3 12 4" xfId="34804" xr:uid="{1B1DE392-1E3A-4651-938D-2A3DBF343B8F}"/>
    <cellStyle name="Heading 3 12_Midt 2014" xfId="34854" xr:uid="{B9F4F86B-B0C3-4E2B-8A99-15BF5FF056B7}"/>
    <cellStyle name="Heading 3 13" xfId="19537" xr:uid="{61CAC98D-E7BC-4237-8274-ADEB9722FDDA}"/>
    <cellStyle name="Heading 3 13 2" xfId="19536" xr:uid="{B20FF2E1-D817-4D13-9520-D115B6EA33D8}"/>
    <cellStyle name="Heading 3 13 2 2" xfId="37850" xr:uid="{BCE6FB93-0A56-4298-8D1C-D99DEEBD3703}"/>
    <cellStyle name="Heading 3 13 2 2 2" xfId="38017" xr:uid="{FD92BCA9-109D-4542-A9E2-337163381759}"/>
    <cellStyle name="Heading 3 13 2 3" xfId="34801" xr:uid="{976E3FEA-5E4E-4DD8-8F4D-8DE0FB16B89C}"/>
    <cellStyle name="Heading 3 13 3" xfId="37849" xr:uid="{8C286598-B330-45EC-A03D-239E4489A424}"/>
    <cellStyle name="Heading 3 13 3 2" xfId="38016" xr:uid="{8F207916-FEDA-4BA3-953D-C65774A0BD1D}"/>
    <cellStyle name="Heading 3 13 4" xfId="34802" xr:uid="{D083E6DC-82CE-47D8-8F12-53A6106D6249}"/>
    <cellStyle name="Heading 3 13_Midt 2014" xfId="34855" xr:uid="{4EA835DA-AA5A-40D1-A4C0-C9823CC97DE3}"/>
    <cellStyle name="Heading 3 14" xfId="19535" xr:uid="{4588D7FD-3CFD-4338-8AAC-F7D52F4BF02A}"/>
    <cellStyle name="Heading 3 14 2" xfId="19534" xr:uid="{DDB4DC2E-0FA5-4CE2-825F-3E94E947721F}"/>
    <cellStyle name="Heading 3 14 2 2" xfId="37852" xr:uid="{76650752-D5E5-425E-8909-DA656B212343}"/>
    <cellStyle name="Heading 3 14 2 2 2" xfId="38019" xr:uid="{8EA6A0BB-E93E-4C5F-B88B-D8C8716BBEB0}"/>
    <cellStyle name="Heading 3 14 2 3" xfId="34799" xr:uid="{50026621-EF47-4F28-9551-DAFEDDB24BF6}"/>
    <cellStyle name="Heading 3 14 3" xfId="37851" xr:uid="{B14D8965-C12E-438A-B514-9EA79801A49F}"/>
    <cellStyle name="Heading 3 14 3 2" xfId="38018" xr:uid="{463923B0-F551-4B39-9323-F2101437D823}"/>
    <cellStyle name="Heading 3 14 4" xfId="34800" xr:uid="{1C976417-11E0-4D46-B32E-AA06010973B2}"/>
    <cellStyle name="Heading 3 14_Midt 2014" xfId="34856" xr:uid="{6C719FE4-6C0F-4FD4-B4D5-06E2EF5F78BB}"/>
    <cellStyle name="Heading 3 15" xfId="19533" xr:uid="{9C538C79-8859-487A-B2A8-E12B258069B0}"/>
    <cellStyle name="Heading 3 15 2" xfId="19532" xr:uid="{041CA17D-D406-48AF-924E-76695F653AC6}"/>
    <cellStyle name="Heading 3 15 2 2" xfId="37854" xr:uid="{28E08ACD-D1C0-41AA-AE5E-0B947AC512C5}"/>
    <cellStyle name="Heading 3 15 2 2 2" xfId="38021" xr:uid="{8587CDA2-7C42-4FA7-A2BD-BE702E5DD5DC}"/>
    <cellStyle name="Heading 3 15 2 3" xfId="34797" xr:uid="{FA04EE76-BBC2-4156-8836-829542A2F785}"/>
    <cellStyle name="Heading 3 15 3" xfId="37853" xr:uid="{A1AEAF3E-416E-4757-9231-12FA5A0D2219}"/>
    <cellStyle name="Heading 3 15 3 2" xfId="38020" xr:uid="{318A3236-3FEB-4E01-959B-24D3A88B669D}"/>
    <cellStyle name="Heading 3 15 4" xfId="34798" xr:uid="{70953AEE-D9D1-4BAE-93CD-5BC1CF7D904A}"/>
    <cellStyle name="Heading 3 15_Midt 2014" xfId="34857" xr:uid="{92A967B6-9313-422D-839E-F99374EBCC43}"/>
    <cellStyle name="Heading 3 16" xfId="19531" xr:uid="{4BBD8A2C-B15F-474C-BEA4-26F6E72D028D}"/>
    <cellStyle name="Heading 3 16 2" xfId="19530" xr:uid="{FBC93FF1-2CD4-4C49-9548-27141E40102C}"/>
    <cellStyle name="Heading 3 16 2 2" xfId="37856" xr:uid="{3E4F5668-6CC1-4352-9E0D-7A3DC8F9A7C9}"/>
    <cellStyle name="Heading 3 16 2 2 2" xfId="38023" xr:uid="{4A7C6605-2910-48DC-989A-066E187F2B57}"/>
    <cellStyle name="Heading 3 16 2 3" xfId="37044" xr:uid="{50ECAE7E-8A24-41BF-99C3-92BDF3E6EBF9}"/>
    <cellStyle name="Heading 3 16 3" xfId="37855" xr:uid="{F51D628E-1246-477C-BDE8-8D2FDF5C855E}"/>
    <cellStyle name="Heading 3 16 3 2" xfId="38022" xr:uid="{799AC6D2-7758-4156-BBBC-0C56B6EFB9E7}"/>
    <cellStyle name="Heading 3 16 4" xfId="37042" xr:uid="{1F9E2E37-D314-463D-B562-B57155B80881}"/>
    <cellStyle name="Heading 3 16_Midt 2014" xfId="34858" xr:uid="{73FD0B62-8DB3-432E-8EBE-ECE0D07F0B32}"/>
    <cellStyle name="Heading 3 17" xfId="19529" xr:uid="{71AA83D2-B1C6-4FBB-9F7A-4378E8AF87E5}"/>
    <cellStyle name="Heading 3 17 2" xfId="37857" xr:uid="{B1FAFC59-A1BD-48DF-8F91-4B98DDE4737C}"/>
    <cellStyle name="Heading 3 17 2 2" xfId="38024" xr:uid="{37A8039E-5C77-4D6F-8203-F13F347DCD00}"/>
    <cellStyle name="Heading 3 17 3" xfId="34796" xr:uid="{CFE130BB-423A-4FE1-97DD-F03249F0033F}"/>
    <cellStyle name="Heading 3 18" xfId="19528" xr:uid="{9E105B3E-5EEB-4120-BC0B-4DB5DDC6E705}"/>
    <cellStyle name="Heading 3 18 2" xfId="37858" xr:uid="{4F08F286-6451-4F04-B7FD-7F651D57CBE2}"/>
    <cellStyle name="Heading 3 18 2 2" xfId="38025" xr:uid="{3E0B4367-A314-46B6-A84F-10D59C41EE65}"/>
    <cellStyle name="Heading 3 18 3" xfId="37043" xr:uid="{C635D3AF-91C3-4D0E-A941-B4673E05BEBB}"/>
    <cellStyle name="Heading 3 2" xfId="450" xr:uid="{00000000-0005-0000-0000-000028040000}"/>
    <cellStyle name="Heading 3 2 10" xfId="19527" xr:uid="{AF474505-BEF5-4997-A367-1D007E087861}"/>
    <cellStyle name="Heading 3 2 10 2" xfId="19526" xr:uid="{ADE7D4FB-6A77-4E18-A13C-B808C0AE1033}"/>
    <cellStyle name="Heading 3 2 10 2 2" xfId="37860" xr:uid="{784A9742-225D-4152-9C25-C288D63D3FCB}"/>
    <cellStyle name="Heading 3 2 10 2 2 2" xfId="38027" xr:uid="{172B4A2A-D594-47D2-845A-33B1F48BDA09}"/>
    <cellStyle name="Heading 3 2 10 2 3" xfId="34794" xr:uid="{B82C0590-5783-412D-82EF-54D50663DBA8}"/>
    <cellStyle name="Heading 3 2 10 3" xfId="37859" xr:uid="{FF558EAA-FD86-4D58-8CD6-FDBB5A7BD4E2}"/>
    <cellStyle name="Heading 3 2 10 3 2" xfId="38026" xr:uid="{590D295C-1535-4253-B0E5-FB6DE129FBEE}"/>
    <cellStyle name="Heading 3 2 10 4" xfId="34795" xr:uid="{74D9F282-1D27-4353-80A0-809C77D44E73}"/>
    <cellStyle name="Heading 3 2 10_Midt 2014" xfId="34859" xr:uid="{432D4035-C4D1-4C7C-94B1-E0500789492C}"/>
    <cellStyle name="Heading 3 2 11" xfId="19525" xr:uid="{0C572C96-E435-4EF2-B144-70B9A4CD0FCA}"/>
    <cellStyle name="Heading 3 2 11 2" xfId="19524" xr:uid="{CDF97C33-A840-416C-A32D-9BE2D888092C}"/>
    <cellStyle name="Heading 3 2 11 2 2" xfId="37862" xr:uid="{44EB6C45-7894-4560-93EA-D20B806874CF}"/>
    <cellStyle name="Heading 3 2 11 2 2 2" xfId="38029" xr:uid="{1D30E592-7122-4452-B739-E90F5646E4D0}"/>
    <cellStyle name="Heading 3 2 11 2 3" xfId="37041" xr:uid="{8A0C41C1-84AB-49D9-9597-D61AC0B49E0E}"/>
    <cellStyle name="Heading 3 2 11 3" xfId="37861" xr:uid="{2133DEC2-215F-48F0-A926-D53D04B9B007}"/>
    <cellStyle name="Heading 3 2 11 3 2" xfId="38028" xr:uid="{837C2314-F2D5-4BE6-954C-B2C381F0AA7F}"/>
    <cellStyle name="Heading 3 2 11 4" xfId="37039" xr:uid="{03E7E42D-028C-4689-8628-8528F897BDC3}"/>
    <cellStyle name="Heading 3 2 11_Midt 2014" xfId="34860" xr:uid="{8222204F-E4B6-43BC-907E-CB3BCF69EDE2}"/>
    <cellStyle name="Heading 3 2 12" xfId="19523" xr:uid="{6AEA96B7-04C7-4EEF-9C8D-E97A44C7E7B4}"/>
    <cellStyle name="Heading 3 2 12 2" xfId="19522" xr:uid="{0CCF0A82-7EC6-4E09-AA41-62AF5E8E33E3}"/>
    <cellStyle name="Heading 3 2 12 2 2" xfId="37864" xr:uid="{C624A9EE-F19F-41CD-BAAD-3CEE3F49A4D5}"/>
    <cellStyle name="Heading 3 2 12 2 2 2" xfId="38031" xr:uid="{83D9EDE5-9D58-465E-B433-7AD9046E5AD4}"/>
    <cellStyle name="Heading 3 2 12 2 3" xfId="37040" xr:uid="{C0540547-9718-4453-B7C8-F077486A92CF}"/>
    <cellStyle name="Heading 3 2 12 3" xfId="37863" xr:uid="{BBF1438F-DFBD-423A-8AD3-DF3B289BF322}"/>
    <cellStyle name="Heading 3 2 12 3 2" xfId="38030" xr:uid="{D94FAE7F-7798-4A5F-9099-9E6F11FB8E21}"/>
    <cellStyle name="Heading 3 2 12 4" xfId="34793" xr:uid="{015FC320-4430-4C77-84C0-154F3E7572C6}"/>
    <cellStyle name="Heading 3 2 12_Midt 2014" xfId="34861" xr:uid="{5F4DEDFD-0CD9-479F-8893-30896083DF9B}"/>
    <cellStyle name="Heading 3 2 13" xfId="19521" xr:uid="{1B7F76E7-572C-49BE-8163-4ABF205351BC}"/>
    <cellStyle name="Heading 3 2 13 2" xfId="19520" xr:uid="{77CC5C63-CF70-42FD-81B9-CDD05DD092BD}"/>
    <cellStyle name="Heading 3 2 13 2 2" xfId="37866" xr:uid="{BD3616FE-7117-4DD6-A3A6-D0554405E19E}"/>
    <cellStyle name="Heading 3 2 13 2 2 2" xfId="38033" xr:uid="{6E220997-2A2D-4FD6-9CD0-38BBBE3660CF}"/>
    <cellStyle name="Heading 3 2 13 2 3" xfId="34791" xr:uid="{015436CE-81B3-4E4B-972D-43D25094EC48}"/>
    <cellStyle name="Heading 3 2 13 3" xfId="37865" xr:uid="{93FB4CB8-337B-49CE-9315-A92950F257CB}"/>
    <cellStyle name="Heading 3 2 13 3 2" xfId="38032" xr:uid="{E3C359A7-7C82-4089-83E5-12B371101BF4}"/>
    <cellStyle name="Heading 3 2 13 4" xfId="34792" xr:uid="{1E520F12-2368-47AA-9E9C-4BBE7D9EF05B}"/>
    <cellStyle name="Heading 3 2 13_Midt 2014" xfId="34862" xr:uid="{3B6D4EA7-8917-4885-BF1F-910F3424F0AE}"/>
    <cellStyle name="Heading 3 2 14" xfId="19519" xr:uid="{9F885546-398C-4AEB-842D-5152E4C9B0C9}"/>
    <cellStyle name="Heading 3 2 14 2" xfId="19518" xr:uid="{13CEF11D-5477-4F37-A502-1E626E8F861B}"/>
    <cellStyle name="Heading 3 2 14 2 2" xfId="37868" xr:uid="{C1AA90D9-28F0-4CDD-82FA-6F61DF368872}"/>
    <cellStyle name="Heading 3 2 14 2 2 2" xfId="38035" xr:uid="{26F7322F-919D-485F-B365-97335A98098A}"/>
    <cellStyle name="Heading 3 2 14 2 3" xfId="37038" xr:uid="{A33B6C82-BEEF-400D-881E-D35703191AEE}"/>
    <cellStyle name="Heading 3 2 14 3" xfId="37867" xr:uid="{AB681600-53D5-4179-9873-E92A0235D2A1}"/>
    <cellStyle name="Heading 3 2 14 3 2" xfId="38034" xr:uid="{8DEA0972-F942-4975-B37E-40F436E6BBCA}"/>
    <cellStyle name="Heading 3 2 14 4" xfId="37036" xr:uid="{E16F3575-832B-4CFD-8095-030ED42AF685}"/>
    <cellStyle name="Heading 3 2 14_Midt 2014" xfId="34863" xr:uid="{292795B8-AB43-408F-AF64-18B886078607}"/>
    <cellStyle name="Heading 3 2 15" xfId="19517" xr:uid="{129EAC74-A4F1-4BF6-91DC-DBC9A5423EAA}"/>
    <cellStyle name="Heading 3 2 15 2" xfId="37869" xr:uid="{AA7189A0-F109-4673-989A-9DF8DFD73F9B}"/>
    <cellStyle name="Heading 3 2 15 2 2" xfId="38036" xr:uid="{286EE287-EC30-4FF6-97F4-8BABBEC775BB}"/>
    <cellStyle name="Heading 3 2 15 3" xfId="34790" xr:uid="{653FEA73-1ECB-4C73-8FC8-1EE4FEB1196C}"/>
    <cellStyle name="Heading 3 2 16" xfId="37814" xr:uid="{74444FA5-1F84-4EAE-8164-62D36B442F5B}"/>
    <cellStyle name="Heading 3 2 16 2" xfId="38005" xr:uid="{CE06D820-7CF7-477E-9862-B35781AA31A8}"/>
    <cellStyle name="Heading 3 2 17" xfId="34687" xr:uid="{2D0A03B5-F4D2-418D-B6DD-BC8E90EC888C}"/>
    <cellStyle name="Heading 3 2 2" xfId="1202" xr:uid="{00000000-0005-0000-0000-000029040000}"/>
    <cellStyle name="Heading 3 2 2 2" xfId="19516" xr:uid="{7EA72DD5-C9AF-408F-99E7-31396430E09A}"/>
    <cellStyle name="Heading 3 2 2 2 2" xfId="19515" xr:uid="{17A90EC8-2121-40B5-9167-DAA810D381B1}"/>
    <cellStyle name="Heading 3 2 2 2 2 2" xfId="37872" xr:uid="{F875A71C-0EE7-426B-A2CC-C76D31A39CC1}"/>
    <cellStyle name="Heading 3 2 2 2 2 2 2" xfId="38039" xr:uid="{6A1D90BD-EC1C-473F-A545-97033A2D47D4}"/>
    <cellStyle name="Heading 3 2 2 2 2 3" xfId="34788" xr:uid="{AA04FEFC-4CED-4D8D-A9F8-6FE5FE0677BC}"/>
    <cellStyle name="Heading 3 2 2 2 3" xfId="37871" xr:uid="{C0FC3EC6-89ED-4CED-B975-394263FE0730}"/>
    <cellStyle name="Heading 3 2 2 2 3 2" xfId="38038" xr:uid="{8FF734E9-FC5A-4EEF-9075-D407B5EF32D6}"/>
    <cellStyle name="Heading 3 2 2 2 4" xfId="34789" xr:uid="{FAB6701B-160C-4047-80B4-3532C8E3BF8D}"/>
    <cellStyle name="Heading 3 2 2 2_Midt 2014" xfId="34864" xr:uid="{E12613E7-32A8-40B2-B641-689DFA594A35}"/>
    <cellStyle name="Heading 3 2 2 3" xfId="19514" xr:uid="{5B69D9EC-AB55-4608-B736-BDF8F3D17857}"/>
    <cellStyle name="Heading 3 2 2 3 2" xfId="37873" xr:uid="{6336BE7D-5B16-419C-B74A-C8A0DE1F76B8}"/>
    <cellStyle name="Heading 3 2 2 3 2 2" xfId="38040" xr:uid="{F809DDA4-10D6-48D8-860A-B85F113E5DC3}"/>
    <cellStyle name="Heading 3 2 2 3 3" xfId="37033" xr:uid="{4A9964EE-9349-48F8-BEF8-2C37582023F1}"/>
    <cellStyle name="Heading 3 2 2 4" xfId="37870" xr:uid="{D8FA7D61-7AD8-49E7-B27D-F6D487A80129}"/>
    <cellStyle name="Heading 3 2 2 4 2" xfId="38037" xr:uid="{1FD9EDDC-1017-4900-9157-A8F2D5BC7FFA}"/>
    <cellStyle name="Heading 3 2 2 5" xfId="37037" xr:uid="{1EA73EA4-98E0-4F68-B2D5-DA7677397DB4}"/>
    <cellStyle name="Heading 3 2 2_Midt 2014" xfId="34865" xr:uid="{2834783D-DD89-4ABE-8BF3-7F71AB6B5701}"/>
    <cellStyle name="Heading 3 2 3" xfId="1203" xr:uid="{00000000-0005-0000-0000-00002A040000}"/>
    <cellStyle name="Heading 3 2 3 2" xfId="19513" xr:uid="{ABB7C906-E563-4486-A5D9-9B938D07F13E}"/>
    <cellStyle name="Heading 3 2 3 2 2" xfId="19512" xr:uid="{8F1389A7-589A-4FCC-9E38-ED06A4D635B3}"/>
    <cellStyle name="Heading 3 2 3 2 2 2" xfId="37876" xr:uid="{79658A89-76C2-4816-AB14-236226EA895A}"/>
    <cellStyle name="Heading 3 2 3 2 2 2 2" xfId="38043" xr:uid="{07C25E5B-7D83-45AB-B8E1-55B2898A230F}"/>
    <cellStyle name="Heading 3 2 3 2 2 3" xfId="37034" xr:uid="{1C12CAE2-78A7-4E3E-B7B7-6B6877E5BB57}"/>
    <cellStyle name="Heading 3 2 3 2 3" xfId="37875" xr:uid="{EDAC8A8E-3CE7-4FF6-9D7C-9E187A5557A8}"/>
    <cellStyle name="Heading 3 2 3 2 3 2" xfId="38042" xr:uid="{9A928EFB-6078-4F9A-91B2-92A76D3AAAF5}"/>
    <cellStyle name="Heading 3 2 3 2 4" xfId="34787" xr:uid="{284D09C4-3DCC-4DF7-BC15-4F2E2567A517}"/>
    <cellStyle name="Heading 3 2 3 2_Midt 2014" xfId="34866" xr:uid="{7B3E67CB-A1A7-458E-9FA6-437AFEA4AF49}"/>
    <cellStyle name="Heading 3 2 3 3" xfId="19511" xr:uid="{A88D2E40-B689-477F-B59A-3513D0A77312}"/>
    <cellStyle name="Heading 3 2 3 3 2" xfId="37877" xr:uid="{7DD78B52-4016-4A68-BE0D-4D71A6DEA86E}"/>
    <cellStyle name="Heading 3 2 3 3 2 2" xfId="38044" xr:uid="{C4C77384-B23D-4E39-AA83-21996302A432}"/>
    <cellStyle name="Heading 3 2 3 3 3" xfId="34786" xr:uid="{1C53011B-148F-4824-8F9A-40CE7D60D895}"/>
    <cellStyle name="Heading 3 2 3 4" xfId="37874" xr:uid="{52A9F516-DA7A-4A1E-A521-531459212AAF}"/>
    <cellStyle name="Heading 3 2 3 4 2" xfId="38041" xr:uid="{B3992FE3-CB40-494D-961F-187AC77A10B0}"/>
    <cellStyle name="Heading 3 2 3 5" xfId="37035" xr:uid="{2A1D6CBE-00C2-42C8-AC6A-0D1B81A2A70C}"/>
    <cellStyle name="Heading 3 2 3_Midt 2014" xfId="34867" xr:uid="{863D70F6-2CAF-47C4-A93F-2407C764D10B}"/>
    <cellStyle name="Heading 3 2 4" xfId="1204" xr:uid="{00000000-0005-0000-0000-00002B040000}"/>
    <cellStyle name="Heading 3 2 4 2" xfId="19510" xr:uid="{B5F8E16B-2A96-42FD-8AAA-9030F0C2CE28}"/>
    <cellStyle name="Heading 3 2 4 2 2" xfId="19509" xr:uid="{DC2B99CC-5DFE-4024-841E-EBB4ACA8A49A}"/>
    <cellStyle name="Heading 3 2 4 2 2 2" xfId="37880" xr:uid="{6EC34B7F-F5E1-47F2-A824-C4E1F722D077}"/>
    <cellStyle name="Heading 3 2 4 2 2 2 2" xfId="38047" xr:uid="{3F6D6D9D-101B-495D-828B-C7EAD7AF25CA}"/>
    <cellStyle name="Heading 3 2 4 2 2 3" xfId="37031" xr:uid="{AC6B7021-BA10-4AE9-80C8-FB30A6C07A07}"/>
    <cellStyle name="Heading 3 2 4 2 3" xfId="37879" xr:uid="{88C343C1-DFB6-4DCC-BD09-1EB51D4249A8}"/>
    <cellStyle name="Heading 3 2 4 2 3 2" xfId="38046" xr:uid="{1C255A69-8124-4D94-90C4-043995AC1FBB}"/>
    <cellStyle name="Heading 3 2 4 2 4" xfId="34784" xr:uid="{271642D6-3144-41BF-ACF7-C5F29DE09831}"/>
    <cellStyle name="Heading 3 2 4 2_Midt 2014" xfId="34868" xr:uid="{93B4109E-7EC2-4FF7-B378-90AD89C25C6D}"/>
    <cellStyle name="Heading 3 2 4 3" xfId="19508" xr:uid="{96D26F32-2F76-4DCF-AD0A-7E27C98CC073}"/>
    <cellStyle name="Heading 3 2 4 3 2" xfId="37881" xr:uid="{06C046F8-D50B-4998-884A-DE46316DADE0}"/>
    <cellStyle name="Heading 3 2 4 3 2 2" xfId="38048" xr:uid="{F0D109BC-C6F4-40EA-82AA-D801A5D42DB2}"/>
    <cellStyle name="Heading 3 2 4 3 3" xfId="34783" xr:uid="{8084BBB1-1DD6-4EA2-AA44-5CBA11333D42}"/>
    <cellStyle name="Heading 3 2 4 4" xfId="37878" xr:uid="{D7E7AA01-2499-4A1C-949A-455E03363143}"/>
    <cellStyle name="Heading 3 2 4 4 2" xfId="38045" xr:uid="{B5A1212A-B0C8-4C21-99E4-35FBC2118318}"/>
    <cellStyle name="Heading 3 2 4 5" xfId="34785" xr:uid="{BBFA8962-50BD-4FD9-9B80-176A9B307544}"/>
    <cellStyle name="Heading 3 2 4_Midt 2014" xfId="34869" xr:uid="{122837F8-B9D1-48B9-B6A5-3C54173D21B3}"/>
    <cellStyle name="Heading 3 2 5" xfId="1205" xr:uid="{00000000-0005-0000-0000-00002C040000}"/>
    <cellStyle name="Heading 3 2 5 2" xfId="19507" xr:uid="{B387D815-7660-4BEE-AB0B-CBF491697B74}"/>
    <cellStyle name="Heading 3 2 5 2 2" xfId="19506" xr:uid="{8326D884-AD80-4228-83EA-2ED0C1092D62}"/>
    <cellStyle name="Heading 3 2 5 2 2 2" xfId="37884" xr:uid="{FD1560D1-86B7-4B3F-B68A-FF7AC52FC541}"/>
    <cellStyle name="Heading 3 2 5 2 2 2 2" xfId="38051" xr:uid="{B6A60B57-E05C-4F87-A70C-A3CD45D7D174}"/>
    <cellStyle name="Heading 3 2 5 2 2 3" xfId="34781" xr:uid="{F197338C-D58E-4C7D-B31A-8D1D2A5F07B9}"/>
    <cellStyle name="Heading 3 2 5 2 3" xfId="37883" xr:uid="{3A7DC6C8-5D17-4489-990A-06F889B87299}"/>
    <cellStyle name="Heading 3 2 5 2 3 2" xfId="38050" xr:uid="{A507522C-2468-4723-AC44-78616B80231F}"/>
    <cellStyle name="Heading 3 2 5 2 4" xfId="37029" xr:uid="{4AA8490C-62FA-4A5A-BEAA-D58952A8FB26}"/>
    <cellStyle name="Heading 3 2 5 2_Midt 2014" xfId="34870" xr:uid="{7C4780A9-4880-4EE7-B0EC-36256C8B0547}"/>
    <cellStyle name="Heading 3 2 5 3" xfId="19505" xr:uid="{1E8C361A-7E65-4252-9037-45C8C607CD7B}"/>
    <cellStyle name="Heading 3 2 5 3 2" xfId="37885" xr:uid="{136842EB-BE99-4504-8560-C8F9FB62EB88}"/>
    <cellStyle name="Heading 3 2 5 3 2 2" xfId="38052" xr:uid="{E6C49173-7983-4738-A28D-7AC98FDC9623}"/>
    <cellStyle name="Heading 3 2 5 3 3" xfId="34780" xr:uid="{B60C7E69-1640-4374-B516-DD7283F74F57}"/>
    <cellStyle name="Heading 3 2 5 4" xfId="37882" xr:uid="{7BCC3EBF-B46F-42A7-A385-9B79DF2D00C5}"/>
    <cellStyle name="Heading 3 2 5 4 2" xfId="38049" xr:uid="{66F03103-2D9B-48E5-B9D9-12146D03ED9B}"/>
    <cellStyle name="Heading 3 2 5 5" xfId="34782" xr:uid="{FB334AF2-957F-4340-B8C9-8EEAA22E7C3E}"/>
    <cellStyle name="Heading 3 2 5_Midt 2014" xfId="34871" xr:uid="{818C0B50-9F74-4633-906F-3961AD94B921}"/>
    <cellStyle name="Heading 3 2 6" xfId="1206" xr:uid="{00000000-0005-0000-0000-00002D040000}"/>
    <cellStyle name="Heading 3 2 6 2" xfId="19504" xr:uid="{0FC8F008-6D44-4D1F-8DC3-2F93F723EE7B}"/>
    <cellStyle name="Heading 3 2 6 2 2" xfId="19503" xr:uid="{9934F18D-F09D-4243-BCC1-B6567EB840A7}"/>
    <cellStyle name="Heading 3 2 6 2 2 2" xfId="37888" xr:uid="{3F73AE02-CB5D-47ED-A4D5-51A4E11D3475}"/>
    <cellStyle name="Heading 3 2 6 2 2 2 2" xfId="38055" xr:uid="{C04366B5-42CB-4DE3-9E04-3429E89F58C3}"/>
    <cellStyle name="Heading 3 2 6 2 2 3" xfId="34778" xr:uid="{0E62D07E-5768-438F-B930-D5C9CEDDDABB}"/>
    <cellStyle name="Heading 3 2 6 2 3" xfId="37887" xr:uid="{D18EBD94-3394-4234-A011-9CD6E555EF0F}"/>
    <cellStyle name="Heading 3 2 6 2 3 2" xfId="38054" xr:uid="{20DEDE94-1794-49B2-9F43-B2AB6324331F}"/>
    <cellStyle name="Heading 3 2 6 2 4" xfId="37026" xr:uid="{A9D9810E-02B8-46B9-BDE1-18BE38259AD9}"/>
    <cellStyle name="Heading 3 2 6 2_Midt 2014" xfId="34872" xr:uid="{8B617BD5-8F09-4CD6-A327-214464A035F7}"/>
    <cellStyle name="Heading 3 2 6 3" xfId="19502" xr:uid="{5B76B718-22EF-45FA-9E30-CC9B5F38D978}"/>
    <cellStyle name="Heading 3 2 6 3 2" xfId="37889" xr:uid="{A7C27A68-1BDE-4618-B174-AB02C2127C0F}"/>
    <cellStyle name="Heading 3 2 6 3 2 2" xfId="38056" xr:uid="{67BB457E-CAE5-4487-9C62-4737AAF26CB1}"/>
    <cellStyle name="Heading 3 2 6 3 3" xfId="34777" xr:uid="{1F4B6DE2-9230-47BE-9E96-32992C5939D6}"/>
    <cellStyle name="Heading 3 2 6 4" xfId="37886" xr:uid="{7535305A-7250-440E-A962-960FF14F264A}"/>
    <cellStyle name="Heading 3 2 6 4 2" xfId="38053" xr:uid="{42B51F47-D0C7-49B5-B7FE-3509E83BF1C6}"/>
    <cellStyle name="Heading 3 2 6 5" xfId="34779" xr:uid="{16D58F21-2EB2-4174-BF5E-5B1E9BD374A8}"/>
    <cellStyle name="Heading 3 2 6_Midt 2014" xfId="34873" xr:uid="{6C22978F-DB84-4614-A6DC-E59EC0A4584B}"/>
    <cellStyle name="Heading 3 2 7" xfId="8125" xr:uid="{9FD4E3D1-AA93-424B-AAF8-145EA12A19F4}"/>
    <cellStyle name="Heading 3 2 7 2" xfId="24199" xr:uid="{A010F2B1-C9E8-4C5E-AD9F-02DE8332FA83}"/>
    <cellStyle name="Heading 3 2 7 2 2" xfId="19499" xr:uid="{4D2E9EFE-7689-4B74-8315-944B1B6149CF}"/>
    <cellStyle name="Heading 3 2 7 2 2 2" xfId="37891" xr:uid="{CB233427-11B2-405A-AFE2-E76852AD6D13}"/>
    <cellStyle name="Heading 3 2 7 2 2 2 2" xfId="38059" xr:uid="{0EA822FD-27FE-4065-9A42-5626DEF9B8FA}"/>
    <cellStyle name="Heading 3 2 7 2 2 3" xfId="34776" xr:uid="{E18CEC9F-8727-4B71-BCDC-1CB3B974C8C4}"/>
    <cellStyle name="Heading 3 2 7 2 3" xfId="19500" xr:uid="{EB15D4D5-19AC-4B5B-9B73-2E78B75EC8CB}"/>
    <cellStyle name="Heading 3 2 7 2 3 2" xfId="38058" xr:uid="{A659DB7E-8582-4FD5-99C2-277437C0CBF5}"/>
    <cellStyle name="Heading 3 2 7 2 4" xfId="37024" xr:uid="{3E7C8216-3A87-47D5-BD56-F37206F6F121}"/>
    <cellStyle name="Heading 3 2 7 2_Midt 2014" xfId="34874" xr:uid="{D6FFB26D-25CB-429F-9B20-7788E20AD03F}"/>
    <cellStyle name="Heading 3 2 7 3" xfId="19498" xr:uid="{95D7BEE4-DF21-4002-84EF-3852EA6E151A}"/>
    <cellStyle name="Heading 3 2 7 3 2" xfId="37892" xr:uid="{78707197-79F7-4896-8732-D4F259D35866}"/>
    <cellStyle name="Heading 3 2 7 3 2 2" xfId="38060" xr:uid="{B66B3BD0-E0BB-4481-8A86-C4BD26723F3F}"/>
    <cellStyle name="Heading 3 2 7 3 3" xfId="37023" xr:uid="{598A5CEC-C705-43EB-981E-FA08D0E20A1E}"/>
    <cellStyle name="Heading 3 2 7 4" xfId="34421" xr:uid="{57F551E4-4B3F-4044-812F-58504F11C9C7}"/>
    <cellStyle name="Heading 3 2 7 4 2" xfId="37890" xr:uid="{2744C7DC-97AD-4136-B685-78C6DEFCEE46}"/>
    <cellStyle name="Heading 3 2 7 4 3" xfId="38057" xr:uid="{6B2D4ACE-EAFF-4463-BC59-7BEB9FDF63A8}"/>
    <cellStyle name="Heading 3 2 7 5" xfId="19501" xr:uid="{4009CB86-D7BF-4FFD-A641-8CF62138C6A0}"/>
    <cellStyle name="Heading 3 2 7 6" xfId="37022" xr:uid="{890156DE-7AA2-488D-A0F7-D6F82814F43B}"/>
    <cellStyle name="Heading 3 2 7_Midt 2014" xfId="34875" xr:uid="{8783A744-5AB4-4039-BCAA-D9E142736907}"/>
    <cellStyle name="Heading 3 2 8" xfId="18235" xr:uid="{009F0A00-2BB0-48EB-B79F-7A532E10DD1C}"/>
    <cellStyle name="Heading 3 2 8 2" xfId="18164" xr:uid="{7D32C436-2C29-4350-922D-9C278187897E}"/>
    <cellStyle name="Heading 3 2 8 2 2" xfId="19497" xr:uid="{5352AE21-00E9-4D23-A766-2F3E866A5094}"/>
    <cellStyle name="Heading 3 2 8 2 2 2" xfId="37895" xr:uid="{75F65478-6769-4E39-8685-C6073731D963}"/>
    <cellStyle name="Heading 3 2 8 2 2 2 2" xfId="38063" xr:uid="{99BD6A38-C278-4AC2-985C-7D4287A0B485}"/>
    <cellStyle name="Heading 3 2 8 2 2 3" xfId="37019" xr:uid="{229DAC7C-B589-490D-AF2E-312D7DF4F782}"/>
    <cellStyle name="Heading 3 2 8 2 3" xfId="37894" xr:uid="{F6E5D5DF-0857-4FEE-BB11-005D8B628865}"/>
    <cellStyle name="Heading 3 2 8 2 3 2" xfId="38062" xr:uid="{F4A1B918-0FD9-4946-9C78-F88F43ABD5A1}"/>
    <cellStyle name="Heading 3 2 8 2 4" xfId="34774" xr:uid="{56004248-6C2D-418D-A5F3-92A0D77CE09E}"/>
    <cellStyle name="Heading 3 2 8 2_Midt 2014" xfId="34876" xr:uid="{CF20C79A-0FA8-40C0-86CF-64E389975073}"/>
    <cellStyle name="Heading 3 2 8 3" xfId="19496" xr:uid="{F09263B1-D9DD-4003-AA9C-5BF4D9A73709}"/>
    <cellStyle name="Heading 3 2 8 3 2" xfId="37896" xr:uid="{9209693D-38D7-40F5-B835-BB15CE4327D1}"/>
    <cellStyle name="Heading 3 2 8 3 2 2" xfId="38064" xr:uid="{0F710BC5-38EE-45FA-8506-CF5D89199D5A}"/>
    <cellStyle name="Heading 3 2 8 3 3" xfId="37021" xr:uid="{C48C3FDA-5C81-48E2-B42E-8AA4C43F8DEA}"/>
    <cellStyle name="Heading 3 2 8 4" xfId="37893" xr:uid="{645B855D-F160-4EC4-BFEF-7CFF7D45F800}"/>
    <cellStyle name="Heading 3 2 8 4 2" xfId="38061" xr:uid="{E4F83A18-D166-446D-ACC1-BD494919204B}"/>
    <cellStyle name="Heading 3 2 8 5" xfId="34775" xr:uid="{99F5B88C-FCE3-4E00-A84F-EBFD49A5F362}"/>
    <cellStyle name="Heading 3 2 8_Midt 2014" xfId="34877" xr:uid="{B0459051-A489-4943-9EF4-9FDE82F46979}"/>
    <cellStyle name="Heading 3 2 9" xfId="19495" xr:uid="{AEC82FD0-CFE3-40A9-9E6D-08D90643DC7D}"/>
    <cellStyle name="Heading 3 2 9 2" xfId="19494" xr:uid="{25B301FF-D02D-4790-B4E5-D815DB44A468}"/>
    <cellStyle name="Heading 3 2 9 2 2" xfId="19493" xr:uid="{493F4D68-10D8-412F-B2EB-D6127A2FC83E}"/>
    <cellStyle name="Heading 3 2 9 2 2 2" xfId="37899" xr:uid="{A5341186-B531-46B1-8075-7A0BFC13A1DC}"/>
    <cellStyle name="Heading 3 2 9 2 2 2 2" xfId="38067" xr:uid="{9BFB223A-4D07-4233-B0CA-4E7632327D80}"/>
    <cellStyle name="Heading 3 2 9 2 2 3" xfId="34772" xr:uid="{4B2144D6-78A0-4EB2-81E5-36590639F2B1}"/>
    <cellStyle name="Heading 3 2 9 2 3" xfId="37898" xr:uid="{C590BA97-4AF8-4951-A285-0D73806D5356}"/>
    <cellStyle name="Heading 3 2 9 2 3 2" xfId="38066" xr:uid="{CCE39F8C-EA29-48E6-AD6C-BB21DC1792E2}"/>
    <cellStyle name="Heading 3 2 9 2 4" xfId="37020" xr:uid="{E207C247-B2A4-4779-9453-F8A41E5CF049}"/>
    <cellStyle name="Heading 3 2 9 2_Midt 2014" xfId="34878" xr:uid="{8AF0A312-31FD-4E83-B248-FAAF37FFDD8A}"/>
    <cellStyle name="Heading 3 2 9 3" xfId="19492" xr:uid="{0443ACB8-B956-4BD2-B0F8-1D3F26BFFEE7}"/>
    <cellStyle name="Heading 3 2 9 3 2" xfId="37900" xr:uid="{C4C94D2E-FACB-41C1-9A19-4EB0464C0D0E}"/>
    <cellStyle name="Heading 3 2 9 3 2 2" xfId="38068" xr:uid="{228B84F1-7049-4831-B326-30C76F8BEE8B}"/>
    <cellStyle name="Heading 3 2 9 3 3" xfId="34771" xr:uid="{55BA7282-B3EC-49A7-9999-E36D88BFFBB0}"/>
    <cellStyle name="Heading 3 2 9 4" xfId="37897" xr:uid="{A1EEE353-BCDC-40AA-8956-70BF1E28DBA0}"/>
    <cellStyle name="Heading 3 2 9 4 2" xfId="38065" xr:uid="{CFF5A82D-F370-4642-90A6-4F74653B6554}"/>
    <cellStyle name="Heading 3 2 9 5" xfId="34773" xr:uid="{3552725A-BCF8-4444-B413-70350CD55E39}"/>
    <cellStyle name="Heading 3 2 9_Midt 2014" xfId="34879" xr:uid="{1EB7A362-0213-4B68-A6F0-697DEF6D2E05}"/>
    <cellStyle name="Heading 3 2_HOG_BM" xfId="35800" xr:uid="{31856CA9-E730-4532-B047-379B33E65873}"/>
    <cellStyle name="Heading 3 3" xfId="1207" xr:uid="{00000000-0005-0000-0000-00002F040000}"/>
    <cellStyle name="Heading 3 3 2" xfId="8126" xr:uid="{9764818F-4E54-4912-ACD0-9DD18C921E3D}"/>
    <cellStyle name="Heading 3 3 2 2" xfId="24200" xr:uid="{8FA833CC-3E69-43FC-AA53-E7AEA2CDF093}"/>
    <cellStyle name="Heading 3 3 2 2 2" xfId="19489" xr:uid="{331CC776-E696-47D3-AC6D-0CAEA86D1DC5}"/>
    <cellStyle name="Heading 3 3 2 2 2 2" xfId="19488" xr:uid="{D67B9E0F-0941-4EEE-B25B-FC4061EC2B45}"/>
    <cellStyle name="Heading 3 3 2 2 2 2 2" xfId="37904" xr:uid="{76B2446A-A17A-4CB9-9BC2-EA141B5596D2}"/>
    <cellStyle name="Heading 3 3 2 2 2 2 2 2" xfId="38073" xr:uid="{CAF414CB-F199-44A7-8617-40E82A0186D1}"/>
    <cellStyle name="Heading 3 3 2 2 2 2 3" xfId="34769" xr:uid="{13D56E86-7D3F-457C-AF8C-E405E76C6AE8}"/>
    <cellStyle name="Heading 3 3 2 2 2 3" xfId="37903" xr:uid="{610F2CEF-E1F8-4AA9-B998-436AAB3C4A83}"/>
    <cellStyle name="Heading 3 3 2 2 2 3 2" xfId="38072" xr:uid="{DBF73E5F-42D0-476A-8FF9-EDF94389C3AD}"/>
    <cellStyle name="Heading 3 3 2 2 2 4" xfId="37017" xr:uid="{46E6A719-7419-4EFA-80D4-EB1B44C057C3}"/>
    <cellStyle name="Heading 3 3 2 2 2_Midt 2014" xfId="34880" xr:uid="{9257533F-8044-4F1B-B0B2-2E48B65A2237}"/>
    <cellStyle name="Heading 3 3 2 2 3" xfId="19487" xr:uid="{0AF70DB3-23B5-4673-B803-FA9B41AAF636}"/>
    <cellStyle name="Heading 3 3 2 2 3 2" xfId="37905" xr:uid="{3A328F05-F71E-42D3-87AE-7D348E8F9127}"/>
    <cellStyle name="Heading 3 3 2 2 3 2 2" xfId="38074" xr:uid="{A8A2CCB6-E01C-4BFD-A8B5-3BA7D8B86C77}"/>
    <cellStyle name="Heading 3 3 2 2 3 3" xfId="34768" xr:uid="{9A2B31EC-E1D0-42AE-921E-4AA1F5A6838B}"/>
    <cellStyle name="Heading 3 3 2 2 4" xfId="19490" xr:uid="{602D6D71-36AB-4D5E-9F66-7AF4C4ED1F89}"/>
    <cellStyle name="Heading 3 3 2 2 4 2" xfId="38071" xr:uid="{6A979117-9F94-40A9-AE5C-84C32F20D81F}"/>
    <cellStyle name="Heading 3 3 2 2 5" xfId="34770" xr:uid="{C4969542-D6C2-44CA-8409-8E6368D2196F}"/>
    <cellStyle name="Heading 3 3 2 2_Midt 2014" xfId="34881" xr:uid="{099CBFE4-FE37-45CA-AC7D-4232A79519E0}"/>
    <cellStyle name="Heading 3 3 2 3" xfId="19486" xr:uid="{9AA0C411-CF52-4B86-ADBA-5FF3F52D2463}"/>
    <cellStyle name="Heading 3 3 2 3 2" xfId="19485" xr:uid="{30DD664A-E1DF-4F4C-BADA-FDF942AA6706}"/>
    <cellStyle name="Heading 3 3 2 3 2 2" xfId="37907" xr:uid="{E26FF6D1-7AB7-4985-9D90-A3282C36EFE6}"/>
    <cellStyle name="Heading 3 3 2 3 2 2 2" xfId="38076" xr:uid="{DB346F02-4AA9-4B15-89BB-D050662784DE}"/>
    <cellStyle name="Heading 3 3 2 3 2 3" xfId="34766" xr:uid="{FB3F2F7F-4A51-40C3-9A7A-B5742804F1D6}"/>
    <cellStyle name="Heading 3 3 2 3 3" xfId="37906" xr:uid="{BFF11046-D4AC-4C2C-B300-1921345F2772}"/>
    <cellStyle name="Heading 3 3 2 3 3 2" xfId="38075" xr:uid="{75B9B734-9D11-4F95-938E-E340100E0814}"/>
    <cellStyle name="Heading 3 3 2 3 4" xfId="34767" xr:uid="{02F0C668-753E-4184-A6C3-910AA57305C7}"/>
    <cellStyle name="Heading 3 3 2 3_Midt 2014" xfId="34882" xr:uid="{F3D16E9B-8DC2-49A7-B299-BF8963049913}"/>
    <cellStyle name="Heading 3 3 2 4" xfId="19484" xr:uid="{910AB28D-262F-4A31-A0CA-E274B1D65C1A}"/>
    <cellStyle name="Heading 3 3 2 4 2" xfId="37908" xr:uid="{C6C9DD74-D480-4E1A-A67F-96002B01B98A}"/>
    <cellStyle name="Heading 3 3 2 4 2 2" xfId="38077" xr:uid="{13A9D089-C29D-450E-86B5-1E179CA0D267}"/>
    <cellStyle name="Heading 3 3 2 4 3" xfId="37013" xr:uid="{FC8E52A8-E6B4-4B05-9BB6-D2525394FA59}"/>
    <cellStyle name="Heading 3 3 2 5" xfId="34422" xr:uid="{B332DC71-8217-498B-B5D4-2C6CF099C678}"/>
    <cellStyle name="Heading 3 3 2 5 2" xfId="37902" xr:uid="{3CBCE202-0CFE-41E6-A449-052B4991E7EC}"/>
    <cellStyle name="Heading 3 3 2 5 3" xfId="38070" xr:uid="{07A204A0-A0F9-4292-91FB-72D88AB4A075}"/>
    <cellStyle name="Heading 3 3 2 6" xfId="19491" xr:uid="{8C572CFF-D635-4EB6-8962-715D1627F585}"/>
    <cellStyle name="Heading 3 3 2 7" xfId="37018" xr:uid="{0785B8FC-1253-4538-9AE2-DF915ABB4389}"/>
    <cellStyle name="Heading 3 3 2_Midt 2014" xfId="34883" xr:uid="{F77BE284-DCFE-445B-B494-E5768E77FAED}"/>
    <cellStyle name="Heading 3 3 3" xfId="19483" xr:uid="{7D5F9DAB-BDAC-40EF-AC8D-0177BF206F22}"/>
    <cellStyle name="Heading 3 3 3 2" xfId="19482" xr:uid="{C2088F5F-7380-46D3-834E-A279FE741582}"/>
    <cellStyle name="Heading 3 3 3 2 2" xfId="37910" xr:uid="{AEC34C64-024D-40A2-8521-21F6468E45B0}"/>
    <cellStyle name="Heading 3 3 3 2 2 2" xfId="38079" xr:uid="{A0A1B282-D0A1-47CA-A259-DC94AECA2986}"/>
    <cellStyle name="Heading 3 3 3 2 3" xfId="34764" xr:uid="{273226C7-C085-4985-AABC-825F26C74E14}"/>
    <cellStyle name="Heading 3 3 3 3" xfId="37909" xr:uid="{F1A431B0-7490-40F6-BEB3-2A808884CEAA}"/>
    <cellStyle name="Heading 3 3 3 3 2" xfId="38078" xr:uid="{8537F235-EF4F-45C0-A645-C5CBC5EF5354}"/>
    <cellStyle name="Heading 3 3 3 4" xfId="34765" xr:uid="{86D0700B-4926-4EC2-97DB-63E6BCFE3075}"/>
    <cellStyle name="Heading 3 3 3_Midt 2014" xfId="34884" xr:uid="{D4F8B503-0D9C-403D-A5F2-5A6D760198E2}"/>
    <cellStyle name="Heading 3 3 4" xfId="19481" xr:uid="{215F32E7-A7D4-4658-8D44-99DB88218039}"/>
    <cellStyle name="Heading 3 3 4 2" xfId="37911" xr:uid="{D60CB740-8CE2-48E0-908F-2708EB4AC56B}"/>
    <cellStyle name="Heading 3 3 4 2 2" xfId="38080" xr:uid="{567C7EDB-CA81-4A8F-BBAD-0EA505563977}"/>
    <cellStyle name="Heading 3 3 4 3" xfId="37011" xr:uid="{1241FFF5-8F8B-4398-827F-34BBBF8C2322}"/>
    <cellStyle name="Heading 3 3 5" xfId="37901" xr:uid="{1167CE79-42D5-4258-AB28-5A9BAA3C56F7}"/>
    <cellStyle name="Heading 3 3 5 2" xfId="38069" xr:uid="{CD1F25DA-9389-40A6-90E7-1CAB77B9AC37}"/>
    <cellStyle name="Heading 3 3 6" xfId="37016" xr:uid="{32487BC6-8D9B-46ED-AEDC-7A199791A711}"/>
    <cellStyle name="Heading 3 3_Midt 2014" xfId="34885" xr:uid="{296988C8-FFB7-4911-88C4-CD564D37CBF2}"/>
    <cellStyle name="Heading 3 4" xfId="1208" xr:uid="{00000000-0005-0000-0000-000030040000}"/>
    <cellStyle name="Heading 3 4 2" xfId="19480" xr:uid="{097050A6-456B-4F48-9CBD-1E1EC8E22BDF}"/>
    <cellStyle name="Heading 3 4 2 2" xfId="19479" xr:uid="{B3B01EFE-9503-416E-8423-6ED13F2584A2}"/>
    <cellStyle name="Heading 3 4 2 2 2" xfId="37914" xr:uid="{6DE64CF1-C95C-452C-9AE5-B2709EE39B81}"/>
    <cellStyle name="Heading 3 4 2 2 2 2" xfId="38083" xr:uid="{8FDA28F1-0ABD-4F1D-BA22-65586186B854}"/>
    <cellStyle name="Heading 3 4 2 2 3" xfId="34761" xr:uid="{51E4E6E6-B06D-4611-955B-7601B5E82E5A}"/>
    <cellStyle name="Heading 3 4 2 3" xfId="37913" xr:uid="{5D8A3427-F809-42A9-83C3-DEB2CDE73B2F}"/>
    <cellStyle name="Heading 3 4 2 3 2" xfId="38082" xr:uid="{39084165-8432-46D2-973C-23CDDDE3CDAC}"/>
    <cellStyle name="Heading 3 4 2 4" xfId="34762" xr:uid="{3ABB0653-FA0A-4683-8B32-1EF6D432689D}"/>
    <cellStyle name="Heading 3 4 2_Midt 2014" xfId="34886" xr:uid="{24E5B00B-4141-4576-8DB5-F004A3074474}"/>
    <cellStyle name="Heading 3 4 3" xfId="19478" xr:uid="{E4E0475F-2C7E-4E22-B629-8A6B1A9340ED}"/>
    <cellStyle name="Heading 3 4 3 2" xfId="37915" xr:uid="{35355F73-00EB-4CD6-B87B-5168DF4DD0EF}"/>
    <cellStyle name="Heading 3 4 3 2 2" xfId="38084" xr:uid="{8341EC20-92BF-49D6-B8DA-68416AFE02D7}"/>
    <cellStyle name="Heading 3 4 3 3" xfId="37008" xr:uid="{791AA74A-FE74-42F4-A0AD-30B3ADFD1E0D}"/>
    <cellStyle name="Heading 3 4 4" xfId="37912" xr:uid="{A11F4C68-38E9-4D95-BA60-7B48D858973E}"/>
    <cellStyle name="Heading 3 4 4 2" xfId="38081" xr:uid="{E3069C00-C651-4694-8666-92511E2CF084}"/>
    <cellStyle name="Heading 3 4 5" xfId="34763" xr:uid="{D973BDAC-7031-481D-A4BD-47B65A98AA75}"/>
    <cellStyle name="Heading 3 4_Midt 2014" xfId="34887" xr:uid="{A0F863AA-1922-490A-BE97-4F3641B2214E}"/>
    <cellStyle name="Heading 3 5" xfId="1209" xr:uid="{00000000-0005-0000-0000-000031040000}"/>
    <cellStyle name="Heading 3 5 2" xfId="19477" xr:uid="{1ED080D2-4786-4421-8019-4D6300CAE2E4}"/>
    <cellStyle name="Heading 3 5 2 2" xfId="19476" xr:uid="{D167A2C0-767F-4F3C-8D57-390873823768}"/>
    <cellStyle name="Heading 3 5 2 2 2" xfId="37918" xr:uid="{59645966-FA7A-4BEE-AE8D-54BA24B5C14D}"/>
    <cellStyle name="Heading 3 5 2 2 2 2" xfId="38087" xr:uid="{ADFEC007-538D-455F-84B8-EFA91C0AE13B}"/>
    <cellStyle name="Heading 3 5 2 2 3" xfId="37004" xr:uid="{0EAD18CF-F2D6-4C01-B7F1-7F766EC62ACD}"/>
    <cellStyle name="Heading 3 5 2 3" xfId="37917" xr:uid="{8E327753-5EDC-40AB-88B2-1EEE6F8FB475}"/>
    <cellStyle name="Heading 3 5 2 3 2" xfId="38086" xr:uid="{A25C93D9-E16D-4605-8AE8-ACF7406A154A}"/>
    <cellStyle name="Heading 3 5 2 4" xfId="34759" xr:uid="{6B7F138C-434B-4DBA-B457-6A2E03E817FE}"/>
    <cellStyle name="Heading 3 5 2_Midt 2014" xfId="34888" xr:uid="{FF36680A-DAEA-4949-A4E9-ED23B692D7E7}"/>
    <cellStyle name="Heading 3 5 3" xfId="19475" xr:uid="{9E1C80D5-02AB-4D18-9C86-E9B5E8FD900F}"/>
    <cellStyle name="Heading 3 5 3 2" xfId="37919" xr:uid="{7648D706-04A7-449D-9B78-C94FFE537BEA}"/>
    <cellStyle name="Heading 3 5 3 2 2" xfId="38088" xr:uid="{9135A87F-E20A-4310-ACC2-07EACC368888}"/>
    <cellStyle name="Heading 3 5 3 3" xfId="37006" xr:uid="{16CC3C41-4089-4EE5-9DFC-26305DDD5DF9}"/>
    <cellStyle name="Heading 3 5 4" xfId="37916" xr:uid="{8C2D6237-5AF1-4F04-BA3C-EEA32AFF2E10}"/>
    <cellStyle name="Heading 3 5 4 2" xfId="38085" xr:uid="{C21D35BC-AE47-4E3E-80FA-06E943F19059}"/>
    <cellStyle name="Heading 3 5 5" xfId="34760" xr:uid="{3711F2D9-F3DB-4199-9D96-3ED0C7B44C63}"/>
    <cellStyle name="Heading 3 5_Midt 2014" xfId="34889" xr:uid="{47EFA29B-2AA2-41EE-ADDD-EB8BCAC2811F}"/>
    <cellStyle name="Heading 3 6" xfId="1210" xr:uid="{00000000-0005-0000-0000-000032040000}"/>
    <cellStyle name="Heading 3 6 2" xfId="19474" xr:uid="{7B4DE229-6A20-4652-8DE1-952F8A945980}"/>
    <cellStyle name="Heading 3 6 2 2" xfId="19473" xr:uid="{D3706B5D-3CB5-4970-BAA5-6EBB4F617BEF}"/>
    <cellStyle name="Heading 3 6 2 2 2" xfId="37922" xr:uid="{2EE14D79-5E5C-4D91-9D37-0FC51D65699E}"/>
    <cellStyle name="Heading 3 6 2 2 2 2" xfId="38091" xr:uid="{1D755F0D-882C-4569-B560-74592BD87B1B}"/>
    <cellStyle name="Heading 3 6 2 2 3" xfId="34757" xr:uid="{CD6EC37E-C68E-47FF-AF7D-D30922467505}"/>
    <cellStyle name="Heading 3 6 2 3" xfId="37921" xr:uid="{739C4DEA-DCE1-4D82-913D-C74A05268357}"/>
    <cellStyle name="Heading 3 6 2 3 2" xfId="38090" xr:uid="{00A2D852-CE90-4396-AF61-D49C809592C3}"/>
    <cellStyle name="Heading 3 6 2 4" xfId="37005" xr:uid="{D9A68A91-A839-45FD-B168-A94207048F6D}"/>
    <cellStyle name="Heading 3 6 2_Midt 2014" xfId="34890" xr:uid="{7268671B-2C3B-43D0-94AC-118094E3E00B}"/>
    <cellStyle name="Heading 3 6 3" xfId="19472" xr:uid="{37D0A968-F4AC-4FFD-866D-51C907D92021}"/>
    <cellStyle name="Heading 3 6 3 2" xfId="37923" xr:uid="{9ABCD521-8134-4B14-B6DB-1A2643ED31B0}"/>
    <cellStyle name="Heading 3 6 3 2 2" xfId="38092" xr:uid="{9C88F54D-6DC3-47EE-942C-44D54BF968FB}"/>
    <cellStyle name="Heading 3 6 3 3" xfId="34756" xr:uid="{213FDA97-9753-419C-BD2E-F5040B0EA174}"/>
    <cellStyle name="Heading 3 6 4" xfId="37920" xr:uid="{A0C31CC9-E3D5-4991-961A-B7875E569952}"/>
    <cellStyle name="Heading 3 6 4 2" xfId="38089" xr:uid="{F4B80CF0-5593-42C0-BF10-AE9117EF9E91}"/>
    <cellStyle name="Heading 3 6 5" xfId="34758" xr:uid="{AC0645D7-8C4A-4378-872E-3EBEBA44495C}"/>
    <cellStyle name="Heading 3 6_Midt 2014" xfId="34891" xr:uid="{22C10EF0-D7EE-43CC-9374-D23E3542676B}"/>
    <cellStyle name="Heading 3 7" xfId="1211" xr:uid="{00000000-0005-0000-0000-000033040000}"/>
    <cellStyle name="Heading 3 7 2" xfId="19471" xr:uid="{2927B6A8-0BA6-4243-B4BD-E02D343F47E0}"/>
    <cellStyle name="Heading 3 7 2 2" xfId="19470" xr:uid="{CABD86D6-34CF-41C9-ACF5-FA20138700FE}"/>
    <cellStyle name="Heading 3 7 2 2 2" xfId="37926" xr:uid="{2423A1D4-CCED-4977-B11C-5137ED9CE604}"/>
    <cellStyle name="Heading 3 7 2 2 2 2" xfId="38095" xr:uid="{0569128C-E0B5-4D1C-B65C-585322ACA883}"/>
    <cellStyle name="Heading 3 7 2 2 3" xfId="34755" xr:uid="{A1C26CCD-D218-4D2E-9C7E-684B0E1DC545}"/>
    <cellStyle name="Heading 3 7 2 3" xfId="37925" xr:uid="{A3A16844-4F14-49B1-901B-5A241F82C388}"/>
    <cellStyle name="Heading 3 7 2 3 2" xfId="38094" xr:uid="{F787EA84-9F4C-4D35-AA96-360A92A2095D}"/>
    <cellStyle name="Heading 3 7 2 4" xfId="37003" xr:uid="{2E50EB4F-35EE-4FE8-B7D5-A8CA3C3BF7EB}"/>
    <cellStyle name="Heading 3 7 2_Midt 2014" xfId="34892" xr:uid="{E9E0BFC8-8D51-4DE8-9DED-75135F730477}"/>
    <cellStyle name="Heading 3 7 3" xfId="19469" xr:uid="{39D377E1-FEA9-4A9D-AD28-B7FADA07F209}"/>
    <cellStyle name="Heading 3 7 3 2" xfId="37927" xr:uid="{BE1BB8A5-7EAF-4FAB-9A79-CDD090E9523F}"/>
    <cellStyle name="Heading 3 7 3 2 2" xfId="38096" xr:uid="{0052A7DF-B262-4275-8B4C-25F565F32FC9}"/>
    <cellStyle name="Heading 3 7 3 3" xfId="37002" xr:uid="{AA3D9F9F-76BC-4C2C-ADB5-FBC2E76529B0}"/>
    <cellStyle name="Heading 3 7 4" xfId="37924" xr:uid="{20B6163F-D0FB-4B57-A9A6-0083AE1E83EE}"/>
    <cellStyle name="Heading 3 7 4 2" xfId="38093" xr:uid="{AB7E371C-474C-4981-BCC0-FC6B8B4CB4C6}"/>
    <cellStyle name="Heading 3 7 5" xfId="37001" xr:uid="{2FBD723E-AB60-441B-9F2F-E8174A46A1B4}"/>
    <cellStyle name="Heading 3 7_Midt 2014" xfId="34893" xr:uid="{0AC8C6B5-CFDB-46CC-BD98-01433F7D4646}"/>
    <cellStyle name="Heading 3 8" xfId="1212" xr:uid="{00000000-0005-0000-0000-000034040000}"/>
    <cellStyle name="Heading 3 8 2" xfId="33404" xr:uid="{E0B0EA8F-897A-4DC4-A5A4-2D455FC38822}"/>
    <cellStyle name="Heading 3 8 2 2" xfId="33419" xr:uid="{02B899C4-AD02-4AEC-BF04-0D41B92683CB}"/>
    <cellStyle name="Heading 3 8 2 2 2" xfId="37930" xr:uid="{8C024691-27C6-4246-97B4-6B7BF2CBAF4F}"/>
    <cellStyle name="Heading 3 8 2 2 2 2" xfId="38099" xr:uid="{CF1FF0EA-FE02-4288-A2C1-C1DB3666A88E}"/>
    <cellStyle name="Heading 3 8 2 2 3" xfId="36998" xr:uid="{7394BBCA-DEE7-4012-9FFB-C65F4DF64E98}"/>
    <cellStyle name="Heading 3 8 2 3" xfId="37929" xr:uid="{7B7AFB20-A0FB-4F30-9CE8-2A461E59AD2E}"/>
    <cellStyle name="Heading 3 8 2 3 2" xfId="38098" xr:uid="{BF740282-4525-47AE-A4E3-4E730EE4C5CE}"/>
    <cellStyle name="Heading 3 8 2 4" xfId="34753" xr:uid="{D0D22643-82D3-4320-BD93-1FF3B8427EA7}"/>
    <cellStyle name="Heading 3 8 2_Midt 2014" xfId="34894" xr:uid="{7BC5E0E1-1F91-4E2D-98B6-43A3E0675CE3}"/>
    <cellStyle name="Heading 3 8 3" xfId="33429" xr:uid="{8D63C807-FE9D-44C0-AED4-7F1F94000694}"/>
    <cellStyle name="Heading 3 8 3 2" xfId="37931" xr:uid="{DCD3DD97-D4E8-4068-921B-EDF653BA7F8F}"/>
    <cellStyle name="Heading 3 8 3 2 2" xfId="38100" xr:uid="{6C3FECA3-F85B-4A9F-AAA5-DEF390B03889}"/>
    <cellStyle name="Heading 3 8 3 3" xfId="37000" xr:uid="{3D3580AC-647B-48BB-A7F5-A7C16B84E8A5}"/>
    <cellStyle name="Heading 3 8 4" xfId="34058" xr:uid="{13F5E310-FD51-400A-A496-FA872E4A16A2}"/>
    <cellStyle name="Heading 3 8 4 2" xfId="37928" xr:uid="{5291E31D-3F11-4DDC-B8A3-CCA1880816AB}"/>
    <cellStyle name="Heading 3 8 4 3" xfId="38097" xr:uid="{F4F8A52E-1A59-4038-AFF9-EFE7DDB27947}"/>
    <cellStyle name="Heading 3 8 5" xfId="19468" xr:uid="{40184D8A-9EB4-46A9-B784-FBD952C3821F}"/>
    <cellStyle name="Heading 3 8 6" xfId="34754" xr:uid="{A9C9C2F9-69D9-4ED1-9636-550421CCD320}"/>
    <cellStyle name="Heading 3 8_FX" xfId="34895" xr:uid="{E2510904-143E-451D-AE6B-2466190F2C1F}"/>
    <cellStyle name="Heading 3 9" xfId="1213" xr:uid="{00000000-0005-0000-0000-000035040000}"/>
    <cellStyle name="Heading 3 9 2" xfId="33383" xr:uid="{A2EB3CDB-A67C-4B88-8CD8-4C43D1004ADB}"/>
    <cellStyle name="Heading 3 9 2 2" xfId="33379" xr:uid="{5057500A-A056-41D4-8B74-8E154868E3C3}"/>
    <cellStyle name="Heading 3 9 2 2 2" xfId="37934" xr:uid="{D764DE24-B9A4-47B7-BC76-AB78E7BBCFB1}"/>
    <cellStyle name="Heading 3 9 2 2 2 2" xfId="38103" xr:uid="{58517039-68D0-4810-8262-84FDC38F3657}"/>
    <cellStyle name="Heading 3 9 2 2 3" xfId="34751" xr:uid="{AAC459C8-FAE5-41AB-B171-3BFBEE44A7F9}"/>
    <cellStyle name="Heading 3 9 2 3" xfId="37933" xr:uid="{5224343A-C177-4DC4-8945-A891D7A11018}"/>
    <cellStyle name="Heading 3 9 2 3 2" xfId="38102" xr:uid="{C63D2CE2-A2A6-417A-B7A0-B6F2E11B8380}"/>
    <cellStyle name="Heading 3 9 2 4" xfId="36999" xr:uid="{A9569F83-2A3E-4116-9711-91D710325728}"/>
    <cellStyle name="Heading 3 9 2_Midt 2014" xfId="34896" xr:uid="{7BED63DF-0486-497A-A4A5-BB3C7F1AD8F6}"/>
    <cellStyle name="Heading 3 9 3" xfId="33389" xr:uid="{972CE5B1-CBA2-47B5-A8EB-642AAE7422D3}"/>
    <cellStyle name="Heading 3 9 3 2" xfId="37935" xr:uid="{F56EBD63-DA86-4CE6-8AD9-9CBF016DBCE1}"/>
    <cellStyle name="Heading 3 9 3 2 2" xfId="38104" xr:uid="{98FBE6F2-7FFB-4FB5-ADDC-906AEB6702B2}"/>
    <cellStyle name="Heading 3 9 3 3" xfId="34750" xr:uid="{600650D9-0E89-459E-9AC6-9D322B0E52EB}"/>
    <cellStyle name="Heading 3 9 4" xfId="34059" xr:uid="{F86C13DD-67E0-4206-8AB2-58FAFE45FB1F}"/>
    <cellStyle name="Heading 3 9 4 2" xfId="37932" xr:uid="{EEB8ADFF-0776-4141-B57D-7A816C6057A0}"/>
    <cellStyle name="Heading 3 9 4 3" xfId="38101" xr:uid="{2F9A59A7-362D-4DE3-A3D0-A76AD2A97E47}"/>
    <cellStyle name="Heading 3 9 5" xfId="33380" xr:uid="{C9252398-80A2-4FCB-A191-B8B4000BC58A}"/>
    <cellStyle name="Heading 3 9 6" xfId="34752" xr:uid="{F9A376FB-12B1-4370-8952-00CDE9A17781}"/>
    <cellStyle name="Heading 3 9_FX" xfId="34897" xr:uid="{2865823D-80C7-4CD7-8059-3A38057FCA2E}"/>
    <cellStyle name="Heading 4 2" xfId="451" xr:uid="{00000000-0005-0000-0000-000036040000}"/>
    <cellStyle name="Heading 4 2 2" xfId="8128" xr:uid="{74D39768-09BE-490F-B434-237EBA1AF11C}"/>
    <cellStyle name="Heading 4 2 2 2" xfId="24201" xr:uid="{E9579772-A485-4A1F-A092-23056C6910C3}"/>
    <cellStyle name="Heading 4 2_sales contracts" xfId="8127" xr:uid="{95471097-3CAB-4F8F-98D6-2B12BBDF9320}"/>
    <cellStyle name="Heading 4 3" xfId="1214" xr:uid="{00000000-0005-0000-0000-000037040000}"/>
    <cellStyle name="Heading 4 3 2" xfId="8129" xr:uid="{D065AF0C-8912-4D86-BDB4-D79C3C7AB9C1}"/>
    <cellStyle name="Heading 4 3 2 2" xfId="24202" xr:uid="{E4305B83-011F-4198-A5DB-6658613394CE}"/>
    <cellStyle name="Heading 4 3 3" xfId="34060" xr:uid="{21362932-497A-48A7-AEE6-74935F9C74AD}"/>
    <cellStyle name="Heading 4 3 4" xfId="33414" xr:uid="{CCAD25C9-9BD1-47A7-9D86-69C0156AF869}"/>
    <cellStyle name="Heading 4 3_Dev global price ach" xfId="8130" xr:uid="{B6CD9BA2-EF9D-46CD-9287-187702C4F5A9}"/>
    <cellStyle name="Heading 4 4" xfId="1215" xr:uid="{00000000-0005-0000-0000-000038040000}"/>
    <cellStyle name="Heading 4 4 2" xfId="1216" xr:uid="{00000000-0005-0000-0000-000039040000}"/>
    <cellStyle name="Heading 4 4_sales contracts" xfId="8131" xr:uid="{4128973C-E051-4B36-ABF7-BFA611FE6897}"/>
    <cellStyle name="Heading 5" xfId="24193" xr:uid="{AF1E14E7-85D6-4DEC-B0C4-43312FFDAF41}"/>
    <cellStyle name="Hipervínculo" xfId="8132" xr:uid="{E505EC0A-B695-4F42-BC3B-87812783BC87}"/>
    <cellStyle name="Hipervínculo 2" xfId="1217" xr:uid="{00000000-0005-0000-0000-00003A040000}"/>
    <cellStyle name="Hipervínculo 3" xfId="1218" xr:uid="{00000000-0005-0000-0000-00003B040000}"/>
    <cellStyle name="Hipervínculo 4" xfId="24203" xr:uid="{968250D9-5264-4656-BF66-0E66AE670DF3}"/>
    <cellStyle name="Hipervínculo visitado" xfId="8133" xr:uid="{B94D4DBF-E3C9-4D71-9A46-FE54DFFB4D28}"/>
    <cellStyle name="Hipervínculo visitado 2" xfId="24204" xr:uid="{CBF5F6E7-8A32-4B62-96B2-BEC33E75BC19}"/>
    <cellStyle name="Hipervínculo_N Financial Fixed Assets" xfId="8134" xr:uid="{E82EBD86-6AD0-41E9-B601-C62FF5A7DDDD}"/>
    <cellStyle name="Hyperkobling_Slakterirapport 2007-04" xfId="35801" xr:uid="{22E40FCC-35E4-4781-B49B-EA6CA75FEB42}"/>
    <cellStyle name="Hyperlink 2" xfId="1219" xr:uid="{00000000-0005-0000-0000-00003C040000}"/>
    <cellStyle name="Hyperlink 2 2" xfId="8135" xr:uid="{4D29652C-99EF-4CFB-BB6C-79E1F957A1D4}"/>
    <cellStyle name="Hyperlink 2 2 2" xfId="24205" xr:uid="{52B66999-76D5-4DFA-B599-81C8EE1C499B}"/>
    <cellStyle name="Hyperlink 2 2 3" xfId="33418" xr:uid="{AADCCB89-1129-4F67-BC79-95DBEF216BCF}"/>
    <cellStyle name="Hyperlink 2 3" xfId="19467" xr:uid="{5E4E48AF-AAF2-4E4D-A2F0-6A95ABA2F49E}"/>
    <cellStyle name="Hyperlink 2_FX" xfId="34898" xr:uid="{BAF48B14-F967-4383-B8F8-45A358996F1A}"/>
    <cellStyle name="Hyperlink 3" xfId="1220" xr:uid="{00000000-0005-0000-0000-00003D040000}"/>
    <cellStyle name="Hyperlink 3 2" xfId="34061" xr:uid="{154B7402-A3D7-4DE7-BA4D-C2D0022CE503}"/>
    <cellStyle name="Hyperlink 3 3" xfId="19591" xr:uid="{89D11543-0981-4678-A05A-115016DD18B6}"/>
    <cellStyle name="Hyperlink 4" xfId="1221" xr:uid="{00000000-0005-0000-0000-00003E040000}"/>
    <cellStyle name="Hyperlink 4 2" xfId="34899" xr:uid="{9F1B9560-F468-4014-BB12-8167CE7DD95A}"/>
    <cellStyle name="Hyperlink 5" xfId="19633" xr:uid="{D52883C0-014B-4996-B3F0-764A1CC298FD}"/>
    <cellStyle name="Incorrecto" xfId="1222" xr:uid="{00000000-0005-0000-0000-00003F040000}"/>
    <cellStyle name="Inndata" xfId="1223" xr:uid="{00000000-0005-0000-0000-000040040000}"/>
    <cellStyle name="Inndata 2" xfId="35879" xr:uid="{3A2CA1CB-1843-4028-9B32-B3FA7265CE20}"/>
    <cellStyle name="Inndata 3" xfId="37337" xr:uid="{9219C2B6-2800-4653-B5A8-22FEB0B90B64}"/>
    <cellStyle name="Inndata 4" xfId="37416" xr:uid="{B60CDA8B-A2E6-4D84-9E28-9D628EE47A90}"/>
    <cellStyle name="Inndata 5" xfId="34718" xr:uid="{BEA158BB-42DC-4B9C-9C79-9C0741A63668}"/>
    <cellStyle name="Input [yellow]" xfId="333" xr:uid="{00000000-0005-0000-0000-000041040000}"/>
    <cellStyle name="Input [yellow] 2" xfId="34900" xr:uid="{7F669049-965A-40C6-8543-A1370E8121D4}"/>
    <cellStyle name="Input 10" xfId="476" xr:uid="{00000000-0005-0000-0000-000042040000}"/>
    <cellStyle name="input 10 2" xfId="8137" xr:uid="{2FE91B78-8529-4946-8F72-1F01BD743D25}"/>
    <cellStyle name="input 10 2 2" xfId="24206" xr:uid="{28A843AC-002F-4EA6-BC7A-9EF31B7A3590}"/>
    <cellStyle name="Input 10 3" xfId="8138" xr:uid="{D2964398-C4D6-47F8-9ED7-6F52B74DF767}"/>
    <cellStyle name="Input 10 3 2" xfId="24207" xr:uid="{7D21477D-6186-4F87-972B-48086290659C}"/>
    <cellStyle name="Input 10_sales contracts" xfId="8136" xr:uid="{C7AF958A-AEE5-412C-BFD0-C61BE326C857}"/>
    <cellStyle name="Input 11" xfId="465" xr:uid="{00000000-0005-0000-0000-000043040000}"/>
    <cellStyle name="input 11 2" xfId="8140" xr:uid="{96093BCF-7B80-4640-BACB-8E5B396C1AEA}"/>
    <cellStyle name="input 11 2 2" xfId="24208" xr:uid="{84A07813-EE53-4444-826B-99C80709FF23}"/>
    <cellStyle name="Input 11 3" xfId="8141" xr:uid="{EFE9D5C3-5EDF-4A6D-B2F1-DEC888657CD1}"/>
    <cellStyle name="Input 11 3 2" xfId="24209" xr:uid="{85560C52-0896-440E-AA93-6F1E7C992128}"/>
    <cellStyle name="Input 11_sales contracts" xfId="8139" xr:uid="{42980711-4530-4E6D-A579-9E642408FDF8}"/>
    <cellStyle name="Input 12" xfId="474" xr:uid="{00000000-0005-0000-0000-000044040000}"/>
    <cellStyle name="input 12 2" xfId="8143" xr:uid="{DA927454-D6FE-4758-9BB7-C1FAE1BB8D38}"/>
    <cellStyle name="input 12 2 2" xfId="24210" xr:uid="{8EECEF31-B6CE-482B-B07B-340661DCEFF2}"/>
    <cellStyle name="Input 12 3" xfId="8144" xr:uid="{157E38C2-6577-4D4D-802B-C6F866C5E658}"/>
    <cellStyle name="Input 12 3 2" xfId="24211" xr:uid="{A16ED4E3-5DB0-4FF8-BB59-F503A513AE93}"/>
    <cellStyle name="Input 12_sales contracts" xfId="8142" xr:uid="{497A4DBE-84CA-4DA4-9FC3-CA800F49D736}"/>
    <cellStyle name="Input 13" xfId="467" xr:uid="{00000000-0005-0000-0000-000045040000}"/>
    <cellStyle name="input 13 2" xfId="8146" xr:uid="{D4E54B41-9F65-471C-9E90-46531EB7C67B}"/>
    <cellStyle name="input 13 2 2" xfId="24212" xr:uid="{9A49302B-8464-4429-BC8E-E79AA931D443}"/>
    <cellStyle name="Input 13 3" xfId="8147" xr:uid="{0C59B1F1-1C33-4ECA-80E0-25E3D9310ED3}"/>
    <cellStyle name="Input 13 3 2" xfId="24213" xr:uid="{F22DFFAA-5F4A-4190-9479-710A669ADA3B}"/>
    <cellStyle name="Input 13_sales contracts" xfId="8145" xr:uid="{AC52DB50-8F97-4DDF-AE4E-DCB95BF2BFA5}"/>
    <cellStyle name="Input 14" xfId="472" xr:uid="{00000000-0005-0000-0000-000046040000}"/>
    <cellStyle name="input 14 2" xfId="8149" xr:uid="{925350B5-1C57-489E-B01A-AC835E6A8E9C}"/>
    <cellStyle name="input 14 2 2" xfId="24214" xr:uid="{B7C7B8A5-C370-4608-9AEB-2F8CDEF8328F}"/>
    <cellStyle name="Input 14 3" xfId="8150" xr:uid="{C6832153-A3D6-486B-BD5E-ACCEF0EF486D}"/>
    <cellStyle name="Input 14 3 2" xfId="24215" xr:uid="{3D283EB2-B802-463E-B70E-3A5C20867C65}"/>
    <cellStyle name="Input 14_sales contracts" xfId="8148" xr:uid="{BD030876-FBB2-4CE0-A497-90D7CAB4D710}"/>
    <cellStyle name="Input 15" xfId="469" xr:uid="{00000000-0005-0000-0000-000047040000}"/>
    <cellStyle name="input 15 2" xfId="8152" xr:uid="{73A9C459-D2A0-4702-B329-552AE7D26E7F}"/>
    <cellStyle name="input 15 2 2" xfId="24216" xr:uid="{84D8BCF3-3715-42B7-A539-55ECF34C07D6}"/>
    <cellStyle name="Input 15 3" xfId="8153" xr:uid="{B25360C3-CC8E-45F3-ADFF-624F938D916E}"/>
    <cellStyle name="Input 15 3 2" xfId="24217" xr:uid="{EF689EAB-AF39-4FD7-AD91-BFE2A6FFA262}"/>
    <cellStyle name="Input 15_sales contracts" xfId="8151" xr:uid="{339ED5B0-2CA1-4F91-84A8-4DC00FDA7C60}"/>
    <cellStyle name="Input 16" xfId="471" xr:uid="{00000000-0005-0000-0000-000048040000}"/>
    <cellStyle name="input 16 2" xfId="8155" xr:uid="{D25FFCB8-7001-496C-A79C-7C18EC52BC44}"/>
    <cellStyle name="input 16 2 2" xfId="24218" xr:uid="{C0EAC4EE-0F17-4CB0-B30E-0E4A5C243D75}"/>
    <cellStyle name="Input 16 3" xfId="8156" xr:uid="{530E00B1-3F80-4E0E-A798-0406053E1FCE}"/>
    <cellStyle name="Input 16 3 2" xfId="24219" xr:uid="{841079E0-E5FC-4D4F-8CE7-5012B9BCFFC7}"/>
    <cellStyle name="Input 16_sales contracts" xfId="8154" xr:uid="{BA0AD18F-3643-422D-9699-637757D01846}"/>
    <cellStyle name="Input 17" xfId="468" xr:uid="{00000000-0005-0000-0000-000049040000}"/>
    <cellStyle name="input 17 2" xfId="8158" xr:uid="{A277817D-C1D6-4CDD-9B19-02CDCE8CB784}"/>
    <cellStyle name="input 17 2 2" xfId="24220" xr:uid="{02FD99AF-CD1F-4C72-A169-52A8E6E9AF33}"/>
    <cellStyle name="Input 17 3" xfId="8159" xr:uid="{5AABC782-17E8-4130-913B-8F7E385080B6}"/>
    <cellStyle name="Input 17 3 2" xfId="24221" xr:uid="{66D43F79-5C41-4361-A3EB-D0C2F5ACECF5}"/>
    <cellStyle name="Input 17_sales contracts" xfId="8157" xr:uid="{E9CD58BA-3BEF-41A2-AA4C-7F848B3321DE}"/>
    <cellStyle name="Input 18" xfId="483" xr:uid="{00000000-0005-0000-0000-00004A040000}"/>
    <cellStyle name="input 18 2" xfId="8161" xr:uid="{B7106FAF-CF72-402B-88C5-1847886B0BD0}"/>
    <cellStyle name="input 18 2 2" xfId="24222" xr:uid="{7408D3EC-8C43-4FD0-9D7C-AB3B2E412B4B}"/>
    <cellStyle name="Input 18 3" xfId="8162" xr:uid="{5EE7AD59-9512-4B17-BC3C-0398B91ECA9D}"/>
    <cellStyle name="Input 18 3 2" xfId="24223" xr:uid="{BF8364DA-C7D9-4317-8BDE-2FE6CB8B6D07}"/>
    <cellStyle name="Input 18_sales contracts" xfId="8160" xr:uid="{684F2E8D-BD6C-486E-84FE-DC3C5EFAE14F}"/>
    <cellStyle name="Input 19" xfId="470" xr:uid="{00000000-0005-0000-0000-00004B040000}"/>
    <cellStyle name="input 19 2" xfId="8164" xr:uid="{2A5DAC77-CC6E-4AB7-9219-D2AA7241EE54}"/>
    <cellStyle name="input 19 2 2" xfId="24224" xr:uid="{0C582E1B-76CD-4ABE-AA5F-7389B1EAF4C6}"/>
    <cellStyle name="Input 19 3" xfId="8165" xr:uid="{2BA31F6C-2431-4F87-BFD9-8AB3EE50EFDC}"/>
    <cellStyle name="Input 19 3 2" xfId="24225" xr:uid="{14130DF3-40E1-422D-92C1-B120841FE194}"/>
    <cellStyle name="Input 19_sales contracts" xfId="8163" xr:uid="{EB0D4F5F-55E3-4490-95CE-F8C49D329F12}"/>
    <cellStyle name="Input 2" xfId="493" xr:uid="{00000000-0005-0000-0000-00004C040000}"/>
    <cellStyle name="Input 2 2" xfId="1224" xr:uid="{00000000-0005-0000-0000-00004D040000}"/>
    <cellStyle name="Input 2 2 2" xfId="34901" xr:uid="{4257061C-14E1-4AA5-896C-114D38774A0D}"/>
    <cellStyle name="input 2 3" xfId="8166" xr:uid="{EC9FEEB0-6FB1-4D8F-814A-4C6511CB0B55}"/>
    <cellStyle name="input 2 3 2" xfId="24226" xr:uid="{51E82258-9B16-4165-9460-B9F7451A8F5B}"/>
    <cellStyle name="Input 2 3 3" xfId="35846" xr:uid="{A4B32261-527B-4596-B8B3-450AF74EACA4}"/>
    <cellStyle name="Input 2 3 4" xfId="37996" xr:uid="{E15BE518-3653-4FDB-A1DA-D1F5B6178D2E}"/>
    <cellStyle name="input 2 4" xfId="8167" xr:uid="{21992916-3092-496D-9A3A-A4DBFF9408F3}"/>
    <cellStyle name="input 2 4 2" xfId="24227" xr:uid="{B37DC304-A58A-460D-B949-357E604D2192}"/>
    <cellStyle name="Input 2 4 3" xfId="37306" xr:uid="{B9AAB07D-F923-46D0-ADE0-9EA1A5A281AF}"/>
    <cellStyle name="Input 2 4 4" xfId="37998" xr:uid="{08E7E913-8271-49CF-B49E-6089BAE642DA}"/>
    <cellStyle name="input 2 5" xfId="8168" xr:uid="{34F6CE2A-FA46-4AC1-B97C-150F4AFCD254}"/>
    <cellStyle name="input 2 5 2" xfId="24228" xr:uid="{18ECBC4D-7EBD-4007-BD2B-DE1E91527999}"/>
    <cellStyle name="Input 2 5 3" xfId="37384" xr:uid="{7BEF5006-A8AE-439F-82EE-50C7DC201DA4}"/>
    <cellStyle name="Input 2 5 4" xfId="38002" xr:uid="{5261AD71-1275-4594-82CB-017774736FE0}"/>
    <cellStyle name="input 2 6" xfId="8169" xr:uid="{A26C7EED-E063-4EA0-82B8-3DFD32568C6F}"/>
    <cellStyle name="input 2 6 2" xfId="24229" xr:uid="{4B2F7727-817B-44A2-985D-2163A39A4E3D}"/>
    <cellStyle name="Input 2 7" xfId="8170" xr:uid="{59518E76-6360-4ED2-98BD-BA10611166C4}"/>
    <cellStyle name="Input 2 7 2" xfId="24230" xr:uid="{825438B0-C4D5-4126-946B-FF0F9C83114B}"/>
    <cellStyle name="Input 2 8" xfId="34659" xr:uid="{B47D8D7C-860A-4617-9A49-B698DA8E08D5}"/>
    <cellStyle name="input 2_CF_January" xfId="34902" xr:uid="{C0A12D00-CBE6-47CD-AC1E-74AF2F9231B5}"/>
    <cellStyle name="Input 20" xfId="481" xr:uid="{00000000-0005-0000-0000-00004F040000}"/>
    <cellStyle name="input 20 2" xfId="8172" xr:uid="{9542AE09-377F-4634-B20F-ED6649A1BD42}"/>
    <cellStyle name="input 20 2 2" xfId="24231" xr:uid="{BD1A973E-C745-4779-B550-6899BA502ADE}"/>
    <cellStyle name="Input 20 3" xfId="8173" xr:uid="{A8DDCE70-A8E7-4946-9A69-74E713AA57E7}"/>
    <cellStyle name="Input 20 3 2" xfId="24232" xr:uid="{D5AF1543-1CB7-41E3-A7EC-B2CFC917FD0B}"/>
    <cellStyle name="Input 20_sales contracts" xfId="8171" xr:uid="{39FD6045-AD68-4E09-987E-5AEC28CC8213}"/>
    <cellStyle name="Input 21" xfId="517" xr:uid="{00000000-0005-0000-0000-000050040000}"/>
    <cellStyle name="input 21 2" xfId="8175" xr:uid="{331C4C5B-2BF3-4CAF-95D4-E8BAF96274FF}"/>
    <cellStyle name="input 21 2 2" xfId="24233" xr:uid="{57B685F3-311E-481F-82DA-A8022B7C543D}"/>
    <cellStyle name="Input 21 3" xfId="8176" xr:uid="{2EC80072-64ED-4F3A-980E-AC30AF1F924C}"/>
    <cellStyle name="Input 21 3 2" xfId="24234" xr:uid="{41EE1557-A389-4FDA-94C1-2F3E0D63618A}"/>
    <cellStyle name="Input 21_sales contracts" xfId="8174" xr:uid="{35A17A4D-611D-4F2A-85A7-EC6E3B6EEEDD}"/>
    <cellStyle name="Input 22" xfId="515" xr:uid="{00000000-0005-0000-0000-000051040000}"/>
    <cellStyle name="input 22 2" xfId="8178" xr:uid="{6596F856-81C0-4F10-BF6E-A756FEB877F0}"/>
    <cellStyle name="input 22 2 2" xfId="24235" xr:uid="{29735ABD-980E-4923-BFFC-F14E1CC1B0B3}"/>
    <cellStyle name="Input 22 3" xfId="8179" xr:uid="{BFC31806-C9D7-4509-814E-505417B77428}"/>
    <cellStyle name="Input 22 3 2" xfId="24236" xr:uid="{7B639190-E454-4323-88AB-570859F1FDEB}"/>
    <cellStyle name="Input 22_sales contracts" xfId="8177" xr:uid="{7106C523-9E6C-4EDC-8BE9-3AC10B82775E}"/>
    <cellStyle name="Input 23" xfId="516" xr:uid="{00000000-0005-0000-0000-000052040000}"/>
    <cellStyle name="input 23 2" xfId="8181" xr:uid="{5A98F4FE-9DB9-4B6F-B8FE-29ED451CDEE6}"/>
    <cellStyle name="input 23 2 2" xfId="24237" xr:uid="{10FBAEA0-D7D6-41FF-A5FB-E2FA8732A12C}"/>
    <cellStyle name="Input 23 3" xfId="8182" xr:uid="{D273B739-A7CA-43B3-A5B5-83D7EDB1264E}"/>
    <cellStyle name="Input 23 3 2" xfId="24238" xr:uid="{277CBFAB-CAE2-46EB-B0CC-E6D9BC25AEF6}"/>
    <cellStyle name="Input 23_sales contracts" xfId="8180" xr:uid="{DDE2F17C-4882-4B30-9B7D-9667FEA76B6A}"/>
    <cellStyle name="Input 24" xfId="527" xr:uid="{00000000-0005-0000-0000-000053040000}"/>
    <cellStyle name="input 24 2" xfId="8184" xr:uid="{C51A18F7-763B-4928-9F21-A2BF6426DD0F}"/>
    <cellStyle name="input 24 2 2" xfId="24239" xr:uid="{7BBB5578-42AC-4545-9444-42512524ED31}"/>
    <cellStyle name="Input 24 3" xfId="8185" xr:uid="{CFA292FF-705D-4EF6-82B0-6D2BBC1B3E27}"/>
    <cellStyle name="Input 24 3 2" xfId="24240" xr:uid="{68A818D5-A884-480D-AC98-C2CEEE5855A7}"/>
    <cellStyle name="Input 24_sales contracts" xfId="8183" xr:uid="{6BCA3DB9-A66D-4D99-919F-E9DB536F9E57}"/>
    <cellStyle name="Input 25" xfId="528" xr:uid="{00000000-0005-0000-0000-000054040000}"/>
    <cellStyle name="input 25 2" xfId="8187" xr:uid="{7F0E1B03-DAD6-48A3-9641-0EB4C690859B}"/>
    <cellStyle name="input 25 2 2" xfId="24241" xr:uid="{DD9D72A4-2FFF-4AE2-999C-885ED33B396E}"/>
    <cellStyle name="Input 25 3" xfId="8188" xr:uid="{55769A8B-4E06-4849-B7B5-6D70A72CC432}"/>
    <cellStyle name="Input 25 3 2" xfId="24242" xr:uid="{F9C55188-48EA-4811-8535-F58E76765C1E}"/>
    <cellStyle name="Input 25_sales contracts" xfId="8186" xr:uid="{1C97C489-7BA7-4074-86C6-FB83A41EC64F}"/>
    <cellStyle name="Input 26" xfId="541" xr:uid="{00000000-0005-0000-0000-000055040000}"/>
    <cellStyle name="input 26 2" xfId="8190" xr:uid="{AF1F3CB4-1840-4174-BADA-B562E10610B7}"/>
    <cellStyle name="input 26 2 2" xfId="24243" xr:uid="{39F80D51-C4E9-4BE6-B30A-3777C17F99D7}"/>
    <cellStyle name="Input 26 3" xfId="8191" xr:uid="{839DE559-8E4D-4179-9901-BB6ECA029B03}"/>
    <cellStyle name="Input 26 3 2" xfId="24244" xr:uid="{219BCC86-C35B-4D3F-AA6D-BC58A626C346}"/>
    <cellStyle name="Input 26_sales contracts" xfId="8189" xr:uid="{8A584833-10A8-4C23-B7DB-599ADBF6BA39}"/>
    <cellStyle name="Input 27" xfId="587" xr:uid="{00000000-0005-0000-0000-000056040000}"/>
    <cellStyle name="input 27 2" xfId="8193" xr:uid="{8630B00A-1CE6-46D1-9801-3D290BD8D7EA}"/>
    <cellStyle name="input 27 2 2" xfId="24245" xr:uid="{0D045034-24D3-4FA4-9B4F-A26C2B478EFC}"/>
    <cellStyle name="Input 27 3" xfId="8194" xr:uid="{B8C1AE43-3D95-4B4C-9216-F1AB02F5E3DF}"/>
    <cellStyle name="Input 27 3 2" xfId="24246" xr:uid="{44853B89-F20A-4AA9-A4AB-702DC7C7AFF6}"/>
    <cellStyle name="Input 27_sales contracts" xfId="8192" xr:uid="{7ACED769-7E27-4271-8482-88F2B2EA46AA}"/>
    <cellStyle name="Input 28" xfId="556" xr:uid="{00000000-0005-0000-0000-000057040000}"/>
    <cellStyle name="input 28 2" xfId="8196" xr:uid="{B593F453-EF31-43B0-9477-6CFC9FC57208}"/>
    <cellStyle name="input 28 2 2" xfId="24247" xr:uid="{1306D64F-8CA0-443A-A774-CE1DADE600C4}"/>
    <cellStyle name="Input 28 3" xfId="8197" xr:uid="{0A38038D-4EB5-46EA-921E-A8420C2716D8}"/>
    <cellStyle name="Input 28 3 2" xfId="24248" xr:uid="{52C78874-C83A-4226-B12A-54D36CE24C61}"/>
    <cellStyle name="Input 28_sales contracts" xfId="8195" xr:uid="{724F08D0-69B9-43CE-9453-DF9D28F63500}"/>
    <cellStyle name="Input 29" xfId="580" xr:uid="{00000000-0005-0000-0000-000058040000}"/>
    <cellStyle name="input 29 2" xfId="8199" xr:uid="{80D8F6E3-8624-4CC5-BBD4-559007EDF072}"/>
    <cellStyle name="input 29 2 2" xfId="24249" xr:uid="{8DDB534D-C3DB-48C8-9653-A10183F2E4AB}"/>
    <cellStyle name="Input 29 3" xfId="8200" xr:uid="{137E003F-0D77-47B1-A30B-C740BC60DA9B}"/>
    <cellStyle name="Input 29 3 2" xfId="24250" xr:uid="{95F2D215-0DF9-4947-85CD-4B7B2EF043A4}"/>
    <cellStyle name="Input 29_sales contracts" xfId="8198" xr:uid="{EACD8B83-0054-4F39-92E2-0F8929E67E53}"/>
    <cellStyle name="Input 3" xfId="494" xr:uid="{00000000-0005-0000-0000-000059040000}"/>
    <cellStyle name="input 3 10" xfId="8202" xr:uid="{0336D50A-AB03-4EBD-AC57-5BB48F5A9B60}"/>
    <cellStyle name="input 3 10 2" xfId="24251" xr:uid="{DF3D188A-815F-4663-9E26-A4E85C27512B}"/>
    <cellStyle name="Input 3 11" xfId="34719" xr:uid="{00A333C7-F9BA-43A6-B86A-33F777FCA63F}"/>
    <cellStyle name="Input 3 12" xfId="34749" xr:uid="{53768AA0-79CF-4F82-B171-405E1D01CC65}"/>
    <cellStyle name="Input 3 2" xfId="8203" xr:uid="{6DDFCED3-032E-45B9-A8C2-36532B201D23}"/>
    <cellStyle name="Input 3 2 2" xfId="24252" xr:uid="{F9A792B4-C787-43B3-BEEA-9616011AE501}"/>
    <cellStyle name="Input 3 2 3" xfId="35880" xr:uid="{EC2548D4-0DDC-4016-84B3-598262ACCE16}"/>
    <cellStyle name="input 3 3" xfId="8204" xr:uid="{42CFB10E-9C4A-4235-BE33-71EF24B23C7A}"/>
    <cellStyle name="input 3 3 2" xfId="24253" xr:uid="{971F2255-27AC-42F1-BC62-FA9229566671}"/>
    <cellStyle name="Input 3 3 3" xfId="37338" xr:uid="{98B3A174-8A71-48E3-92F3-4D2FCF643A38}"/>
    <cellStyle name="Input 3 3 4" xfId="37999" xr:uid="{3845E374-0195-46C7-8AC6-AF2A8E6F8687}"/>
    <cellStyle name="input 3 4" xfId="8205" xr:uid="{2A7975F2-635D-467B-AA6E-F60BC3F63979}"/>
    <cellStyle name="input 3 4 2" xfId="24254" xr:uid="{021CAC17-E40E-4449-A567-675FC1392271}"/>
    <cellStyle name="Input 3 4 3" xfId="37417" xr:uid="{4E9EBFE7-95B1-4E0E-B3B7-98A4180B7DE9}"/>
    <cellStyle name="Input 3 4 4" xfId="38003" xr:uid="{9FED0ECC-8ED8-4FD4-8465-D0D10B921FB2}"/>
    <cellStyle name="input 3 5" xfId="8206" xr:uid="{37264E44-D173-4A66-AB46-84D7A790A04F}"/>
    <cellStyle name="input 3 5 2" xfId="24255" xr:uid="{8412A388-8BDF-49B3-BE21-6FDE28842C83}"/>
    <cellStyle name="input 3 6" xfId="8207" xr:uid="{8E87FD4A-6764-4CC9-A527-D6FC6EB8A875}"/>
    <cellStyle name="input 3 6 2" xfId="24256" xr:uid="{32F6289C-38FF-4CD1-AD5A-E64CE7FDF8FA}"/>
    <cellStyle name="input 3 7" xfId="8208" xr:uid="{208CE5FC-6B46-4EF4-A17C-D6B064BDF1D4}"/>
    <cellStyle name="input 3 7 2" xfId="24257" xr:uid="{13493D86-17E5-4438-B939-2BED9D8609E9}"/>
    <cellStyle name="input 3 8" xfId="8209" xr:uid="{4FFF02BA-1751-42CD-B5E8-5E293F518845}"/>
    <cellStyle name="input 3 8 2" xfId="24258" xr:uid="{89A02594-EE7B-414A-9640-EC853C43C0E1}"/>
    <cellStyle name="input 3 9" xfId="8210" xr:uid="{B975CCAB-C071-4795-AD14-67A5580167C3}"/>
    <cellStyle name="input 3 9 2" xfId="24259" xr:uid="{50EAE47A-117D-4B83-A68A-1C4161D5315F}"/>
    <cellStyle name="Input 3_sales contracts" xfId="8201" xr:uid="{99AD752D-6B80-4473-9C0E-8969D9180331}"/>
    <cellStyle name="Input 30" xfId="563" xr:uid="{00000000-0005-0000-0000-00005A040000}"/>
    <cellStyle name="input 30 2" xfId="8212" xr:uid="{5503CBB3-06CF-461D-AF39-EAB892D67EAE}"/>
    <cellStyle name="input 30 2 2" xfId="24260" xr:uid="{C91D9C71-ABFC-4F18-B408-2BDDB6FAB3F6}"/>
    <cellStyle name="Input 30 3" xfId="8213" xr:uid="{2732957E-DDA2-4A61-8BF8-51C3C8E0A35C}"/>
    <cellStyle name="Input 30 3 2" xfId="24261" xr:uid="{B7B3698E-A2EC-4A37-A476-F2DB8B124A53}"/>
    <cellStyle name="Input 30_sales contracts" xfId="8211" xr:uid="{7123A7B7-F356-40F3-9D6C-04AA8A9F14A0}"/>
    <cellStyle name="Input 31" xfId="577" xr:uid="{00000000-0005-0000-0000-00005B040000}"/>
    <cellStyle name="input 31 2" xfId="8215" xr:uid="{788CE174-7FF3-40E3-B362-58836EE240D4}"/>
    <cellStyle name="input 31 2 2" xfId="24262" xr:uid="{3CB6F238-008D-40AA-AD7B-520EC16E2481}"/>
    <cellStyle name="Input 31 3" xfId="8216" xr:uid="{E61B5938-44E5-4DD8-87D9-E5A5FEC40A36}"/>
    <cellStyle name="Input 31 3 2" xfId="24263" xr:uid="{79038F73-71EC-4C97-B1DA-288F0BF22A15}"/>
    <cellStyle name="Input 31_sales contracts" xfId="8214" xr:uid="{B4BFAC50-02C0-4B4D-8C51-203A2586E8B8}"/>
    <cellStyle name="Input 32" xfId="568" xr:uid="{00000000-0005-0000-0000-00005C040000}"/>
    <cellStyle name="input 32 2" xfId="8218" xr:uid="{FA81A6DD-740F-4EA2-A5A7-31EE53DE4890}"/>
    <cellStyle name="input 32 2 2" xfId="24264" xr:uid="{10793F8C-0A1A-4605-A5F6-EB150132F7C1}"/>
    <cellStyle name="Input 32 3" xfId="8219" xr:uid="{921E8B91-A918-42D7-B38D-4C9EE7B72807}"/>
    <cellStyle name="Input 32 3 2" xfId="24265" xr:uid="{5ECEB495-5F22-4749-A4A5-68E199FCB37F}"/>
    <cellStyle name="Input 32_sales contracts" xfId="8217" xr:uid="{0641895B-DC7F-4462-9914-DCD2C7DB33E7}"/>
    <cellStyle name="Input 33" xfId="576" xr:uid="{00000000-0005-0000-0000-00005D040000}"/>
    <cellStyle name="input 33 2" xfId="8221" xr:uid="{10B0C598-BEBB-414E-87C0-6D0B60206E4D}"/>
    <cellStyle name="input 33 2 2" xfId="24266" xr:uid="{AF2A3064-9020-4D5A-8D58-323863CAE9DC}"/>
    <cellStyle name="Input 33 3" xfId="8222" xr:uid="{3F9B734C-D34F-48C1-9582-C809C26EDDAA}"/>
    <cellStyle name="Input 33 3 2" xfId="24267" xr:uid="{D31DDF52-9AE7-4D9E-8470-8533782505F7}"/>
    <cellStyle name="Input 33_sales contracts" xfId="8220" xr:uid="{01CE3566-523F-4196-8323-1827B4E8BE8F}"/>
    <cellStyle name="Input 34" xfId="570" xr:uid="{00000000-0005-0000-0000-00005E040000}"/>
    <cellStyle name="input 34 2" xfId="8224" xr:uid="{1BD5BEA2-8922-4D82-B5A6-8B159B68538D}"/>
    <cellStyle name="input 34 2 2" xfId="24268" xr:uid="{F9479853-7E3A-4AD3-BA86-85C06F2C3E8E}"/>
    <cellStyle name="Input 34 3" xfId="8225" xr:uid="{36C31BAA-400F-493D-AC49-E1AF9BA34607}"/>
    <cellStyle name="Input 34 3 2" xfId="24269" xr:uid="{ADB69480-90F4-46BB-B116-9BAD30344F53}"/>
    <cellStyle name="Input 34_sales contracts" xfId="8223" xr:uid="{F67A8635-2769-48BB-8908-7E0846264F46}"/>
    <cellStyle name="Input 35" xfId="575" xr:uid="{00000000-0005-0000-0000-00005F040000}"/>
    <cellStyle name="input 35 2" xfId="8227" xr:uid="{5C780269-B347-439C-8417-6C9C6AFA220D}"/>
    <cellStyle name="input 35 2 2" xfId="24270" xr:uid="{31ED3BE1-B3E1-4496-AC1D-8B6390499C7A}"/>
    <cellStyle name="Input 35 3" xfId="8228" xr:uid="{9CC32430-DBFD-466B-A2FF-1ADD6114DFFB}"/>
    <cellStyle name="Input 35 3 2" xfId="24271" xr:uid="{C9735B27-039D-4503-9255-718A340C75AE}"/>
    <cellStyle name="Input 35_sales contracts" xfId="8226" xr:uid="{60F65AE5-344F-464F-A8BA-F6F611E26529}"/>
    <cellStyle name="Input 36" xfId="571" xr:uid="{00000000-0005-0000-0000-000060040000}"/>
    <cellStyle name="input 36 2" xfId="8230" xr:uid="{B86D7F17-270B-4986-8750-73ECF6E962AD}"/>
    <cellStyle name="input 36 2 2" xfId="24272" xr:uid="{9D6ADD56-D20D-45F4-94C7-0DD8D25F0770}"/>
    <cellStyle name="Input 36 3" xfId="8231" xr:uid="{8BDB6C83-C5D5-4BB2-BF6A-5833E6547FA6}"/>
    <cellStyle name="Input 36 3 2" xfId="24273" xr:uid="{DB824F3B-A66F-4F95-8217-60A250DC0C53}"/>
    <cellStyle name="Input 36_sales contracts" xfId="8229" xr:uid="{888A64C5-E440-461F-B0C0-CC39EBA81D44}"/>
    <cellStyle name="Input 37" xfId="534" xr:uid="{00000000-0005-0000-0000-000061040000}"/>
    <cellStyle name="input 37 2" xfId="8233" xr:uid="{AF6F23A4-17C0-477D-9C25-A8342B4CE9AE}"/>
    <cellStyle name="input 37 2 2" xfId="24274" xr:uid="{2DBA43E6-3B10-4C2F-8155-CF0A505ED58B}"/>
    <cellStyle name="Input 37 3" xfId="8234" xr:uid="{4E952A67-9C24-43C1-8BEC-0C5489CDA642}"/>
    <cellStyle name="Input 37 3 2" xfId="24275" xr:uid="{BBC1F04F-3D9A-4CB8-B022-A786A5ED6D4C}"/>
    <cellStyle name="Input 37_sales contracts" xfId="8232" xr:uid="{0402BCC8-CC21-414C-8982-BBB019BE0E97}"/>
    <cellStyle name="Input 38" xfId="593" xr:uid="{00000000-0005-0000-0000-000062040000}"/>
    <cellStyle name="input 38 2" xfId="8236" xr:uid="{B6AB44B4-0C56-4EFA-889D-C268E70252FC}"/>
    <cellStyle name="input 38 2 2" xfId="24276" xr:uid="{AC876667-2A3D-4FD1-B6A3-572B4E8E7ADF}"/>
    <cellStyle name="Input 38 3" xfId="8237" xr:uid="{2E9018BC-570D-4FA9-BDAD-CEC1FF0B7738}"/>
    <cellStyle name="Input 38 3 2" xfId="24277" xr:uid="{656ED24B-BDF9-498B-BCBE-4D1621FFC3E1}"/>
    <cellStyle name="Input 38_sales contracts" xfId="8235" xr:uid="{E9C3FB5C-6305-4C54-A047-D9B49F91CDA0}"/>
    <cellStyle name="Input 39" xfId="552" xr:uid="{00000000-0005-0000-0000-000063040000}"/>
    <cellStyle name="input 39 2" xfId="8239" xr:uid="{61987BBB-0FEF-42F8-B284-E95A25B93BFA}"/>
    <cellStyle name="input 39 2 2" xfId="24278" xr:uid="{EC0D3019-69FB-40BC-BC41-B8283173DC86}"/>
    <cellStyle name="Input 39 3" xfId="8240" xr:uid="{CA716A86-6B4E-4A20-B254-A2231938B0BB}"/>
    <cellStyle name="Input 39 3 2" xfId="24279" xr:uid="{D5BF16E2-87EF-457D-B70C-6C06AB6282AD}"/>
    <cellStyle name="Input 39_sales contracts" xfId="8238" xr:uid="{45472B43-812D-41BC-87A1-6CC4AB51CD4A}"/>
    <cellStyle name="Input 4" xfId="495" xr:uid="{00000000-0005-0000-0000-000064040000}"/>
    <cellStyle name="input 4 10" xfId="8242" xr:uid="{1B8E41A1-76D0-4EDE-99E7-1F7717322AAA}"/>
    <cellStyle name="input 4 10 2" xfId="24280" xr:uid="{D7911687-6AFA-4C95-AB77-FB1ABAD61E44}"/>
    <cellStyle name="Input 4 11" xfId="34720" xr:uid="{21796618-876F-4A1B-A68A-7D2FFB18A95A}"/>
    <cellStyle name="Input 4 12" xfId="36991" xr:uid="{0C629CD6-F967-41C0-A809-D41B4493818B}"/>
    <cellStyle name="Input 4 2" xfId="8243" xr:uid="{1F93B35B-DD5C-41FB-87CD-5394FC61CE31}"/>
    <cellStyle name="Input 4 2 2" xfId="24281" xr:uid="{4DD62F12-E4E5-4F77-BBA9-7689DE633734}"/>
    <cellStyle name="Input 4 2 3" xfId="35881" xr:uid="{9FFAD65D-66F0-4846-B68F-1E64EDA5B44C}"/>
    <cellStyle name="input 4 3" xfId="8244" xr:uid="{EFC22CFA-ACFE-4FF3-A602-B000C802B3A8}"/>
    <cellStyle name="input 4 3 2" xfId="24282" xr:uid="{EA557B28-79AE-4ACC-9F00-E5C3FD989AF3}"/>
    <cellStyle name="Input 4 3 3" xfId="37339" xr:uid="{C72865A6-279B-413A-B320-EEA474A681BF}"/>
    <cellStyle name="Input 4 3 4" xfId="38000" xr:uid="{B54432DD-AB9C-45AE-8F44-F4880863F357}"/>
    <cellStyle name="input 4 4" xfId="8245" xr:uid="{D32C2DD1-A395-4C5B-9ED7-8B98D53F9424}"/>
    <cellStyle name="input 4 4 2" xfId="24283" xr:uid="{5552B834-4012-4731-87E5-6A7CC1656594}"/>
    <cellStyle name="Input 4 4 3" xfId="37418" xr:uid="{94B55D12-90EB-494F-AA5B-1950ED14C909}"/>
    <cellStyle name="Input 4 4 4" xfId="38004" xr:uid="{6B3FFDC7-2D05-4746-A7EF-695D51813B64}"/>
    <cellStyle name="input 4 5" xfId="8246" xr:uid="{904583F8-CBBE-42AC-A22F-B59963A2CED2}"/>
    <cellStyle name="input 4 5 2" xfId="24284" xr:uid="{14E95EC0-B515-4462-B2D5-CCF49C38D1A8}"/>
    <cellStyle name="input 4 6" xfId="8247" xr:uid="{F7B1D8A9-99E6-489B-ABC3-289F2C0EF19C}"/>
    <cellStyle name="input 4 6 2" xfId="24285" xr:uid="{ABC93795-4016-4926-AFA8-8F3C3002D06D}"/>
    <cellStyle name="input 4 7" xfId="8248" xr:uid="{A60D18CA-057D-48C0-B773-6A6482F5D939}"/>
    <cellStyle name="input 4 7 2" xfId="24286" xr:uid="{36D1D725-0E72-4745-A296-807E7A6C74E7}"/>
    <cellStyle name="input 4 8" xfId="8249" xr:uid="{800FEAFF-929D-4E24-B5C1-3DE2C72C266A}"/>
    <cellStyle name="input 4 8 2" xfId="24287" xr:uid="{4FF94F5A-36C8-432F-AA68-B7D583330C12}"/>
    <cellStyle name="input 4 9" xfId="8250" xr:uid="{3D939C12-4F8A-4D31-A165-4D7E28EDBE4B}"/>
    <cellStyle name="input 4 9 2" xfId="24288" xr:uid="{8186F01F-BDE8-4875-8CB1-FC530734B976}"/>
    <cellStyle name="Input 4_sales contracts" xfId="8241" xr:uid="{35AE4002-10C0-4AAE-BA0C-E67D83F61993}"/>
    <cellStyle name="Input 40" xfId="611" xr:uid="{00000000-0005-0000-0000-000065040000}"/>
    <cellStyle name="input 40 2" xfId="8252" xr:uid="{561EAD74-89E9-41B8-9584-5EE508F2EA43}"/>
    <cellStyle name="input 40 2 2" xfId="24289" xr:uid="{22284870-45AF-42EA-96F3-C84BAAF5DF6A}"/>
    <cellStyle name="Input 40 3" xfId="8253" xr:uid="{018E85A1-9437-47A0-BB1C-7556C8325DB1}"/>
    <cellStyle name="Input 40 3 2" xfId="24290" xr:uid="{D75707DE-BFFA-4B7D-BE84-A369989C66A5}"/>
    <cellStyle name="Input 40_sales contracts" xfId="8251" xr:uid="{07D1DC9A-7D2E-44A7-A8F5-C26077CC97BE}"/>
    <cellStyle name="Input 41" xfId="590" xr:uid="{00000000-0005-0000-0000-000066040000}"/>
    <cellStyle name="input 41 2" xfId="8255" xr:uid="{D3F2FE5F-F10B-4BFA-9E61-95409AA8FB19}"/>
    <cellStyle name="input 41 2 2" xfId="24291" xr:uid="{7C3730F2-9379-4455-877B-172716E8F649}"/>
    <cellStyle name="Input 41 3" xfId="8256" xr:uid="{ED1AD789-873B-4238-A99A-AD9E944E384D}"/>
    <cellStyle name="Input 41 3 2" xfId="24292" xr:uid="{79AD79D4-0A56-43FD-B634-8E64584E3067}"/>
    <cellStyle name="Input 41_sales contracts" xfId="8254" xr:uid="{435C1C4D-C2F9-46ED-B8C6-8E8BFFE51C60}"/>
    <cellStyle name="Input 42" xfId="581" xr:uid="{00000000-0005-0000-0000-000067040000}"/>
    <cellStyle name="input 42 2" xfId="8258" xr:uid="{110BB54C-9ACA-4CC6-B0CF-D68B1D832982}"/>
    <cellStyle name="input 42 2 2" xfId="24293" xr:uid="{1B92B481-EE9A-4240-A774-EF9BCC3074CB}"/>
    <cellStyle name="Input 42 3" xfId="8259" xr:uid="{03EB39BE-D186-4D7D-A321-4A68DE741B7D}"/>
    <cellStyle name="Input 42 3 2" xfId="24294" xr:uid="{5787B63A-20E4-4734-B21E-DF3D3D09378C}"/>
    <cellStyle name="Input 42_sales contracts" xfId="8257" xr:uid="{5EC50393-B2F7-46FB-A89E-A23F2CB7B357}"/>
    <cellStyle name="Input 43" xfId="583" xr:uid="{00000000-0005-0000-0000-000068040000}"/>
    <cellStyle name="input 43 2" xfId="8261" xr:uid="{DFC3958A-45E3-45AE-B2D7-89D5FA8B4E2B}"/>
    <cellStyle name="input 43 2 2" xfId="24295" xr:uid="{24A0E0FA-2436-4D91-91F4-D5CCA3251ADB}"/>
    <cellStyle name="Input 43 3" xfId="8262" xr:uid="{5AB9FF22-F4BA-4BDC-A812-A051FA4F841B}"/>
    <cellStyle name="Input 43 3 2" xfId="24296" xr:uid="{DAE9FF5B-4324-439B-9EF6-0A4C8D1E0904}"/>
    <cellStyle name="Input 43_sales contracts" xfId="8260" xr:uid="{23996EDD-570E-462F-853A-A8B7EE214A6E}"/>
    <cellStyle name="Input 44" xfId="604" xr:uid="{00000000-0005-0000-0000-000069040000}"/>
    <cellStyle name="input 44 2" xfId="8264" xr:uid="{62D311CB-74B4-4690-A868-F9BA4D0BFB02}"/>
    <cellStyle name="input 44 2 2" xfId="24297" xr:uid="{D64E052B-2A53-48AB-BEFF-660B29B31341}"/>
    <cellStyle name="Input 44 3" xfId="8265" xr:uid="{B57F71EA-99A2-4BA6-A977-2FDB5C59F59E}"/>
    <cellStyle name="Input 44 3 2" xfId="24298" xr:uid="{C6B77C5F-A58A-40CC-AC56-0B48040157A0}"/>
    <cellStyle name="Input 44_sales contracts" xfId="8263" xr:uid="{BA985F75-C93B-4187-826F-D772C165FD18}"/>
    <cellStyle name="Input 45" xfId="597" xr:uid="{00000000-0005-0000-0000-00006A040000}"/>
    <cellStyle name="Input 46" xfId="557" xr:uid="{00000000-0005-0000-0000-00006B040000}"/>
    <cellStyle name="Input 47" xfId="555" xr:uid="{00000000-0005-0000-0000-00006C040000}"/>
    <cellStyle name="Input 48" xfId="565" xr:uid="{00000000-0005-0000-0000-00006D040000}"/>
    <cellStyle name="Input 49" xfId="561" xr:uid="{00000000-0005-0000-0000-00006E040000}"/>
    <cellStyle name="Input 5" xfId="496" xr:uid="{00000000-0005-0000-0000-00006F040000}"/>
    <cellStyle name="input 5 10" xfId="8267" xr:uid="{33F41CEE-5E2F-48E3-A127-D48774A1E127}"/>
    <cellStyle name="input 5 10 2" xfId="24299" xr:uid="{2E692423-B242-4C02-BD3D-C42EBE9AF610}"/>
    <cellStyle name="Input 5 11" xfId="34903" xr:uid="{C1772C7A-F563-407B-8613-2FA8454D87BA}"/>
    <cellStyle name="Input 5 12" xfId="34746" xr:uid="{A65B1F45-80A2-47A1-97AE-F8A143E32D70}"/>
    <cellStyle name="Input 5 2" xfId="8268" xr:uid="{347D62E9-5714-4734-BF28-C7D249F81D24}"/>
    <cellStyle name="Input 5 2 2" xfId="24300" xr:uid="{CF0C1945-24D2-4CB6-8615-03B936438077}"/>
    <cellStyle name="input 5 3" xfId="8269" xr:uid="{303E3F5E-6774-4DBD-973F-5AF1A89C2EE4}"/>
    <cellStyle name="input 5 3 2" xfId="24301" xr:uid="{E48F6647-738C-432E-9A39-619220CB7B08}"/>
    <cellStyle name="input 5 4" xfId="8270" xr:uid="{76BEDC18-8524-46D0-A918-9AE917FA70D7}"/>
    <cellStyle name="input 5 4 2" xfId="24302" xr:uid="{368E7A47-6A39-4A99-812E-786EE2ED1CCA}"/>
    <cellStyle name="input 5 5" xfId="8271" xr:uid="{7F53F1C6-DD10-4E61-A5D1-90195278F2D7}"/>
    <cellStyle name="input 5 5 2" xfId="24303" xr:uid="{B58DEE1A-70AA-4F99-9E57-4E74D2E49AAE}"/>
    <cellStyle name="input 5 6" xfId="8272" xr:uid="{9B7ADEB3-4274-4B0F-8C51-B1B2BCD87E78}"/>
    <cellStyle name="input 5 6 2" xfId="24304" xr:uid="{51349ABF-579F-4CC2-8827-8602DC0A1679}"/>
    <cellStyle name="input 5 7" xfId="8273" xr:uid="{636A6CC9-67BB-4A45-BE13-B8ED241F6C42}"/>
    <cellStyle name="input 5 7 2" xfId="24305" xr:uid="{B3A6A5B3-5911-42A5-8C40-6992609F6CF9}"/>
    <cellStyle name="input 5 8" xfId="8274" xr:uid="{FD2317B9-1DAC-42DB-83CF-F3C0214C9604}"/>
    <cellStyle name="input 5 8 2" xfId="24306" xr:uid="{02F97641-93AC-4FD6-BA9C-0CEECBF001EB}"/>
    <cellStyle name="input 5 9" xfId="8275" xr:uid="{6184C119-E519-46D3-B3C7-5A441C768EE4}"/>
    <cellStyle name="input 5 9 2" xfId="24307" xr:uid="{21C811DE-D2E9-40DA-92A8-F0C5C79AAD51}"/>
    <cellStyle name="Input 5_sales contracts" xfId="8266" xr:uid="{F79AC752-49F6-4D1E-85FE-BE057351E250}"/>
    <cellStyle name="Input 50" xfId="588" xr:uid="{00000000-0005-0000-0000-000070040000}"/>
    <cellStyle name="Input 51" xfId="535" xr:uid="{00000000-0005-0000-0000-000071040000}"/>
    <cellStyle name="Input 52" xfId="589" xr:uid="{00000000-0005-0000-0000-000072040000}"/>
    <cellStyle name="Input 53" xfId="574" xr:uid="{00000000-0005-0000-0000-000073040000}"/>
    <cellStyle name="Input 54" xfId="540" xr:uid="{00000000-0005-0000-0000-000074040000}"/>
    <cellStyle name="Input 55" xfId="596" xr:uid="{00000000-0005-0000-0000-000075040000}"/>
    <cellStyle name="Input 56" xfId="615" xr:uid="{00000000-0005-0000-0000-000076040000}"/>
    <cellStyle name="Input 57" xfId="546" xr:uid="{00000000-0005-0000-0000-000077040000}"/>
    <cellStyle name="Input 58" xfId="618" xr:uid="{00000000-0005-0000-0000-000078040000}"/>
    <cellStyle name="Input 59" xfId="586" xr:uid="{00000000-0005-0000-0000-000079040000}"/>
    <cellStyle name="Input 6" xfId="497" xr:uid="{00000000-0005-0000-0000-00007A040000}"/>
    <cellStyle name="input 6 10" xfId="8277" xr:uid="{E11EC1C6-DB44-4D4D-888F-DCFEF92E32D7}"/>
    <cellStyle name="input 6 10 2" xfId="24308" xr:uid="{291D3A93-1FB0-42D4-ABD0-19117AA53F34}"/>
    <cellStyle name="Input 6 11" xfId="34904" xr:uid="{211EFCCB-29CA-4E1A-81EE-359939B4A624}"/>
    <cellStyle name="Input 6 12" xfId="34745" xr:uid="{49F1EE12-96B8-4061-B8AF-A69209EEE34B}"/>
    <cellStyle name="Input 6 2" xfId="8278" xr:uid="{B2FE8F6D-AA9C-408D-9FB6-BC509D7AAF48}"/>
    <cellStyle name="Input 6 2 2" xfId="24309" xr:uid="{46A143BD-9922-4975-9805-6D1255830B49}"/>
    <cellStyle name="input 6 3" xfId="8279" xr:uid="{AE85E5B5-11D3-4C7D-843B-4CA4C872850D}"/>
    <cellStyle name="input 6 3 2" xfId="24310" xr:uid="{E2459D48-93E4-4D72-B238-FCCB9022FAA5}"/>
    <cellStyle name="input 6 4" xfId="8280" xr:uid="{EB953E75-4516-4FA1-B5A4-A65D1AF069DC}"/>
    <cellStyle name="input 6 4 2" xfId="24311" xr:uid="{3FA97FF8-0EF5-4BFE-B6F7-E17EEF66A7F5}"/>
    <cellStyle name="input 6 5" xfId="8281" xr:uid="{31C14FA5-4A31-4662-A1CE-2551A399014B}"/>
    <cellStyle name="input 6 5 2" xfId="24312" xr:uid="{A8519CE4-1C1C-43EC-A6AD-4977C6408956}"/>
    <cellStyle name="input 6 6" xfId="8282" xr:uid="{A59AD5C4-A1CF-46E7-965E-F23E1686ABA3}"/>
    <cellStyle name="input 6 6 2" xfId="24313" xr:uid="{C1856872-3316-4BE1-BAFB-DDB3556D6DB2}"/>
    <cellStyle name="input 6 7" xfId="8283" xr:uid="{7A058CDE-B86C-4AFE-A289-09C08184FBED}"/>
    <cellStyle name="input 6 7 2" xfId="24314" xr:uid="{7C531771-C61F-4E92-A0E8-E5AF0411FB31}"/>
    <cellStyle name="input 6 8" xfId="8284" xr:uid="{7AD3A5F0-DD38-461B-AE8E-5ADD836A1F97}"/>
    <cellStyle name="input 6 8 2" xfId="24315" xr:uid="{9EA09C41-A2D4-4630-9531-0983114E2FBB}"/>
    <cellStyle name="input 6 9" xfId="8285" xr:uid="{ABFECABC-F733-434E-8679-6E648D97A859}"/>
    <cellStyle name="input 6 9 2" xfId="24316" xr:uid="{9D034539-F279-407A-B863-F1DC927B3885}"/>
    <cellStyle name="Input 6_sales contracts" xfId="8276" xr:uid="{40DC33E7-81F1-42B2-B480-4FB0229D9D45}"/>
    <cellStyle name="Input 60" xfId="564" xr:uid="{00000000-0005-0000-0000-00007B040000}"/>
    <cellStyle name="Input 61" xfId="600" xr:uid="{00000000-0005-0000-0000-00007C040000}"/>
    <cellStyle name="Input 62" xfId="569" xr:uid="{00000000-0005-0000-0000-00007D040000}"/>
    <cellStyle name="Input 63" xfId="559" xr:uid="{00000000-0005-0000-0000-00007E040000}"/>
    <cellStyle name="Input 64" xfId="584" xr:uid="{00000000-0005-0000-0000-00007F040000}"/>
    <cellStyle name="Input 65" xfId="17933" xr:uid="{71000D38-873E-4998-9CF4-E64C523B2F42}"/>
    <cellStyle name="Input 66" xfId="17980" xr:uid="{930FCA0A-CC50-42F5-B301-EFB32BCDB67B}"/>
    <cellStyle name="Input 67" xfId="17940" xr:uid="{A84C25E4-AF06-45EF-8F58-8B259B376F77}"/>
    <cellStyle name="Input 68" xfId="17930" xr:uid="{90EBDFC3-F0A9-4404-8248-BB9DDCE091BF}"/>
    <cellStyle name="Input 69" xfId="17946" xr:uid="{9AFEE8E5-5439-4E95-83CC-4A6B9C7C8E5C}"/>
    <cellStyle name="Input 7" xfId="452" xr:uid="{00000000-0005-0000-0000-000080040000}"/>
    <cellStyle name="input 7 2" xfId="8287" xr:uid="{7123DB70-7C8E-4279-BB41-5C3915FC0B16}"/>
    <cellStyle name="input 7 2 2" xfId="24317" xr:uid="{5771FAFC-BF07-4CB2-9157-E3456001650D}"/>
    <cellStyle name="Input 7 3" xfId="8288" xr:uid="{26F6D31A-A01E-4084-965C-5F07934FF63D}"/>
    <cellStyle name="Input 7 3 2" xfId="24318" xr:uid="{143D685B-E140-4B89-9FF8-B51666943A28}"/>
    <cellStyle name="Input 7 4" xfId="34905" xr:uid="{49950C92-0CC6-4D26-84CB-FB533EC7C07E}"/>
    <cellStyle name="Input 7 5" xfId="34744" xr:uid="{0F2E2F22-3FBD-4BE4-98C9-6972B05E9315}"/>
    <cellStyle name="Input 7_sales contracts" xfId="8286" xr:uid="{63E72A6A-D9A0-40B9-B17B-8270E7D7288A}"/>
    <cellStyle name="Input 70" xfId="17964" xr:uid="{9B477811-4AC4-4F95-B149-9B8C9B78F072}"/>
    <cellStyle name="Input 71" xfId="17953" xr:uid="{0A4FA7F6-A493-4577-9FDF-47B0C97A0F93}"/>
    <cellStyle name="Input 72" xfId="17959" xr:uid="{28E390C7-E29B-4A81-88FE-2C6BECEDEB18}"/>
    <cellStyle name="Input 73" xfId="17954" xr:uid="{1B6284BA-339A-4956-91DA-7E174041AB16}"/>
    <cellStyle name="Input 74" xfId="17958" xr:uid="{5888286D-FE7B-41BF-96FD-B4D42789140B}"/>
    <cellStyle name="Input 75" xfId="17956" xr:uid="{6DF99E7E-5E8D-466C-BE19-520319BCD916}"/>
    <cellStyle name="Input 76" xfId="18017" xr:uid="{8A133642-9C33-43B9-9A88-9F2A8DC760A1}"/>
    <cellStyle name="Input 77" xfId="17997" xr:uid="{4A4BC704-C033-4216-AF1F-F3C4617231B1}"/>
    <cellStyle name="Input 78" xfId="17969" xr:uid="{FE50C839-0F4C-4D26-8130-4B7DC282535A}"/>
    <cellStyle name="Input 79" xfId="17967" xr:uid="{DA789A3C-7C30-4171-BBE9-153B666D0457}"/>
    <cellStyle name="Input 8" xfId="487" xr:uid="{00000000-0005-0000-0000-000081040000}"/>
    <cellStyle name="input 8 2" xfId="8290" xr:uid="{99FF196E-75AD-4EE1-A98E-BF137DA9DC03}"/>
    <cellStyle name="input 8 2 2" xfId="24319" xr:uid="{E3A3C62A-248C-48FB-AF7A-C5F1ED45904D}"/>
    <cellStyle name="Input 8 3" xfId="8291" xr:uid="{4BF41D99-D14F-4A7B-B647-27DD748D03A4}"/>
    <cellStyle name="Input 8 3 2" xfId="24320" xr:uid="{3C7116BD-3148-4500-83E3-E6490CAD9499}"/>
    <cellStyle name="Input 8_sales contracts" xfId="8289" xr:uid="{4807F17C-3101-4153-8001-DFB8B65868E2}"/>
    <cellStyle name="Input 80" xfId="17925" xr:uid="{B413077F-5C5B-4425-9A21-21A0673C34D6}"/>
    <cellStyle name="Input 81" xfId="17963" xr:uid="{12CE872F-2F1E-43A8-826D-2D11A0CF5673}"/>
    <cellStyle name="Input 82" xfId="18005" xr:uid="{32833A94-3D16-45C7-99AC-B0C659A69B8F}"/>
    <cellStyle name="Input 83" xfId="17990" xr:uid="{EF05346A-F8C4-4481-BAC6-C4D2C56943AE}"/>
    <cellStyle name="Input 84" xfId="18010" xr:uid="{0F9C6D1E-0AB7-416C-B2FD-ED0959E251AE}"/>
    <cellStyle name="Input 85" xfId="18007" xr:uid="{DC29C03B-C96A-43E9-B907-24F880AEAA13}"/>
    <cellStyle name="Input 86" xfId="18013" xr:uid="{57295093-9AFB-4206-BC97-828497F0CCE0}"/>
    <cellStyle name="Input 87" xfId="17995" xr:uid="{A8605409-8D3F-4EE2-A2D3-4FF3C8BB0E66}"/>
    <cellStyle name="Input 88" xfId="18016" xr:uid="{C76A940A-49E1-4489-991D-19BC1CDD9CC4}"/>
    <cellStyle name="Input 89" xfId="17955" xr:uid="{597133A6-1CB8-409E-82BA-58B6A90A5011}"/>
    <cellStyle name="Input 9" xfId="503" xr:uid="{00000000-0005-0000-0000-000082040000}"/>
    <cellStyle name="input 9 2" xfId="8293" xr:uid="{477C76D3-00C7-4E69-8327-A1E282966FBE}"/>
    <cellStyle name="input 9 2 2" xfId="24321" xr:uid="{CE0C63B4-FD9E-4F98-BC6F-B7210846566E}"/>
    <cellStyle name="Input 9 3" xfId="8294" xr:uid="{5443B6CC-2378-4584-820E-2B7DA746845A}"/>
    <cellStyle name="Input 9 3 2" xfId="24322" xr:uid="{4992D538-4458-43F1-8C94-600C89961895}"/>
    <cellStyle name="Input 9_sales contracts" xfId="8292" xr:uid="{B2356EFC-E62E-4FA2-8CCF-5426185D376C}"/>
    <cellStyle name="Input 90" xfId="18021" xr:uid="{693F5CC7-F511-47EF-8C46-BF42E5C39B4E}"/>
    <cellStyle name="Input 91" xfId="17951" xr:uid="{B206C06D-3885-486E-AF37-29DC1747BB09}"/>
    <cellStyle name="Input 92" xfId="38108" xr:uid="{C028BE75-0DAB-4BFA-BC55-4B8F6EFB84CB}"/>
    <cellStyle name="Koblet celle" xfId="1225" xr:uid="{00000000-0005-0000-0000-000083040000}"/>
    <cellStyle name="Kolonne" xfId="1" xr:uid="{00000000-0005-0000-0000-000084040000}"/>
    <cellStyle name="Kolonne 2" xfId="34906" xr:uid="{BC42CCEC-D81D-4281-B41D-1188E8890DF2}"/>
    <cellStyle name="Komma [0]_A" xfId="1226" xr:uid="{00000000-0005-0000-0000-000085040000}"/>
    <cellStyle name="Komma 2" xfId="463" xr:uid="{00000000-0005-0000-0000-000086040000}"/>
    <cellStyle name="Komma 2 2" xfId="488" xr:uid="{00000000-0005-0000-0000-000087040000}"/>
    <cellStyle name="Komma 2 2 2" xfId="19609" xr:uid="{0B34327B-DB67-4D00-A29C-D6B1522DF624}"/>
    <cellStyle name="Komma 2 2 3" xfId="33950" xr:uid="{5614DC00-4D67-460E-A23F-3BF2E822E723}"/>
    <cellStyle name="Komma 2 2 4" xfId="18146" xr:uid="{D9BBD766-AE84-4AE7-BF6A-428893C2256C}"/>
    <cellStyle name="Komma 2 3" xfId="17937" xr:uid="{915B2DC8-914E-4AAC-9C0D-8FCC1D6F75D2}"/>
    <cellStyle name="Komma 2 3 2" xfId="33386" xr:uid="{224E4417-70F2-41F4-9D68-65536A58B38B}"/>
    <cellStyle name="Komma 2 3 2 2" xfId="33880" xr:uid="{F537BBEF-D39C-4A34-AF3F-A63AB766862A}"/>
    <cellStyle name="Komma 2 3 3" xfId="34642" xr:uid="{7CC088F4-3AF3-4D32-902A-796F5F112595}"/>
    <cellStyle name="Komma 2 3 4" xfId="19605" xr:uid="{305CFF96-5E37-4F55-BF82-BD88D85F50FB}"/>
    <cellStyle name="Komma 2 4" xfId="18140" xr:uid="{3ECCA405-9EFC-4218-BBDB-6276CEDFED09}"/>
    <cellStyle name="Komma 2 5" xfId="33884" xr:uid="{F34F9562-7533-47D0-BAF7-EA7D31964167}"/>
    <cellStyle name="Komma 2 6" xfId="33890" xr:uid="{600AC513-788C-4818-924C-2D189D6FFE9C}"/>
    <cellStyle name="Komma 2 7" xfId="33945" xr:uid="{614F6785-D80D-4F28-AE52-110678FD6D92}"/>
    <cellStyle name="Komma 2 8" xfId="18150" xr:uid="{D4A4D6BC-F833-4958-BA31-FAD45D9BEE79}"/>
    <cellStyle name="Komma 2 9" xfId="2276" xr:uid="{BD5F93A0-2630-4778-8D62-43602BB604B1}"/>
    <cellStyle name="Komma 2_sales contracts" xfId="8295" xr:uid="{59A1CC5F-E559-4488-BB19-97A715CF7FCB}"/>
    <cellStyle name="Komma 3" xfId="486" xr:uid="{00000000-0005-0000-0000-000088040000}"/>
    <cellStyle name="Komma 3 2" xfId="19608" xr:uid="{97EFCC02-FAE7-42E5-9DDE-8972DA53BD2F}"/>
    <cellStyle name="Komma 3 3" xfId="33949" xr:uid="{D9EE9E9B-AC80-4986-AABD-CCB71538CA79}"/>
    <cellStyle name="Komma 3 4" xfId="19632" xr:uid="{3F2466A6-483F-4E57-BF16-0A5D6FA3504B}"/>
    <cellStyle name="Komma 4" xfId="18137" xr:uid="{20426FAF-95CE-4433-AEEE-BA273A7314A5}"/>
    <cellStyle name="Komma_A" xfId="1227" xr:uid="{00000000-0005-0000-0000-000089040000}"/>
    <cellStyle name="Komma0" xfId="334" xr:uid="{00000000-0005-0000-0000-00008A040000}"/>
    <cellStyle name="Kontrollcelle" xfId="1228" xr:uid="{00000000-0005-0000-0000-00008B040000}"/>
    <cellStyle name="Kontroller celle" xfId="8296" xr:uid="{11930D23-5692-47FF-9A37-357B4DC92647}"/>
    <cellStyle name="Kontroller celle 2" xfId="24323" xr:uid="{4E960636-D695-46B4-9EAE-992E0018CD2E}"/>
    <cellStyle name="label" xfId="1229" xr:uid="{00000000-0005-0000-0000-00008C040000}"/>
    <cellStyle name="Legal 8½ x 14 in" xfId="8297" xr:uid="{681BA933-4509-442A-841C-1B1FC8DB70B4}"/>
    <cellStyle name="Legal 8½ x 14 in 2" xfId="24324" xr:uid="{3FB0D1C5-3C3F-4B3E-AB78-190D938E29F9}"/>
    <cellStyle name="Link Currency (0)" xfId="8298" xr:uid="{B4DF2195-482F-44FE-B87C-343AE3B93CB6}"/>
    <cellStyle name="Link Currency (0) 2" xfId="8299" xr:uid="{711236FA-D897-404A-B5C8-BB9BE4633396}"/>
    <cellStyle name="Link Currency (0) 2 2" xfId="24326" xr:uid="{582158CC-5144-4855-B436-AB53D9A515D4}"/>
    <cellStyle name="Link Currency (0) 3" xfId="24325" xr:uid="{47F12AD0-762B-406E-8E5E-A563DA5B007F}"/>
    <cellStyle name="Link Currency (2)" xfId="8300" xr:uid="{11A0EB2A-C7B8-40B1-B5CC-944082D31C2C}"/>
    <cellStyle name="Link Currency (2) 2" xfId="8301" xr:uid="{EB6A7FEB-5DBC-4E10-898F-E10B4A2F0169}"/>
    <cellStyle name="Link Currency (2) 2 2" xfId="24328" xr:uid="{7E73A76D-F731-4AF5-B14A-EDE0AE5B0A3A}"/>
    <cellStyle name="Link Currency (2) 3" xfId="24327" xr:uid="{B06CDA7A-E687-4818-8040-212F14AAFA7A}"/>
    <cellStyle name="Link Units (0)" xfId="8302" xr:uid="{C76F8D35-AB11-464F-A64A-5BB0F90C2084}"/>
    <cellStyle name="Link Units (0) 2" xfId="8303" xr:uid="{E425AE43-8190-4767-8025-92D7986328E9}"/>
    <cellStyle name="Link Units (0) 2 2" xfId="24330" xr:uid="{69F61786-FE03-4585-A570-29106966618B}"/>
    <cellStyle name="Link Units (0) 3" xfId="24329" xr:uid="{813024D1-3753-4A24-BCAD-502C00197DE1}"/>
    <cellStyle name="Link Units (1)" xfId="8304" xr:uid="{DB6C1EE1-3C4E-4109-AD3C-DE3E19978A39}"/>
    <cellStyle name="Link Units (1) 2" xfId="8305" xr:uid="{07AC7ACF-FFD2-4ACB-9CFC-6E0588D30A83}"/>
    <cellStyle name="Link Units (1) 2 2" xfId="24332" xr:uid="{EF66D8FD-B210-4A72-BFA0-3DC5A88FE517}"/>
    <cellStyle name="Link Units (1) 3" xfId="24331" xr:uid="{601F5EEF-2626-42FA-8BBD-6D3D46864382}"/>
    <cellStyle name="Link Units (2)" xfId="8306" xr:uid="{8EE40AD5-764A-46C2-BBA7-7357C0EE9C73}"/>
    <cellStyle name="Link Units (2) 2" xfId="8307" xr:uid="{D3DBC07D-F120-478E-BC31-CF48C07D8415}"/>
    <cellStyle name="Link Units (2) 2 2" xfId="24334" xr:uid="{4281BD5E-FE8F-4635-8EF2-D467FA502438}"/>
    <cellStyle name="Link Units (2) 3" xfId="24333" xr:uid="{D74DC8FD-9D5B-4B40-A026-F1D84B305F49}"/>
    <cellStyle name="Linked Cell 2" xfId="453" xr:uid="{00000000-0005-0000-0000-00008D040000}"/>
    <cellStyle name="Linked Cell 2 2" xfId="8309" xr:uid="{7DEAD4B1-9718-44DC-B6DC-BA221C44713D}"/>
    <cellStyle name="Linked Cell 2 2 2" xfId="24335" xr:uid="{B026EC10-D81D-433B-A128-2D47504870C0}"/>
    <cellStyle name="Linked Cell 2 3" xfId="8310" xr:uid="{C5B18FFF-388E-4F92-81FB-FBBEDBF5A645}"/>
    <cellStyle name="Linked Cell 2 3 2" xfId="24336" xr:uid="{0ED8AE01-0988-4DA5-A0F6-7F6713208B0C}"/>
    <cellStyle name="Linked Cell 2_sales contracts" xfId="8308" xr:uid="{D0BD7997-F5B2-489D-A284-DE00F64F999A}"/>
    <cellStyle name="Linked Cell 3" xfId="1230" xr:uid="{00000000-0005-0000-0000-00008E040000}"/>
    <cellStyle name="Linked Cell 3 2" xfId="8311" xr:uid="{E6C46688-6D37-42FA-9671-FD688E26F586}"/>
    <cellStyle name="Linked Cell 3 2 2" xfId="24337" xr:uid="{76C8918F-4B29-4DA6-8BAA-DAAB01D863EC}"/>
    <cellStyle name="Linked Cell 3_Dev global price ach" xfId="8312" xr:uid="{27418BBD-8EBD-4460-A099-1F7705FA67B1}"/>
    <cellStyle name="Linked Cell 4" xfId="1231" xr:uid="{00000000-0005-0000-0000-00008F040000}"/>
    <cellStyle name="LookUpText" xfId="8313" xr:uid="{D76558F5-FFA9-49B6-A53B-123CBE05D943}"/>
    <cellStyle name="LookUpText 2" xfId="24338" xr:uid="{00CC3FB7-9B06-486B-BC63-0D6BD170E619}"/>
    <cellStyle name="main_input" xfId="1232" xr:uid="{00000000-0005-0000-0000-000090040000}"/>
    <cellStyle name="Markeringsfarve1" xfId="8314" xr:uid="{6D2484F6-E359-4882-97B6-28300500C8AB}"/>
    <cellStyle name="Markeringsfarve1 2" xfId="24339" xr:uid="{DDE79460-5CF1-47FC-9F4D-D2318994E738}"/>
    <cellStyle name="Markeringsfarve2" xfId="8315" xr:uid="{DD318933-1B32-453C-817A-D7C613B40459}"/>
    <cellStyle name="Markeringsfarve2 2" xfId="24340" xr:uid="{CC981E40-01F8-49A9-9D8D-CEC7BC088107}"/>
    <cellStyle name="Markeringsfarve3" xfId="8316" xr:uid="{A3230652-AD82-4B2D-B491-BC429A6544F5}"/>
    <cellStyle name="Markeringsfarve3 2" xfId="24341" xr:uid="{8E015E6E-3AE3-4757-96EB-3A295506157E}"/>
    <cellStyle name="Markeringsfarve4" xfId="8317" xr:uid="{34523064-0ECE-4987-B2B4-1B1B13E6D485}"/>
    <cellStyle name="Markeringsfarve4 2" xfId="24342" xr:uid="{95D21775-1181-484A-8D22-BBCFD98BAE9B}"/>
    <cellStyle name="Markeringsfarve5" xfId="8318" xr:uid="{8D32333C-F45B-48D9-B8C5-600D456ACC20}"/>
    <cellStyle name="Markeringsfarve5 2" xfId="24343" xr:uid="{2D5EB474-55BF-4CFB-ABFC-19CF3CE3CBF2}"/>
    <cellStyle name="Markeringsfarve6" xfId="8319" xr:uid="{9ED854B4-32DE-4C89-8C92-3E0EFD39981C}"/>
    <cellStyle name="Markeringsfarve6 2" xfId="24344" xr:uid="{D48616D6-52E4-4002-982C-A4596A3C662F}"/>
    <cellStyle name="Merknad" xfId="1233" xr:uid="{00000000-0005-0000-0000-000091040000}"/>
    <cellStyle name="Merknad 2" xfId="1234" xr:uid="{00000000-0005-0000-0000-000092040000}"/>
    <cellStyle name="Merknad 2 2" xfId="19466" xr:uid="{C2FAB2B9-0571-4839-8B72-2CCBFECCF2FA}"/>
    <cellStyle name="Merknad 2 2 2" xfId="19465" xr:uid="{A695F643-4B0B-4520-99DF-4A0E6E6520BB}"/>
    <cellStyle name="Merknad 2 2 2 2" xfId="35885" xr:uid="{11D314D8-3801-4B08-B012-F6268DFD6C00}"/>
    <cellStyle name="Merknad 2 2 2 3" xfId="37343" xr:uid="{DD0A3B8E-F1E7-400C-BE58-F7126126C582}"/>
    <cellStyle name="Merknad 2 2 2 4" xfId="37422" xr:uid="{2CDA990A-8AAA-4A3A-8860-C4DE3F7B05C9}"/>
    <cellStyle name="Merknad 2 2 2 5" xfId="34724" xr:uid="{6EE1A16B-53F2-4EA5-8F77-9B35C1B46E1D}"/>
    <cellStyle name="Merknad 2 2 3" xfId="35884" xr:uid="{23BFAF4E-8AF1-4AB0-941A-19415F928451}"/>
    <cellStyle name="Merknad 2 2 4" xfId="37342" xr:uid="{2E8EE173-DAD2-4397-9F54-C1AC416DF8DE}"/>
    <cellStyle name="Merknad 2 2 5" xfId="37421" xr:uid="{49E1A3D2-D90A-4110-8B58-1E746545B0FE}"/>
    <cellStyle name="Merknad 2 2 6" xfId="34723" xr:uid="{4EE64097-99A7-4731-98FA-0B425B69B541}"/>
    <cellStyle name="Merknad 2 3" xfId="19464" xr:uid="{C4A4018C-AD49-44DE-AB48-C56FE6D8BCE2}"/>
    <cellStyle name="Merknad 2 3 2" xfId="19463" xr:uid="{FC53F82F-4553-4227-9AD5-23513C6822F2}"/>
    <cellStyle name="Merknad 2 3 2 2" xfId="35887" xr:uid="{2B45A891-6294-4179-9326-4CCD8E403508}"/>
    <cellStyle name="Merknad 2 3 2 3" xfId="37345" xr:uid="{F526E88E-89C8-4A8F-A654-0BADFB36AB37}"/>
    <cellStyle name="Merknad 2 3 2 4" xfId="37424" xr:uid="{736E3EEF-F467-47CC-A797-DB233EEA77BE}"/>
    <cellStyle name="Merknad 2 3 2 5" xfId="34726" xr:uid="{8525ED15-5107-45AB-A2DC-745155835C3F}"/>
    <cellStyle name="Merknad 2 3 3" xfId="19462" xr:uid="{D96B8FE2-6974-4979-A5DD-B13717FFE3B1}"/>
    <cellStyle name="Merknad 2 3 3 2" xfId="35888" xr:uid="{7595A63C-6E91-435C-962B-3F36BB93B408}"/>
    <cellStyle name="Merknad 2 3 3 3" xfId="37346" xr:uid="{45BDA45A-6157-4F99-9EE4-399DE2EDF82A}"/>
    <cellStyle name="Merknad 2 3 3 4" xfId="37425" xr:uid="{757CE18C-007B-4B68-AE82-68B2447381B7}"/>
    <cellStyle name="Merknad 2 3 3 5" xfId="34727" xr:uid="{C8C85E5F-0FF5-466C-8174-1B36F9C7E113}"/>
    <cellStyle name="Merknad 2 3 4" xfId="35886" xr:uid="{7A55A6A4-0BDA-4CA8-BF50-A7F0A9EFAC1B}"/>
    <cellStyle name="Merknad 2 3 5" xfId="37344" xr:uid="{B819DC9F-14B1-4A4E-B792-B4CE5BD7AB42}"/>
    <cellStyle name="Merknad 2 3 6" xfId="37423" xr:uid="{8C2020C5-8D7E-4219-8B52-0B078DD83C08}"/>
    <cellStyle name="Merknad 2 3 7" xfId="34725" xr:uid="{1747EBFA-32B2-4282-8258-4C9116F7D66D}"/>
    <cellStyle name="Merknad 2 4" xfId="19461" xr:uid="{5186C6C4-90CE-4EC9-AF15-4C143FF22EE3}"/>
    <cellStyle name="Merknad 2 4 2" xfId="35889" xr:uid="{E7ECCE3A-886C-4E1A-8B0C-E3BA8739F37E}"/>
    <cellStyle name="Merknad 2 4 3" xfId="37347" xr:uid="{4B8FC635-97A9-4783-A749-768E679AE217}"/>
    <cellStyle name="Merknad 2 4 4" xfId="37426" xr:uid="{B42A60F7-29EA-4BBE-9924-47A3C616C22D}"/>
    <cellStyle name="Merknad 2 4 5" xfId="34728" xr:uid="{C9878F54-DC13-4211-8F52-FDFF2776F447}"/>
    <cellStyle name="Merknad 2 5" xfId="35883" xr:uid="{2C9CD098-7724-4C8F-AFBA-7EF253672759}"/>
    <cellStyle name="Merknad 2 6" xfId="37341" xr:uid="{F88A732A-FBFD-4528-AE7B-993526DCB105}"/>
    <cellStyle name="Merknad 2 7" xfId="37420" xr:uid="{F419D257-389F-47FF-A880-4B50AE4CA5A5}"/>
    <cellStyle name="Merknad 2 8" xfId="34722" xr:uid="{872562A4-8366-4A17-B9C4-E90E99246955}"/>
    <cellStyle name="Merknad 3" xfId="19460" xr:uid="{AE697281-02E7-44D0-93FE-0EC595DB3A80}"/>
    <cellStyle name="Merknad 3 2" xfId="19459" xr:uid="{31362F9B-D9A3-463A-A761-A3FCA9F5482B}"/>
    <cellStyle name="Merknad 3 2 2" xfId="19458" xr:uid="{50CBAB1E-4A93-4256-A559-976BA4DC8959}"/>
    <cellStyle name="Merknad 3 2 2 2" xfId="35892" xr:uid="{4C4CD367-12D9-4F50-976B-F5E01790AB32}"/>
    <cellStyle name="Merknad 3 2 2 3" xfId="37350" xr:uid="{D7135B5E-8F2E-4092-A42F-72DFDD285BF9}"/>
    <cellStyle name="Merknad 3 2 2 4" xfId="37429" xr:uid="{C7C8D0B1-72ED-4925-BB07-931F4C7EE513}"/>
    <cellStyle name="Merknad 3 2 2 5" xfId="34731" xr:uid="{52E00A6D-F8F1-4382-ACDF-F5AEBD647854}"/>
    <cellStyle name="Merknad 3 2 3" xfId="35891" xr:uid="{D9770C09-F5DC-49CF-BE5E-20B5C6748F11}"/>
    <cellStyle name="Merknad 3 2 4" xfId="37349" xr:uid="{486EBA2C-B0D5-411C-92A2-E3A04B389A0C}"/>
    <cellStyle name="Merknad 3 2 5" xfId="37428" xr:uid="{DBB3D016-A29D-4E2C-8C34-C46841B2A4E4}"/>
    <cellStyle name="Merknad 3 2 6" xfId="34730" xr:uid="{B4A97065-8D98-43FA-ACAE-8FDD2721A3F7}"/>
    <cellStyle name="Merknad 3 3" xfId="19457" xr:uid="{C8BE380F-A309-41DC-99CC-A0BE4609184A}"/>
    <cellStyle name="Merknad 3 3 2" xfId="19456" xr:uid="{B300E0E4-87ED-4720-81C4-31EAC1327270}"/>
    <cellStyle name="Merknad 3 3 2 2" xfId="19455" xr:uid="{A1BA1C6C-C880-4354-A2E6-1C7FD8375B57}"/>
    <cellStyle name="Merknad 3 3 2 2 2" xfId="35895" xr:uid="{173D7FE9-CCDE-4543-B6A6-2D0E246A6946}"/>
    <cellStyle name="Merknad 3 3 2 2 3" xfId="37353" xr:uid="{B9CCA4E1-F63F-499D-93B2-0D90986CC6A3}"/>
    <cellStyle name="Merknad 3 3 2 2 4" xfId="37432" xr:uid="{0FE22411-D10B-437E-9177-6FF26E23D925}"/>
    <cellStyle name="Merknad 3 3 2 2 5" xfId="34734" xr:uid="{99487AB0-5DFA-4A4B-A62E-8D9FEB0C398B}"/>
    <cellStyle name="Merknad 3 3 2 3" xfId="19454" xr:uid="{8E3FC389-7CF1-4A8C-BD59-32DA61868BBB}"/>
    <cellStyle name="Merknad 3 3 2 3 2" xfId="35896" xr:uid="{A6E4B9FC-F299-4422-9431-5919888EB3A8}"/>
    <cellStyle name="Merknad 3 3 2 3 3" xfId="37354" xr:uid="{6DE2FF12-59BB-4879-B55C-78B529131B91}"/>
    <cellStyle name="Merknad 3 3 2 3 4" xfId="37433" xr:uid="{4A8CD5AB-13D6-4885-9E03-1D63949242F8}"/>
    <cellStyle name="Merknad 3 3 2 3 5" xfId="34735" xr:uid="{BD35F50E-3F89-42B7-A784-77E5C87A7319}"/>
    <cellStyle name="Merknad 3 3 2 4" xfId="35894" xr:uid="{60C6B5C6-5CF3-4FA0-B440-5A4B45B46D5F}"/>
    <cellStyle name="Merknad 3 3 2 5" xfId="37352" xr:uid="{E1C70A75-0078-4924-834E-0BCAEBC75BA7}"/>
    <cellStyle name="Merknad 3 3 2 6" xfId="37431" xr:uid="{9C88DF8E-A4EC-412E-B782-C5D1820F2449}"/>
    <cellStyle name="Merknad 3 3 2 7" xfId="34733" xr:uid="{8BA3F4FB-A9BE-4761-8606-5F51317AC54E}"/>
    <cellStyle name="Merknad 3 3 3" xfId="19453" xr:uid="{CD39E28A-4B5C-421E-B6C4-A1E956123997}"/>
    <cellStyle name="Merknad 3 3 3 2" xfId="35897" xr:uid="{9235297C-7BD5-49DE-A4CD-789337D8DF9D}"/>
    <cellStyle name="Merknad 3 3 3 3" xfId="37355" xr:uid="{8FCC75C8-B0F4-4A01-8D47-C156C827A350}"/>
    <cellStyle name="Merknad 3 3 3 4" xfId="37434" xr:uid="{34407158-6A98-4019-9B59-E131E929974C}"/>
    <cellStyle name="Merknad 3 3 3 5" xfId="34736" xr:uid="{ED44D68A-068F-4CF0-91AE-01CBFCB4A6BA}"/>
    <cellStyle name="Merknad 3 3 4" xfId="19452" xr:uid="{DCE4646A-8CE8-4790-AA63-03BC40D8C164}"/>
    <cellStyle name="Merknad 3 3 4 2" xfId="35898" xr:uid="{47392F61-1337-4808-A25E-5D4EB072496B}"/>
    <cellStyle name="Merknad 3 3 4 3" xfId="37356" xr:uid="{08131CAC-849E-4F90-8DD4-76DFAEC6078E}"/>
    <cellStyle name="Merknad 3 3 4 4" xfId="37435" xr:uid="{F08EED62-B952-4C4C-8ECC-A0DCA328DB7C}"/>
    <cellStyle name="Merknad 3 3 4 5" xfId="34737" xr:uid="{B040F4B9-BB73-4368-B4AC-957CBAB783BD}"/>
    <cellStyle name="Merknad 3 3 5" xfId="35893" xr:uid="{F7F3E9CF-B908-4B58-8AA8-60742F56BE8E}"/>
    <cellStyle name="Merknad 3 3 6" xfId="37351" xr:uid="{5EBBEEE0-E153-43FE-B938-DC9FF049FAB8}"/>
    <cellStyle name="Merknad 3 3 7" xfId="37430" xr:uid="{789BF993-48C3-4354-BB21-5BAF9F243B7F}"/>
    <cellStyle name="Merknad 3 3 8" xfId="34732" xr:uid="{B2BF7238-E11E-4A89-AB4B-E3A1D480F91E}"/>
    <cellStyle name="Merknad 3 4" xfId="19451" xr:uid="{814EBFB3-F883-44AF-817E-EC405C05B619}"/>
    <cellStyle name="Merknad 3 4 2" xfId="19450" xr:uid="{8CFA090F-4DEA-41D2-9D0B-FC13AAE7D429}"/>
    <cellStyle name="Merknad 3 4 2 2" xfId="35900" xr:uid="{C6F461C6-68A1-4D8F-A2D2-F2C679217E46}"/>
    <cellStyle name="Merknad 3 4 2 3" xfId="37358" xr:uid="{492FA2D3-69B0-468F-86D1-16D2E4A4D269}"/>
    <cellStyle name="Merknad 3 4 2 4" xfId="37437" xr:uid="{B20E5023-0ED1-443E-B3AE-C9EB1EE0E800}"/>
    <cellStyle name="Merknad 3 4 2 5" xfId="34739" xr:uid="{ED9FADF6-0E9B-452E-9267-617AD16A8D3F}"/>
    <cellStyle name="Merknad 3 4 3" xfId="19449" xr:uid="{FCEE4387-87D8-4763-9F63-A842E2030C60}"/>
    <cellStyle name="Merknad 3 4 3 2" xfId="35901" xr:uid="{263BE275-F22C-43DA-B016-10B9D73D7E5A}"/>
    <cellStyle name="Merknad 3 4 3 3" xfId="37359" xr:uid="{280F3412-4271-4850-884A-55CCB4ADBA3E}"/>
    <cellStyle name="Merknad 3 4 3 4" xfId="37438" xr:uid="{C2AEFE0F-0D8B-41DF-A3A5-5FB3E8F73A44}"/>
    <cellStyle name="Merknad 3 4 3 5" xfId="34740" xr:uid="{6508E3B9-09DD-4215-8193-CBFC69334A56}"/>
    <cellStyle name="Merknad 3 4 4" xfId="35899" xr:uid="{67FC0622-E259-439D-B581-1CD418E88EE6}"/>
    <cellStyle name="Merknad 3 4 5" xfId="37357" xr:uid="{EEC910C3-86DA-4795-8C48-5048536C271D}"/>
    <cellStyle name="Merknad 3 4 6" xfId="37436" xr:uid="{74EC2894-4A26-4E9C-8A7D-9027B93CD1DB}"/>
    <cellStyle name="Merknad 3 4 7" xfId="34738" xr:uid="{DA6B5CD6-E738-431C-95EE-50A82E36A38C}"/>
    <cellStyle name="Merknad 3 5" xfId="35890" xr:uid="{2C4C55C6-83E4-4FF2-BA1E-72C14ECDF8E2}"/>
    <cellStyle name="Merknad 3 6" xfId="37348" xr:uid="{0501E46A-32F5-4440-900A-C00112A6B7D5}"/>
    <cellStyle name="Merknad 3 7" xfId="37427" xr:uid="{D004052D-860D-4573-A1FD-1B8D90505003}"/>
    <cellStyle name="Merknad 3 8" xfId="34729" xr:uid="{B6BDC390-6FA1-48D3-A183-F2C546AA4F26}"/>
    <cellStyle name="Merknad 4" xfId="19448" xr:uid="{B6A3EC74-26E9-4365-92AF-4C111D51A8B2}"/>
    <cellStyle name="Merknad 4 2" xfId="19447" xr:uid="{5B1F6CC8-B04C-4321-8B5D-61BC801373E1}"/>
    <cellStyle name="Merknad 4 2 2" xfId="35903" xr:uid="{B2DD2343-ADAC-4ECF-AFF9-E5F16FF3F5EE}"/>
    <cellStyle name="Merknad 4 2 3" xfId="37361" xr:uid="{8B366D75-966C-4FCC-853F-8D6A1B6DF17C}"/>
    <cellStyle name="Merknad 4 2 4" xfId="37440" xr:uid="{892A2B1E-CF05-4A72-B84B-73D41E2CAD1E}"/>
    <cellStyle name="Merknad 4 2 5" xfId="34742" xr:uid="{249897C6-61DD-4AA0-B224-22A1E4C662FD}"/>
    <cellStyle name="Merknad 4 3" xfId="35902" xr:uid="{9AB65571-65FE-4A13-BFCF-F6B80BD9A463}"/>
    <cellStyle name="Merknad 4 4" xfId="37360" xr:uid="{38DC71CB-41A8-4755-87A9-65324D6C8D71}"/>
    <cellStyle name="Merknad 4 5" xfId="37439" xr:uid="{11C69BFB-D6BB-443D-BB8C-B566CD882D08}"/>
    <cellStyle name="Merknad 4 6" xfId="34741" xr:uid="{39D32A20-696D-40E8-BC51-836CE560B20A}"/>
    <cellStyle name="Merknad 5" xfId="19446" xr:uid="{8FCB82CB-2393-432D-A611-6BAF68130786}"/>
    <cellStyle name="Merknad 5 2" xfId="35904" xr:uid="{7760AC40-2F06-450C-8DAD-D11E74002E10}"/>
    <cellStyle name="Merknad 5 3" xfId="37362" xr:uid="{0E5F2F5D-EE52-452B-BFEE-87249D13C91C}"/>
    <cellStyle name="Merknad 5 4" xfId="37441" xr:uid="{5AF2DAB6-A2B1-47DF-A1FE-34EDC08DC7C6}"/>
    <cellStyle name="Merknad 5 5" xfId="34743" xr:uid="{2E250362-132F-4D05-9B67-333153C21B8E}"/>
    <cellStyle name="Merknad 6" xfId="35882" xr:uid="{7AA4CCEA-AF31-4941-A818-2AAAF3CE1E02}"/>
    <cellStyle name="Merknad 7" xfId="37340" xr:uid="{71BC5A44-101A-4BBF-904B-D8EBEDB6FF33}"/>
    <cellStyle name="Merknad 8" xfId="37419" xr:uid="{365F1385-05A9-4FFA-9451-9F728C807756}"/>
    <cellStyle name="Merknad 9" xfId="34721" xr:uid="{27D52E86-2B1A-4798-A03C-AF9E6A03FF30}"/>
    <cellStyle name="Merknad_sales contracts" xfId="8320" xr:uid="{992076AB-7C05-4AFC-9692-7DF8432FC1BE}"/>
    <cellStyle name="Migliaia (0)_Foglio1 (2)" xfId="335" xr:uid="{00000000-0005-0000-0000-000093040000}"/>
    <cellStyle name="Migliaia_Foglio1 (2)" xfId="336" xr:uid="{00000000-0005-0000-0000-000094040000}"/>
    <cellStyle name="Millares [0] 2" xfId="35819" xr:uid="{7C532319-F275-4123-8C7F-F6C40A27F642}"/>
    <cellStyle name="Millares 2" xfId="1235" xr:uid="{00000000-0005-0000-0000-000095040000}"/>
    <cellStyle name="Millares 2 10" xfId="37390" xr:uid="{758480EC-3BD8-4656-B7C5-100CA6C80AAC}"/>
    <cellStyle name="Millares 2 11" xfId="37451" xr:uid="{C80D4DA7-29E3-4703-8B3D-C96ADF14F553}"/>
    <cellStyle name="Millares 2 12" xfId="37465" xr:uid="{661DF9CB-EE42-48C5-AAAB-2FAC1086675F}"/>
    <cellStyle name="Millares 2 13" xfId="37523" xr:uid="{D2B41EA9-8D29-4773-A42E-302796A8A151}"/>
    <cellStyle name="Millares 2 14" xfId="37555" xr:uid="{0A083FCC-561B-4ED3-99E4-189C3DB41CFD}"/>
    <cellStyle name="Millares 2 15" xfId="37565" xr:uid="{998F47E5-68DA-4EED-9B87-1B256A299D14}"/>
    <cellStyle name="Millares 2 16" xfId="37599" xr:uid="{DF3CB0E0-4117-49A4-8D1D-BD2DC48BF922}"/>
    <cellStyle name="Millares 2 17" xfId="37605" xr:uid="{AAA8DC80-DD36-4535-BDAF-32E72525457A}"/>
    <cellStyle name="Millares 2 18" xfId="37642" xr:uid="{B36A04AF-A280-472D-A1DA-EFE449AFEA3B}"/>
    <cellStyle name="Millares 2 19" xfId="37689" xr:uid="{A92053A1-F4C8-42ED-9CE0-45E83CBE1AF9}"/>
    <cellStyle name="Millares 2 2" xfId="1236" xr:uid="{00000000-0005-0000-0000-000096040000}"/>
    <cellStyle name="Millares 2 2 10" xfId="37713" xr:uid="{B99C58BD-7995-490C-B573-95C2D8354991}"/>
    <cellStyle name="Millares 2 2 11" xfId="37753" xr:uid="{6C4B10AB-10DC-4F5F-97BC-212C47AAB811}"/>
    <cellStyle name="Millares 2 2 12" xfId="37798" xr:uid="{05B29CF2-1E04-470B-B5A1-0EE324B0369E}"/>
    <cellStyle name="Millares 2 2 13" xfId="37937" xr:uid="{67BE6F57-1252-4A24-B17D-83A97EFF0CCD}"/>
    <cellStyle name="Millares 2 2 14" xfId="37975" xr:uid="{D67D18EC-B8D9-4043-9E0B-78A9B8347486}"/>
    <cellStyle name="Millares 2 2 15" xfId="34821" xr:uid="{EEF65846-787F-45C2-A8B6-B66D4F49CE6D}"/>
    <cellStyle name="Millares 2 2 16" xfId="2359" xr:uid="{7AF81EF8-254B-4CCE-8274-580C25DB76B3}"/>
    <cellStyle name="Millares 2 2 2" xfId="1237" xr:uid="{00000000-0005-0000-0000-000097040000}"/>
    <cellStyle name="Millares 2 2 2 2" xfId="18855" xr:uid="{4A94833D-FF3D-4AE1-87B5-F46DF8D24EC3}"/>
    <cellStyle name="Millares 2 2 2 3" xfId="37235" xr:uid="{D11EE5A3-8CC1-4DCD-9A1E-20DD8B0917F7}"/>
    <cellStyle name="Millares 2 2 2 4" xfId="2360" xr:uid="{1B329F68-CFD6-41F1-9C5E-D30862970A39}"/>
    <cellStyle name="Millares 2 2 3" xfId="1238" xr:uid="{00000000-0005-0000-0000-000098040000}"/>
    <cellStyle name="Millares 2 2 3 2" xfId="18856" xr:uid="{86F87AE2-BB6F-4528-AACD-686026A6AC0B}"/>
    <cellStyle name="Millares 2 2 3 3" xfId="37285" xr:uid="{12563727-F3B9-49CE-97E6-5825EB5EF5F1}"/>
    <cellStyle name="Millares 2 2 3 4" xfId="2361" xr:uid="{2A305B27-5168-427B-9EE4-D90A847170C8}"/>
    <cellStyle name="Millares 2 2 4" xfId="18854" xr:uid="{3677DDF4-BECD-4B73-9A77-FEB70446B3DD}"/>
    <cellStyle name="Millares 2 2 4 2" xfId="37364" xr:uid="{6007908D-CE2B-4B15-A54E-2793054A867B}"/>
    <cellStyle name="Millares 2 2 5" xfId="37446" xr:uid="{C909EC35-C001-4B57-ABA3-BFBA9AF7740F}"/>
    <cellStyle name="Millares 2 2 6" xfId="37489" xr:uid="{F1778C18-BCF4-4963-9491-F66818593790}"/>
    <cellStyle name="Millares 2 2 7" xfId="37592" xr:uid="{F37E2792-A73D-4DDF-AC61-009652FFAFDD}"/>
    <cellStyle name="Millares 2 2 8" xfId="37638" xr:uid="{5E9E8091-1A3B-45FD-9B7B-797A281B217B}"/>
    <cellStyle name="Millares 2 2 9" xfId="37676" xr:uid="{0525E56D-71CC-471C-9217-E9BB40A806F2}"/>
    <cellStyle name="Millares 2 2_sales contracts" xfId="8321" xr:uid="{4C57CD5B-0A5A-44A1-AE3D-8C93409F2C58}"/>
    <cellStyle name="Millares 2 20" xfId="37718" xr:uid="{9BCF1EEE-3531-4C72-B415-DF3A4BA2BAE9}"/>
    <cellStyle name="Millares 2 21" xfId="37729" xr:uid="{3C97028F-589F-4665-8C71-B7495B89F04F}"/>
    <cellStyle name="Millares 2 22" xfId="37759" xr:uid="{9B87140D-5924-4437-A789-C0409B5F12D5}"/>
    <cellStyle name="Millares 2 23" xfId="37772" xr:uid="{FE6401B8-B18D-4992-8A8B-D58CC2C2AEBD}"/>
    <cellStyle name="Millares 2 24" xfId="37804" xr:uid="{A03B4319-D18D-4F18-86E5-A5E797F44DB5}"/>
    <cellStyle name="Millares 2 25" xfId="37941" xr:uid="{E84B1BF6-D3F4-4361-B198-2399A657A1E3}"/>
    <cellStyle name="Millares 2 26" xfId="37951" xr:uid="{210566B3-4A5D-4C14-8A80-EA7E5B9D6940}"/>
    <cellStyle name="Millares 2 27" xfId="34692" xr:uid="{C76BEBA7-FFF7-4AF1-B771-7D70A30F37FC}"/>
    <cellStyle name="Millares 2 3" xfId="1239" xr:uid="{00000000-0005-0000-0000-000099040000}"/>
    <cellStyle name="Millares 2 3 2" xfId="18857" xr:uid="{E3154FF1-32C6-41FF-87B6-A19F4F70089D}"/>
    <cellStyle name="Millares 2 3 3" xfId="34062" xr:uid="{EDA17D7F-9B57-4BCA-A375-95A1E9372D07}"/>
    <cellStyle name="Millares 2 3 4" xfId="35816" xr:uid="{956B081D-4585-499E-9B41-0B6B509C5A9D}"/>
    <cellStyle name="Millares 2 3 5" xfId="2362" xr:uid="{72BAB411-F53F-4E7C-AF8A-EE0F27B76578}"/>
    <cellStyle name="Millares 2 4" xfId="1240" xr:uid="{00000000-0005-0000-0000-00009A040000}"/>
    <cellStyle name="Millares 2 4 2" xfId="18858" xr:uid="{0B519D30-1A5F-4C8F-9501-AE5C0E5B2C1D}"/>
    <cellStyle name="Millares 2 4 3" xfId="34063" xr:uid="{6BD4668D-4A52-4328-964F-6CDD7F45C8B3}"/>
    <cellStyle name="Millares 2 4 4" xfId="35823" xr:uid="{D4473B11-DF94-4396-9488-E6BCA699A632}"/>
    <cellStyle name="Millares 2 4 5" xfId="2363" xr:uid="{218D72D6-5C4C-4895-A815-24AF5782603E}"/>
    <cellStyle name="Millares 2 5" xfId="35828" xr:uid="{9F67391F-FB40-4248-A319-BC8A0A82B10D}"/>
    <cellStyle name="Millares 2 6" xfId="37250" xr:uid="{552D43B2-64C9-4E2E-AB0E-FA1D0262F98B}"/>
    <cellStyle name="Millares 2 7" xfId="37290" xr:uid="{9A4C1E93-6B63-457B-BF1B-E1B1CD70BC54}"/>
    <cellStyle name="Millares 2 8" xfId="37311" xr:uid="{3823A303-9D21-4865-B5FF-C7A626AA7D4F}"/>
    <cellStyle name="Millares 2 9" xfId="37369" xr:uid="{C626198C-757C-4B71-8138-D398FA27188A}"/>
    <cellStyle name="Millares 2_FX" xfId="34907" xr:uid="{C7CD00F6-7A95-4504-8967-6E7E55A48D60}"/>
    <cellStyle name="Millares 3" xfId="1241" xr:uid="{00000000-0005-0000-0000-00009B040000}"/>
    <cellStyle name="Millares 3 2" xfId="1242" xr:uid="{00000000-0005-0000-0000-00009C040000}"/>
    <cellStyle name="Millares 3 2 2" xfId="18860" xr:uid="{A640A4A5-ABAA-4EDC-8B65-56709FA6B9C2}"/>
    <cellStyle name="Millares 3 2 3" xfId="34065" xr:uid="{883157CE-58CA-4A2D-8AEE-4370642D8C8D}"/>
    <cellStyle name="Millares 3 2 4" xfId="2365" xr:uid="{095FAA81-628C-4684-845B-F879950F2CEC}"/>
    <cellStyle name="Millares 3 3" xfId="1243" xr:uid="{00000000-0005-0000-0000-00009D040000}"/>
    <cellStyle name="Millares 3 3 2" xfId="18861" xr:uid="{E2869B73-B936-4B77-BC5A-EC832E386EDF}"/>
    <cellStyle name="Millares 3 3 3" xfId="34066" xr:uid="{E1D111D1-8C78-4505-B4F2-A42ABC3EA66D}"/>
    <cellStyle name="Millares 3 3 4" xfId="2366" xr:uid="{F95E1AE8-E91D-4669-9DC0-07B2D82C9534}"/>
    <cellStyle name="Millares 3 4" xfId="18859" xr:uid="{11B57FED-46F0-4430-9300-5F4D070A26EA}"/>
    <cellStyle name="Millares 3 5" xfId="34064" xr:uid="{11A45721-7E5F-4FE8-98F2-62CC6C8A9962}"/>
    <cellStyle name="Millares 3 6" xfId="2364" xr:uid="{7AB441B9-AB77-4761-A1C8-E3EEBA1D224A}"/>
    <cellStyle name="Millares 3_sales contracts" xfId="8322" xr:uid="{BA3468E0-BE5B-4979-AC82-8B3720986A80}"/>
    <cellStyle name="Millares 4" xfId="1244" xr:uid="{00000000-0005-0000-0000-00009E040000}"/>
    <cellStyle name="Millares 4 2" xfId="1245" xr:uid="{00000000-0005-0000-0000-00009F040000}"/>
    <cellStyle name="Millares 4 2 2" xfId="18863" xr:uid="{D383542C-B660-4632-977D-E185329E528E}"/>
    <cellStyle name="Millares 4 2 3" xfId="2368" xr:uid="{0BA40706-B1AF-40E9-AEBD-9048D2B2A72F}"/>
    <cellStyle name="Millares 4 3" xfId="1246" xr:uid="{00000000-0005-0000-0000-0000A0040000}"/>
    <cellStyle name="Millares 4 3 2" xfId="18864" xr:uid="{A671DE50-6EAF-4656-97FE-4E35CDC147DA}"/>
    <cellStyle name="Millares 4 3 3" xfId="2369" xr:uid="{D9B23BE9-7CBD-4DCF-B85E-E29F3890E034}"/>
    <cellStyle name="Millares 4 4" xfId="18862" xr:uid="{98384564-4642-441C-8821-F1C961D862BC}"/>
    <cellStyle name="Millares 4 5" xfId="34908" xr:uid="{680E05E0-0FED-4B4B-BA2B-659B1747F398}"/>
    <cellStyle name="Millares 4 6" xfId="2367" xr:uid="{9A5D5376-3958-4970-80B4-2B874FC20E45}"/>
    <cellStyle name="Millares 4_sales contracts" xfId="8323" xr:uid="{40A0A10D-6AA2-4184-9439-BC37928EBD15}"/>
    <cellStyle name="Millares_~0218744" xfId="8324" xr:uid="{A643E30D-3D72-4674-A508-3A509A493FAC}"/>
    <cellStyle name="Milliers_agreeb" xfId="337" xr:uid="{00000000-0005-0000-0000-0000A2040000}"/>
    <cellStyle name="Model Digits" xfId="8325" xr:uid="{858B9CFA-C1B3-4719-8927-E158EA5A750A}"/>
    <cellStyle name="Model Digits 2" xfId="24345" xr:uid="{061AA169-8041-4085-B4D4-1F4D898295F8}"/>
    <cellStyle name="Model Percent" xfId="8326" xr:uid="{15E506FB-A157-4D93-853C-0A36933AB4CA}"/>
    <cellStyle name="Model Percent 2" xfId="24346" xr:uid="{BBBF3FDD-7795-434C-BAAD-C3BA4CFA06C6}"/>
    <cellStyle name="Moeda [0]_Arrendamiraflores" xfId="338" xr:uid="{00000000-0005-0000-0000-0000A3040000}"/>
    <cellStyle name="Moeda_Arrendamiraflores" xfId="339" xr:uid="{00000000-0005-0000-0000-0000A4040000}"/>
    <cellStyle name="Monétaire [0]_agree" xfId="340" xr:uid="{00000000-0005-0000-0000-0000A5040000}"/>
    <cellStyle name="Monétaire_agree" xfId="341" xr:uid="{00000000-0005-0000-0000-0000A6040000}"/>
    <cellStyle name="Multiple" xfId="8327" xr:uid="{6A48722E-CE5D-4BE6-9635-F0274319124B}"/>
    <cellStyle name="Multiple 2" xfId="24347" xr:uid="{29D57865-80DE-4B3F-A5A0-C3ABC2958B7B}"/>
    <cellStyle name="n*" xfId="8328" xr:uid="{F3F45D30-1566-4C18-8220-CBF034F69CFE}"/>
    <cellStyle name="n* 2" xfId="24348" xr:uid="{E89118D1-8748-471E-AD51-3D99A174FA9C}"/>
    <cellStyle name="Neutral 2" xfId="454" xr:uid="{00000000-0005-0000-0000-0000A7040000}"/>
    <cellStyle name="Neutral 2 2" xfId="8330" xr:uid="{36F38D13-6657-4F27-A14D-42DC17059A10}"/>
    <cellStyle name="Neutral 2 2 2" xfId="24349" xr:uid="{3346CD66-C4DF-4F0A-98EF-C77572FFB8B9}"/>
    <cellStyle name="Neutral 2 3" xfId="8331" xr:uid="{36AF9B39-8F14-408C-94D6-D5BD17C04B88}"/>
    <cellStyle name="Neutral 2 3 2" xfId="24350" xr:uid="{0FD63327-83BD-41BF-942C-C9E193D6408E}"/>
    <cellStyle name="Neutral 2_sales contracts" xfId="8329" xr:uid="{8856F5AA-285F-4DD7-925B-6AEB7234FBF4}"/>
    <cellStyle name="Neutral 3" xfId="1247" xr:uid="{00000000-0005-0000-0000-0000A8040000}"/>
    <cellStyle name="Neutral 3 2" xfId="8332" xr:uid="{37F161BD-9ACA-496B-A372-7C792E98D208}"/>
    <cellStyle name="Neutral 3 2 2" xfId="24351" xr:uid="{812ECE99-89D1-444E-91B4-4336EAD2F305}"/>
    <cellStyle name="Neutral 3_Dev global price ach" xfId="8333" xr:uid="{BF866501-04B4-48E0-9AD9-A7ADC4C21ABE}"/>
    <cellStyle name="Neutral 4" xfId="1248" xr:uid="{00000000-0005-0000-0000-0000A9040000}"/>
    <cellStyle name="Next holiday" xfId="1249" xr:uid="{00000000-0005-0000-0000-0000AA040000}"/>
    <cellStyle name="Normal" xfId="0" builtinId="0"/>
    <cellStyle name="Normal - Style1" xfId="342" xr:uid="{00000000-0005-0000-0000-0000AC040000}"/>
    <cellStyle name="Normal 10" xfId="397" xr:uid="{00000000-0005-0000-0000-0000AD040000}"/>
    <cellStyle name="Normal 10 10" xfId="8334" xr:uid="{3A7262F7-B3C8-42C6-B529-BFDAD1ACC1D4}"/>
    <cellStyle name="Normal 10 10 2" xfId="8335" xr:uid="{E279A109-5A8C-459A-8CC1-327AB2DAB945}"/>
    <cellStyle name="Normal 10 10 2 2" xfId="24353" xr:uid="{4835F8C1-8D40-44B8-AB88-F895F4BC961A}"/>
    <cellStyle name="Normal 10 10 2 3" xfId="33420" xr:uid="{7D1B3F6C-5883-4268-8574-01570149A2D7}"/>
    <cellStyle name="Normal 10 10 3" xfId="8336" xr:uid="{7FFD7527-6739-488C-94AF-E605847E91C9}"/>
    <cellStyle name="Normal 10 10 3 2" xfId="8337" xr:uid="{89623A4D-E2FA-4D26-9C4E-D82E26961AD4}"/>
    <cellStyle name="Normal 10 10 3 2 2" xfId="24355" xr:uid="{FEEC0215-0A9B-4E21-A2D8-846B282AA790}"/>
    <cellStyle name="Normal 10 10 3 3" xfId="24354" xr:uid="{01631599-7372-496F-814A-F97EA41839B2}"/>
    <cellStyle name="Normal 10 10 3 4" xfId="33384" xr:uid="{4CA66F98-06E9-48CD-93AB-97985FCD9A22}"/>
    <cellStyle name="Normal 10 10 4" xfId="24352" xr:uid="{DB8E475C-17B6-40CA-87CE-15B0C876D78B}"/>
    <cellStyle name="Normal 10 10 5" xfId="33416" xr:uid="{92A68A7C-555D-4E40-B746-2A16DE43A511}"/>
    <cellStyle name="Normal 10 10_Input 18 Cash FC" xfId="33392" xr:uid="{DF03F191-3062-4BDC-9088-63AA95E49101}"/>
    <cellStyle name="Normal 10 11" xfId="8338" xr:uid="{604844B6-77CA-4377-A411-B8EDD76EA174}"/>
    <cellStyle name="Normal 10 11 2" xfId="8339" xr:uid="{9452C1B6-6633-4387-ACCC-DB57035B9821}"/>
    <cellStyle name="Normal 10 11 2 2" xfId="8340" xr:uid="{F3FE12E3-142A-4A48-9131-F05739CAFAF1}"/>
    <cellStyle name="Normal 10 11 2 2 2" xfId="24358" xr:uid="{FAFCED0E-EACE-4817-AF38-990E8A45E1A0}"/>
    <cellStyle name="Normal 10 11 2 3" xfId="24357" xr:uid="{E04A5A33-D7A4-49E8-B185-DCDC81B3D0ED}"/>
    <cellStyle name="Normal 10 11 3" xfId="8341" xr:uid="{A2EA65F3-A7F9-49B8-AF76-405643EAC955}"/>
    <cellStyle name="Normal 10 11 3 2" xfId="8342" xr:uid="{4E492251-9DE9-4999-836E-550E443EC6CF}"/>
    <cellStyle name="Normal 10 11 3 2 2" xfId="24360" xr:uid="{32E00FDC-624D-489A-87E2-C1CEE9C0F46F}"/>
    <cellStyle name="Normal 10 11 3 3" xfId="24359" xr:uid="{FF2B6126-1BA4-4E99-89A7-18D6B6288A1C}"/>
    <cellStyle name="Normal 10 11 4" xfId="8343" xr:uid="{14EC6A45-6854-4E84-A121-F016903467E0}"/>
    <cellStyle name="Normal 10 11 4 2" xfId="24361" xr:uid="{9E7AC7E5-2392-454B-BC30-650395229E0E}"/>
    <cellStyle name="Normal 10 11 5" xfId="24356" xr:uid="{E639F4D1-1B59-4F29-9A6C-9D8781D192A6}"/>
    <cellStyle name="Normal 10 11 6" xfId="33433" xr:uid="{0F8E1CAF-EAD7-440F-8747-F1F4E508D71D}"/>
    <cellStyle name="Normal 10 12" xfId="8344" xr:uid="{3BD702CE-5AB4-4399-A7C8-15EA9E65B387}"/>
    <cellStyle name="Normal 10 12 2" xfId="8345" xr:uid="{A0672C8C-4E84-452E-BAC0-DC5734C35895}"/>
    <cellStyle name="Normal 10 12 2 2" xfId="24363" xr:uid="{EA4DC9AB-7932-4494-9E98-4E729BAF35B3}"/>
    <cellStyle name="Normal 10 12 3" xfId="24362" xr:uid="{B2A859B8-2C8C-4090-8CF0-B9B7D924737E}"/>
    <cellStyle name="Normal 10 12 4" xfId="33425" xr:uid="{852DBE4D-367F-47EC-976A-01D238B7C336}"/>
    <cellStyle name="Normal 10 13" xfId="8346" xr:uid="{452D1BB7-4A97-4B5D-9377-1A9F9C0A06F2}"/>
    <cellStyle name="Normal 10 13 2" xfId="8347" xr:uid="{660C48CA-07D3-4DFC-9EBC-68FC4DABEAEF}"/>
    <cellStyle name="Normal 10 13 2 2" xfId="24365" xr:uid="{7A058DAF-397C-4FBF-BFE8-404786CF7FA0}"/>
    <cellStyle name="Normal 10 13 3" xfId="24364" xr:uid="{C21ADFC5-F9C7-4442-A116-E23A8E88F82E}"/>
    <cellStyle name="Normal 10 13 4" xfId="18291" xr:uid="{9FAD97EF-047D-42B3-BB30-5304EC060F02}"/>
    <cellStyle name="Normal 10 14" xfId="8348" xr:uid="{A445BDE0-284E-40C1-8E36-C04A5D3FDFA0}"/>
    <cellStyle name="Normal 10 14 2" xfId="24366" xr:uid="{C72D173F-3FB4-4372-BB7B-02364EFC5519}"/>
    <cellStyle name="Normal 10 15" xfId="18166" xr:uid="{9B83E311-38E0-4FC1-BE28-A76E910C26E2}"/>
    <cellStyle name="Normal 10 16" xfId="34660" xr:uid="{64234C0A-ACC3-47B5-AF52-25A79D518D4E}"/>
    <cellStyle name="Normal 10 17" xfId="37216" xr:uid="{223FEA92-90A6-46B8-B3E5-E240231B2B27}"/>
    <cellStyle name="Normal 10 18" xfId="38113" xr:uid="{90F34E20-3BD5-42BD-8336-35BCA6A38CDE}"/>
    <cellStyle name="Normal 10 19" xfId="2262" xr:uid="{916141CA-88C9-4EBB-A27A-920ECCD32BDC}"/>
    <cellStyle name="Normal 10 2" xfId="531" xr:uid="{00000000-0005-0000-0000-0000AE040000}"/>
    <cellStyle name="Normal 10 2 10" xfId="8349" xr:uid="{9D8725A8-1F69-48F3-AE6D-93AA08E1D999}"/>
    <cellStyle name="Normal 10 2 10 2" xfId="8350" xr:uid="{03FB0A6B-BD64-4965-A139-55AFE5FCCC92}"/>
    <cellStyle name="Normal 10 2 10 2 2" xfId="24368" xr:uid="{07843413-EF37-4EE0-9408-E7B68BF9868F}"/>
    <cellStyle name="Normal 10 2 10 3" xfId="24367" xr:uid="{CF50DD5E-470A-4BB6-8EFD-21EC8D3D3E0A}"/>
    <cellStyle name="Normal 10 2 11" xfId="8351" xr:uid="{019D7915-C6AF-4AC2-889B-31D4FEB91A64}"/>
    <cellStyle name="Normal 10 2 11 2" xfId="8352" xr:uid="{BB3DE42F-B52F-4D6A-8BF9-FD9B6CB95D31}"/>
    <cellStyle name="Normal 10 2 11 2 2" xfId="24370" xr:uid="{D1AA6229-97F4-4AC4-93E2-80831592E4E8}"/>
    <cellStyle name="Normal 10 2 11 3" xfId="24369" xr:uid="{36A0C56C-F253-4E06-970E-27B974742FD6}"/>
    <cellStyle name="Normal 10 2 12" xfId="8353" xr:uid="{D14283F5-4E82-4E7B-9034-D1A091EADABA}"/>
    <cellStyle name="Normal 10 2 12 2" xfId="24371" xr:uid="{DA896B2A-1CD6-400E-ADFF-EC520D6DCA03}"/>
    <cellStyle name="Normal 10 2 13" xfId="33961" xr:uid="{92191085-ADB2-4344-9C29-F01A90A6770C}"/>
    <cellStyle name="Normal 10 2 2" xfId="1250" xr:uid="{00000000-0005-0000-0000-0000AF040000}"/>
    <cellStyle name="Normal 10 2 2 2" xfId="1251" xr:uid="{00000000-0005-0000-0000-0000B0040000}"/>
    <cellStyle name="Normal 10 2 2 2 2" xfId="1252" xr:uid="{00000000-0005-0000-0000-0000B1040000}"/>
    <cellStyle name="Normal 10 2 2 2 2 2" xfId="8355" xr:uid="{E6120035-044C-4773-A996-C0B777BA2E26}"/>
    <cellStyle name="Normal 10 2 2 2 2 2 2" xfId="8356" xr:uid="{2BD37172-A0ED-47D8-A736-812E98F41ECD}"/>
    <cellStyle name="Normal 10 2 2 2 2 2 2 2" xfId="24373" xr:uid="{31570DFF-C1FF-4DA5-A356-D7A2EC4BDD05}"/>
    <cellStyle name="Normal 10 2 2 2 2 2 3" xfId="8357" xr:uid="{6A008A1E-7841-4D42-831E-9CD6CD2D963E}"/>
    <cellStyle name="Normal 10 2 2 2 2 2 3 2" xfId="24374" xr:uid="{C5C8419C-1BAA-4092-AAF9-F5B008B535E3}"/>
    <cellStyle name="Normal 10 2 2 2 2 2 4" xfId="24372" xr:uid="{E36E14FA-4085-4EC2-9F96-E3357C3723B8}"/>
    <cellStyle name="Normal 10 2 2 2 2 3" xfId="8358" xr:uid="{E50F1F00-A937-4707-9BC3-1719DF44786A}"/>
    <cellStyle name="Normal 10 2 2 2 2 3 2" xfId="8359" xr:uid="{D4771716-7CC0-45F5-AA0C-843F37E07554}"/>
    <cellStyle name="Normal 10 2 2 2 2 3 2 2" xfId="24376" xr:uid="{DA4C072B-B7BA-4E7E-ADDC-BFD6A108B2EE}"/>
    <cellStyle name="Normal 10 2 2 2 2 3 3" xfId="24375" xr:uid="{88CBAE03-412A-4453-8DDA-96DF21433B8F}"/>
    <cellStyle name="Normal 10 2 2 2 2 4" xfId="8360" xr:uid="{D3C8A5A8-7D8B-4F00-AE51-8C9C23F39B8E}"/>
    <cellStyle name="Normal 10 2 2 2 2 4 2" xfId="8361" xr:uid="{D39B5BEA-CA3A-4A26-9035-BFA3CBC18B1A}"/>
    <cellStyle name="Normal 10 2 2 2 2 4 2 2" xfId="24378" xr:uid="{52D7939A-DD84-4027-8578-F5D42A2A8FD7}"/>
    <cellStyle name="Normal 10 2 2 2 2 4 3" xfId="24377" xr:uid="{E6CA0995-6528-4159-A496-E162B5BF16FA}"/>
    <cellStyle name="Normal 10 2 2 2 2 5" xfId="8362" xr:uid="{6C0D4034-63E2-4421-9DF7-6E25E6F4BF12}"/>
    <cellStyle name="Normal 10 2 2 2 2 5 2" xfId="24379" xr:uid="{B45A810F-06AC-46A7-BBFB-45AFA53AACBC}"/>
    <cellStyle name="Normal 10 2 2 2 2_sales contracts" xfId="8354" xr:uid="{DD51754D-4E3A-47FD-8C7D-163BA03E87A4}"/>
    <cellStyle name="Normal 10 2 2 2 3" xfId="8363" xr:uid="{45B92567-475B-4040-941D-84EE1499DB49}"/>
    <cellStyle name="Normal 10 2 2 2 3 2" xfId="8364" xr:uid="{C599987A-5625-4D05-A28C-3B96872C41F4}"/>
    <cellStyle name="Normal 10 2 2 2 3 2 2" xfId="24381" xr:uid="{84D77895-E031-485D-96EE-BE5DCBA8E8DD}"/>
    <cellStyle name="Normal 10 2 2 2 3 3" xfId="8365" xr:uid="{5516003D-BBF9-4E98-8280-0D9164314538}"/>
    <cellStyle name="Normal 10 2 2 2 3 3 2" xfId="24382" xr:uid="{1E5F1451-9841-413E-8EE3-0DA500DC0DCA}"/>
    <cellStyle name="Normal 10 2 2 2 3 4" xfId="24380" xr:uid="{4A040F72-72BD-4544-BA33-3FA23C53A855}"/>
    <cellStyle name="Normal 10 2 2 2 4" xfId="8366" xr:uid="{1FBAFE3B-21A5-4ED2-9D28-7EFF5775502A}"/>
    <cellStyle name="Normal 10 2 2 2 4 2" xfId="8367" xr:uid="{21499BDC-1E49-4C25-87EC-B11B315856AB}"/>
    <cellStyle name="Normal 10 2 2 2 4 2 2" xfId="24384" xr:uid="{EA473C2D-99A5-4F3B-96E3-DF19C98DA943}"/>
    <cellStyle name="Normal 10 2 2 2 4 3" xfId="8368" xr:uid="{BFA4169F-8A61-49A8-936F-FE0E2EAFB128}"/>
    <cellStyle name="Normal 10 2 2 2 4 3 2" xfId="24385" xr:uid="{5405002F-0141-4CFA-9194-F9E946F6C3C2}"/>
    <cellStyle name="Normal 10 2 2 2 4 4" xfId="24383" xr:uid="{A657A68C-1A80-407F-A6AA-4428949E92FB}"/>
    <cellStyle name="Normal 10 2 2 2 5" xfId="8369" xr:uid="{C49797B8-8347-43AD-A538-3892F47AC2CA}"/>
    <cellStyle name="Normal 10 2 2 2 5 2" xfId="8370" xr:uid="{2F2D292D-C3BC-4469-ADBA-D14FAB5BD5DD}"/>
    <cellStyle name="Normal 10 2 2 2 5 2 2" xfId="24387" xr:uid="{5DD7E7DE-77BD-415A-966A-83A885476800}"/>
    <cellStyle name="Normal 10 2 2 2 5 3" xfId="24386" xr:uid="{B0C2FA3A-F4D8-4A97-ABE2-32F41BA432E9}"/>
    <cellStyle name="Normal 10 2 2 2 6" xfId="8371" xr:uid="{95A7DCB2-E067-4055-9EB2-BCAF5C064C2E}"/>
    <cellStyle name="Normal 10 2 2 2 6 2" xfId="8372" xr:uid="{B869A587-6A7F-45CA-98BB-15AF024D5DDD}"/>
    <cellStyle name="Normal 10 2 2 2 6 2 2" xfId="24389" xr:uid="{EBE906CE-BAC0-40D3-B2D2-F9C5CC62B388}"/>
    <cellStyle name="Normal 10 2 2 2 6 3" xfId="24388" xr:uid="{9A9E120B-365B-4BD5-B830-5CA54524B749}"/>
    <cellStyle name="Normal 10 2 2 2 7" xfId="8373" xr:uid="{6188D56F-31FD-4199-B12E-2D2E99EAA23B}"/>
    <cellStyle name="Normal 10 2 2 2 7 2" xfId="24390" xr:uid="{E0524767-617D-49E4-ABB3-8B71DF2450D1}"/>
    <cellStyle name="Normal 10 2 2 2_Dev global price ach" xfId="8374" xr:uid="{A5E139EE-7F42-40C4-9622-5E51E74194F2}"/>
    <cellStyle name="Normal 10 2 2 3" xfId="1253" xr:uid="{00000000-0005-0000-0000-0000B3040000}"/>
    <cellStyle name="Normal 10 2 2 3 2" xfId="8376" xr:uid="{F735E62A-C6F5-475A-86E8-229BA0A9EA3F}"/>
    <cellStyle name="Normal 10 2 2 3 2 2" xfId="8377" xr:uid="{D3EF5D91-3C75-41BB-BB79-2505B7927EC7}"/>
    <cellStyle name="Normal 10 2 2 3 2 2 2" xfId="24392" xr:uid="{A4F2CE15-502F-42BB-8C3B-7899D6387634}"/>
    <cellStyle name="Normal 10 2 2 3 2 3" xfId="8378" xr:uid="{5D0A163E-9EE4-453F-8C91-D232384474C2}"/>
    <cellStyle name="Normal 10 2 2 3 2 3 2" xfId="24393" xr:uid="{386AEB19-C428-4F43-B5A9-BE703704E08A}"/>
    <cellStyle name="Normal 10 2 2 3 2 4" xfId="24391" xr:uid="{F8ED854E-8A16-41AF-9D18-FF440573D8BC}"/>
    <cellStyle name="Normal 10 2 2 3 3" xfId="8379" xr:uid="{C7143233-1835-4654-ADEF-ADD9757BEAE4}"/>
    <cellStyle name="Normal 10 2 2 3 3 2" xfId="8380" xr:uid="{DCA42A22-2CCC-456A-8D27-A33B4078BC5A}"/>
    <cellStyle name="Normal 10 2 2 3 3 2 2" xfId="24395" xr:uid="{5BD2B860-54ED-428D-BE3E-92D916C38D36}"/>
    <cellStyle name="Normal 10 2 2 3 3 3" xfId="24394" xr:uid="{3832872F-26CF-46FA-B459-4C902066C323}"/>
    <cellStyle name="Normal 10 2 2 3 4" xfId="8381" xr:uid="{2B342518-B4AF-4367-9594-CE9AF31E2368}"/>
    <cellStyle name="Normal 10 2 2 3 4 2" xfId="8382" xr:uid="{2C8CB413-23E3-4047-90B1-30E91731B034}"/>
    <cellStyle name="Normal 10 2 2 3 4 2 2" xfId="24397" xr:uid="{AB3658E4-3EB8-4734-A3EB-B4B735579BD7}"/>
    <cellStyle name="Normal 10 2 2 3 4 3" xfId="24396" xr:uid="{059DE92C-D5D9-4FAA-AE3A-235AF6836209}"/>
    <cellStyle name="Normal 10 2 2 3 5" xfId="8383" xr:uid="{854A1ED9-999C-4BFC-AC92-5126C1531EAE}"/>
    <cellStyle name="Normal 10 2 2 3 5 2" xfId="24398" xr:uid="{C4A2A53F-A99B-40D4-AF9F-4A7D7641B9C1}"/>
    <cellStyle name="Normal 10 2 2 3_sales contracts" xfId="8375" xr:uid="{0AD516D7-FE01-49A8-9DFF-51E90E911071}"/>
    <cellStyle name="Normal 10 2 2 4" xfId="8384" xr:uid="{8A547B40-CA9C-4465-BEC1-5B4564BD72B8}"/>
    <cellStyle name="Normal 10 2 2 4 2" xfId="8385" xr:uid="{E22DC1A3-9B16-4A8B-94E2-83EDC9DBA186}"/>
    <cellStyle name="Normal 10 2 2 4 2 2" xfId="24400" xr:uid="{5CA11821-1FA9-451C-9CBB-FD48C8D5F596}"/>
    <cellStyle name="Normal 10 2 2 4 3" xfId="8386" xr:uid="{2BB6667C-F7EB-43D4-A045-D7CCCEF908FB}"/>
    <cellStyle name="Normal 10 2 2 4 3 2" xfId="24401" xr:uid="{44575895-DAF1-4BDB-B732-D8249053A02B}"/>
    <cellStyle name="Normal 10 2 2 4 4" xfId="24399" xr:uid="{DE995860-56F2-4D8B-A722-565CA14C23D6}"/>
    <cellStyle name="Normal 10 2 2 5" xfId="8387" xr:uid="{6E7D4825-7742-4419-BDEE-E53EF2F89D90}"/>
    <cellStyle name="Normal 10 2 2 5 2" xfId="8388" xr:uid="{B5325B13-90D7-4663-8E54-2ED227936313}"/>
    <cellStyle name="Normal 10 2 2 5 2 2" xfId="24403" xr:uid="{27150AE3-1953-4907-8F1F-26391FAB1E00}"/>
    <cellStyle name="Normal 10 2 2 5 3" xfId="8389" xr:uid="{833CB5EA-35FB-43B8-A08F-5D162284BDC8}"/>
    <cellStyle name="Normal 10 2 2 5 3 2" xfId="24404" xr:uid="{F22703E4-01D9-4F47-83EE-EF82030E7715}"/>
    <cellStyle name="Normal 10 2 2 5 4" xfId="24402" xr:uid="{A32AB1BD-3629-4248-8E8F-13FC94294518}"/>
    <cellStyle name="Normal 10 2 2 6" xfId="8390" xr:uid="{6C7B8654-0685-4A3F-A1E7-582B72850DEE}"/>
    <cellStyle name="Normal 10 2 2 6 2" xfId="8391" xr:uid="{05A29484-7D54-4A21-86D8-EBD20F4FD4A7}"/>
    <cellStyle name="Normal 10 2 2 6 2 2" xfId="24406" xr:uid="{FAFF21EF-7741-42FC-85E4-2FAC4503F9EF}"/>
    <cellStyle name="Normal 10 2 2 6 3" xfId="24405" xr:uid="{DACB0C94-2DB5-42E9-B5C6-2CF8905FB773}"/>
    <cellStyle name="Normal 10 2 2 7" xfId="8392" xr:uid="{C6621A5E-4308-49FD-82F3-0E715D8C90AD}"/>
    <cellStyle name="Normal 10 2 2 7 2" xfId="8393" xr:uid="{A29D7601-14B6-40DF-96BE-A4503106FDBF}"/>
    <cellStyle name="Normal 10 2 2 7 2 2" xfId="24408" xr:uid="{40DB0FAE-CB25-4114-B465-8FA987AA38DF}"/>
    <cellStyle name="Normal 10 2 2 7 3" xfId="24407" xr:uid="{DDE263E0-846F-4688-98D0-1E23B3D31616}"/>
    <cellStyle name="Normal 10 2 2 8" xfId="8394" xr:uid="{E624BD14-1D15-4F57-8A2C-91D23A299E10}"/>
    <cellStyle name="Normal 10 2 2 8 2" xfId="24409" xr:uid="{CE68B67E-0660-44D9-B90B-4B0BA0B2FF80}"/>
    <cellStyle name="Normal 10 2 2_Dev global price ach" xfId="8395" xr:uid="{3FCD87BE-B750-48BE-BFC3-22FC4DB73168}"/>
    <cellStyle name="Normal 10 2 3" xfId="1254" xr:uid="{00000000-0005-0000-0000-0000B5040000}"/>
    <cellStyle name="Normal 10 2 3 2" xfId="1255" xr:uid="{00000000-0005-0000-0000-0000B6040000}"/>
    <cellStyle name="Normal 10 2 3 2 2" xfId="1256" xr:uid="{00000000-0005-0000-0000-0000B7040000}"/>
    <cellStyle name="Normal 10 2 3 2 2 2" xfId="8397" xr:uid="{905A0385-BAEE-4D6B-A265-2576072D3645}"/>
    <cellStyle name="Normal 10 2 3 2 2 2 2" xfId="8398" xr:uid="{59989183-1CED-4D19-8881-D838DDA052C7}"/>
    <cellStyle name="Normal 10 2 3 2 2 2 2 2" xfId="24411" xr:uid="{12A166C5-F5A4-4B6B-B7E3-008B5B0FE768}"/>
    <cellStyle name="Normal 10 2 3 2 2 2 3" xfId="8399" xr:uid="{F0547B74-904A-4195-8C48-6AEC383B6C01}"/>
    <cellStyle name="Normal 10 2 3 2 2 2 3 2" xfId="24412" xr:uid="{7F8A9BC3-4424-4765-9CBF-F59940B29CA6}"/>
    <cellStyle name="Normal 10 2 3 2 2 2 4" xfId="24410" xr:uid="{F1A8C8BA-4E85-4517-9941-167CFDB0254B}"/>
    <cellStyle name="Normal 10 2 3 2 2 3" xfId="8400" xr:uid="{A563EE93-863B-455B-87AE-35D6190693D1}"/>
    <cellStyle name="Normal 10 2 3 2 2 3 2" xfId="8401" xr:uid="{B88142FE-5B66-4BD9-A4C3-1CF9CF33694A}"/>
    <cellStyle name="Normal 10 2 3 2 2 3 2 2" xfId="24414" xr:uid="{D0F401B3-3952-4F23-88C5-DD57A30584CB}"/>
    <cellStyle name="Normal 10 2 3 2 2 3 3" xfId="24413" xr:uid="{BF8A112C-1360-44FF-8A1C-C8BA45B396B6}"/>
    <cellStyle name="Normal 10 2 3 2 2 4" xfId="8402" xr:uid="{2BC5742F-EE13-450D-82F3-5A9115013DBB}"/>
    <cellStyle name="Normal 10 2 3 2 2 4 2" xfId="8403" xr:uid="{986B1E97-2018-4C8B-A7A6-36677B343EF9}"/>
    <cellStyle name="Normal 10 2 3 2 2 4 2 2" xfId="24416" xr:uid="{6B9B34D0-C45B-433E-BF89-CEF37F61E2BA}"/>
    <cellStyle name="Normal 10 2 3 2 2 4 3" xfId="24415" xr:uid="{A95F9455-39C6-4D70-85A9-5C5673FD2032}"/>
    <cellStyle name="Normal 10 2 3 2 2 5" xfId="8404" xr:uid="{0D068CA2-5361-46D7-BB36-8610841ABB90}"/>
    <cellStyle name="Normal 10 2 3 2 2 5 2" xfId="24417" xr:uid="{229DFCDB-2F71-4579-A9D6-2FF07376FEB3}"/>
    <cellStyle name="Normal 10 2 3 2 2_sales contracts" xfId="8396" xr:uid="{1A7EF9CE-299A-4227-BBF4-16E255A96DED}"/>
    <cellStyle name="Normal 10 2 3 2 3" xfId="8405" xr:uid="{DD604B92-135A-4537-9636-05CC8FB0A8E2}"/>
    <cellStyle name="Normal 10 2 3 2 3 2" xfId="8406" xr:uid="{BCD1275E-625D-4721-8E36-41697C7A325E}"/>
    <cellStyle name="Normal 10 2 3 2 3 2 2" xfId="24419" xr:uid="{31BBFF63-2FA0-4614-A8AB-5D9DD0881636}"/>
    <cellStyle name="Normal 10 2 3 2 3 3" xfId="8407" xr:uid="{3A18B536-F889-48EF-AD73-76D4465DDE04}"/>
    <cellStyle name="Normal 10 2 3 2 3 3 2" xfId="24420" xr:uid="{669A6D66-D9AE-4476-8921-C6ECB0335F84}"/>
    <cellStyle name="Normal 10 2 3 2 3 4" xfId="24418" xr:uid="{1707C566-57B4-45D3-86E0-534AC6A64915}"/>
    <cellStyle name="Normal 10 2 3 2 4" xfId="8408" xr:uid="{841BD056-9187-49A4-8C31-721AF48C9B8C}"/>
    <cellStyle name="Normal 10 2 3 2 4 2" xfId="8409" xr:uid="{6D16FAAA-C624-45F7-A963-4E8CFEE00B22}"/>
    <cellStyle name="Normal 10 2 3 2 4 2 2" xfId="24422" xr:uid="{36615B32-2012-4852-8596-5E50287D4004}"/>
    <cellStyle name="Normal 10 2 3 2 4 3" xfId="8410" xr:uid="{0255078F-276F-487C-9BBF-1A996949F1F3}"/>
    <cellStyle name="Normal 10 2 3 2 4 3 2" xfId="24423" xr:uid="{81FD7B97-62AC-4780-B113-D74F06F76448}"/>
    <cellStyle name="Normal 10 2 3 2 4 4" xfId="24421" xr:uid="{69ECC1A5-F0AA-42FE-88B0-6B515B9B1853}"/>
    <cellStyle name="Normal 10 2 3 2 5" xfId="8411" xr:uid="{BC403802-7832-4F1D-9AB5-9D85F2B26375}"/>
    <cellStyle name="Normal 10 2 3 2 5 2" xfId="8412" xr:uid="{F7582FB5-9CEC-4081-A2BC-B55F4D9EE790}"/>
    <cellStyle name="Normal 10 2 3 2 5 2 2" xfId="24425" xr:uid="{C7FD20FA-5FA7-4E84-B1CA-563110DDF83B}"/>
    <cellStyle name="Normal 10 2 3 2 5 3" xfId="24424" xr:uid="{F3AC32AB-931F-4DDE-9884-A7CD4399B2A0}"/>
    <cellStyle name="Normal 10 2 3 2 6" xfId="8413" xr:uid="{954132B8-3D5D-4603-A2F4-4C04B65AE0D2}"/>
    <cellStyle name="Normal 10 2 3 2 6 2" xfId="8414" xr:uid="{C821F36B-94C9-45E2-81B7-141BAF62F17D}"/>
    <cellStyle name="Normal 10 2 3 2 6 2 2" xfId="24427" xr:uid="{0701FDC3-F3D9-4807-8CEF-9083D37BC686}"/>
    <cellStyle name="Normal 10 2 3 2 6 3" xfId="24426" xr:uid="{32F7A105-4732-4DEC-9C88-076A598AD9F0}"/>
    <cellStyle name="Normal 10 2 3 2 7" xfId="8415" xr:uid="{7EE91CF6-FCC8-4218-ACB5-6C7A8F745DC9}"/>
    <cellStyle name="Normal 10 2 3 2 7 2" xfId="24428" xr:uid="{DAB108EF-2F21-45EB-A7FB-A4EE52456720}"/>
    <cellStyle name="Normal 10 2 3 2_Dev global price ach" xfId="8416" xr:uid="{E08D81AC-4867-4BCF-8448-F971909F3A4A}"/>
    <cellStyle name="Normal 10 2 3 3" xfId="1257" xr:uid="{00000000-0005-0000-0000-0000B9040000}"/>
    <cellStyle name="Normal 10 2 3 3 2" xfId="8418" xr:uid="{0388C87E-3589-4ED7-90E8-A13F144485EE}"/>
    <cellStyle name="Normal 10 2 3 3 2 2" xfId="8419" xr:uid="{3A47B24A-F0CA-4861-8319-3F96FE698FBC}"/>
    <cellStyle name="Normal 10 2 3 3 2 2 2" xfId="24430" xr:uid="{4ACDCF9F-8D90-4BA3-98A7-7D6CCD1D4C93}"/>
    <cellStyle name="Normal 10 2 3 3 2 3" xfId="8420" xr:uid="{DFC2A1BE-DAE6-4FFA-9758-85DE327A52A9}"/>
    <cellStyle name="Normal 10 2 3 3 2 3 2" xfId="24431" xr:uid="{1DF8FA2E-9F7A-40E1-AF82-4A49D6788343}"/>
    <cellStyle name="Normal 10 2 3 3 2 4" xfId="24429" xr:uid="{1415A9CD-7A77-4DAC-94AD-AD2D42BB7BD7}"/>
    <cellStyle name="Normal 10 2 3 3 3" xfId="8421" xr:uid="{564CABA8-1746-466F-9910-F07FB4606938}"/>
    <cellStyle name="Normal 10 2 3 3 3 2" xfId="8422" xr:uid="{917838FE-A822-46BE-9BC1-78DD94017852}"/>
    <cellStyle name="Normal 10 2 3 3 3 2 2" xfId="24433" xr:uid="{0030A14B-CF82-4200-8BD3-E9AF85930843}"/>
    <cellStyle name="Normal 10 2 3 3 3 3" xfId="24432" xr:uid="{93984BD5-1F23-4859-A15D-6FF6D31D14ED}"/>
    <cellStyle name="Normal 10 2 3 3 4" xfId="8423" xr:uid="{56318E07-9D2F-477F-AA43-3355E5C5E9CA}"/>
    <cellStyle name="Normal 10 2 3 3 4 2" xfId="8424" xr:uid="{F382947E-35E6-4BEE-B437-1229F399EBA2}"/>
    <cellStyle name="Normal 10 2 3 3 4 2 2" xfId="24435" xr:uid="{9A2835B2-EB1D-431B-A9F9-EBB4AB230AC7}"/>
    <cellStyle name="Normal 10 2 3 3 4 3" xfId="24434" xr:uid="{E7ABA5B2-6345-4662-ADE1-27930914433B}"/>
    <cellStyle name="Normal 10 2 3 3 5" xfId="8425" xr:uid="{D4BCADB6-8445-465C-B357-A2BB5AA22C99}"/>
    <cellStyle name="Normal 10 2 3 3 5 2" xfId="24436" xr:uid="{644516A9-F7F1-4488-9FD0-324B628A1D13}"/>
    <cellStyle name="Normal 10 2 3 3_sales contracts" xfId="8417" xr:uid="{DCCF3490-1D5A-455F-AF8A-C84125B07115}"/>
    <cellStyle name="Normal 10 2 3 4" xfId="8426" xr:uid="{6BDF2491-9064-4677-8F04-F8BCB59B863F}"/>
    <cellStyle name="Normal 10 2 3 4 2" xfId="8427" xr:uid="{FE6A24C9-FAA8-496A-809E-04CF1AFF94DD}"/>
    <cellStyle name="Normal 10 2 3 4 2 2" xfId="24438" xr:uid="{7563E613-DFD4-46C6-B4B4-4EDDD8F9E4CF}"/>
    <cellStyle name="Normal 10 2 3 4 3" xfId="8428" xr:uid="{2AC77CA5-BA3D-4F7C-816C-34FDC785B2B6}"/>
    <cellStyle name="Normal 10 2 3 4 3 2" xfId="24439" xr:uid="{436D863C-D520-4427-8011-EED1222B35C2}"/>
    <cellStyle name="Normal 10 2 3 4 4" xfId="24437" xr:uid="{FA0ACD5D-E6D8-4C4A-AFA2-20438F83C71D}"/>
    <cellStyle name="Normal 10 2 3 5" xfId="8429" xr:uid="{68788564-99D3-4515-8D9E-9EAECB3B08EC}"/>
    <cellStyle name="Normal 10 2 3 5 2" xfId="8430" xr:uid="{6C66E431-24D0-4263-A411-09EEE7870693}"/>
    <cellStyle name="Normal 10 2 3 5 2 2" xfId="24441" xr:uid="{504699CF-1C5F-4FD2-9EF8-AA3315235269}"/>
    <cellStyle name="Normal 10 2 3 5 3" xfId="8431" xr:uid="{44BBDE97-6D80-4467-AF36-E9C91FFE213A}"/>
    <cellStyle name="Normal 10 2 3 5 3 2" xfId="24442" xr:uid="{ED8B9A43-8D2B-4BF7-B858-6CE1217A64AD}"/>
    <cellStyle name="Normal 10 2 3 5 4" xfId="24440" xr:uid="{DEBBD80E-D6CC-4105-904F-4514FF552C92}"/>
    <cellStyle name="Normal 10 2 3 6" xfId="8432" xr:uid="{B5743DC2-C43B-4069-9D27-CE5418662265}"/>
    <cellStyle name="Normal 10 2 3 6 2" xfId="8433" xr:uid="{53A23E1B-A1AF-4518-8F2F-A64EB34625CD}"/>
    <cellStyle name="Normal 10 2 3 6 2 2" xfId="24444" xr:uid="{EEB8A97C-4E54-4A95-BEB3-58129B04986E}"/>
    <cellStyle name="Normal 10 2 3 6 3" xfId="24443" xr:uid="{5FD3D4D1-9DD1-4BA5-995A-85691B0AFEC6}"/>
    <cellStyle name="Normal 10 2 3 7" xfId="8434" xr:uid="{AF4D8A65-3819-47B3-A8B4-446D7C89F0F7}"/>
    <cellStyle name="Normal 10 2 3 7 2" xfId="8435" xr:uid="{AC095844-0479-48F2-A563-E67077D32FD7}"/>
    <cellStyle name="Normal 10 2 3 7 2 2" xfId="24446" xr:uid="{2CDAEC19-948B-4C31-BDB3-062DE226329C}"/>
    <cellStyle name="Normal 10 2 3 7 3" xfId="24445" xr:uid="{55BC1818-7314-4D6D-AA3E-FF33EAE75BA8}"/>
    <cellStyle name="Normal 10 2 3 8" xfId="8436" xr:uid="{43C5BF49-C9CE-4E15-BF7F-FF36C8170786}"/>
    <cellStyle name="Normal 10 2 3 8 2" xfId="24447" xr:uid="{BC36BB6B-7B2B-41A6-B8D5-AA965ED10099}"/>
    <cellStyle name="Normal 10 2 3_Dev global price ach" xfId="8437" xr:uid="{768EB023-E1FC-48FB-9A46-4CA090A62863}"/>
    <cellStyle name="Normal 10 2 4" xfId="1258" xr:uid="{00000000-0005-0000-0000-0000BB040000}"/>
    <cellStyle name="Normal 10 2 4 2" xfId="1259" xr:uid="{00000000-0005-0000-0000-0000BC040000}"/>
    <cellStyle name="Normal 10 2 4 2 2" xfId="8439" xr:uid="{872AD3A2-8F79-4E2B-A2E2-4E1EC83A5B80}"/>
    <cellStyle name="Normal 10 2 4 2 2 2" xfId="8440" xr:uid="{B0E1B28E-25FB-4249-A104-D3949D45F0EB}"/>
    <cellStyle name="Normal 10 2 4 2 2 2 2" xfId="24449" xr:uid="{2D2C3242-087D-4ED7-A36E-6781A8DEB92E}"/>
    <cellStyle name="Normal 10 2 4 2 2 3" xfId="8441" xr:uid="{847FEADD-0C34-48AA-BF24-9609347327BA}"/>
    <cellStyle name="Normal 10 2 4 2 2 3 2" xfId="24450" xr:uid="{44BD4703-A774-44BF-8891-A10FF1E55D11}"/>
    <cellStyle name="Normal 10 2 4 2 2 4" xfId="24448" xr:uid="{5BFB957C-352E-4FFD-AB79-1C011C52A452}"/>
    <cellStyle name="Normal 10 2 4 2 3" xfId="8442" xr:uid="{B67B2C8B-465F-425D-B6F3-23ED6DED7CC5}"/>
    <cellStyle name="Normal 10 2 4 2 3 2" xfId="8443" xr:uid="{65CCCA8C-D296-4B1E-BF22-EAF3CF93C7BB}"/>
    <cellStyle name="Normal 10 2 4 2 3 2 2" xfId="24452" xr:uid="{CD4B8D72-EC6A-4056-8FE9-88931E1522AC}"/>
    <cellStyle name="Normal 10 2 4 2 3 3" xfId="24451" xr:uid="{DD921062-DDBC-419F-BF25-8FBD30B3AEB7}"/>
    <cellStyle name="Normal 10 2 4 2 4" xfId="8444" xr:uid="{E7482A4B-0F98-4425-B92E-A497AADC3407}"/>
    <cellStyle name="Normal 10 2 4 2 4 2" xfId="8445" xr:uid="{B444A736-04E1-426A-AD2D-F5434B6A6712}"/>
    <cellStyle name="Normal 10 2 4 2 4 2 2" xfId="24454" xr:uid="{9B5B3D12-7CEC-41A3-8DBB-E8174AD2721A}"/>
    <cellStyle name="Normal 10 2 4 2 4 3" xfId="24453" xr:uid="{CA152FAF-F5AC-4452-9228-8CE5C359EA9F}"/>
    <cellStyle name="Normal 10 2 4 2 5" xfId="8446" xr:uid="{EEC632CF-5992-4871-A742-77A3E6CB15F8}"/>
    <cellStyle name="Normal 10 2 4 2 5 2" xfId="24455" xr:uid="{39E53C41-B99F-485E-B5CC-02DE427FC5F1}"/>
    <cellStyle name="Normal 10 2 4 2_sales contracts" xfId="8438" xr:uid="{B4EEBB04-A65C-4095-8FA2-29327E349BD0}"/>
    <cellStyle name="Normal 10 2 4 3" xfId="8447" xr:uid="{5C5CD81D-837E-4D5D-864A-EAA2835283CA}"/>
    <cellStyle name="Normal 10 2 4 3 2" xfId="8448" xr:uid="{F90BB871-83E5-4547-9B8D-90935F472678}"/>
    <cellStyle name="Normal 10 2 4 3 2 2" xfId="24457" xr:uid="{30A7FF7A-FADF-4FA4-8E3E-491099F76CE5}"/>
    <cellStyle name="Normal 10 2 4 3 3" xfId="8449" xr:uid="{5D407B99-84D8-4F4D-ABF5-B7AAB162981C}"/>
    <cellStyle name="Normal 10 2 4 3 3 2" xfId="24458" xr:uid="{F6E0AEB7-48A7-4A27-97C3-C4365D7956C1}"/>
    <cellStyle name="Normal 10 2 4 3 4" xfId="24456" xr:uid="{A9470C1C-3526-4024-AF90-1A03396596BD}"/>
    <cellStyle name="Normal 10 2 4 4" xfId="8450" xr:uid="{619C0B98-6914-4A52-ABBC-98F2F6943A49}"/>
    <cellStyle name="Normal 10 2 4 4 2" xfId="8451" xr:uid="{C2C352BD-12BE-4EF1-AD68-B4F4BFA737EF}"/>
    <cellStyle name="Normal 10 2 4 4 2 2" xfId="24460" xr:uid="{59651EFD-A7BB-4AF8-BC41-D247F71E028A}"/>
    <cellStyle name="Normal 10 2 4 4 3" xfId="8452" xr:uid="{D8939AA9-5D67-480B-B97B-EE17D65BFE86}"/>
    <cellStyle name="Normal 10 2 4 4 3 2" xfId="24461" xr:uid="{53DC9EB8-E1E8-45FE-B5B6-2B2355A74A8F}"/>
    <cellStyle name="Normal 10 2 4 4 4" xfId="24459" xr:uid="{4873D8CE-4D09-45E3-A403-918DFB383455}"/>
    <cellStyle name="Normal 10 2 4 5" xfId="8453" xr:uid="{64C5DF18-7A1B-4A42-8447-03BCECA7FE03}"/>
    <cellStyle name="Normal 10 2 4 5 2" xfId="8454" xr:uid="{93C9790B-7112-4DAF-9435-E786A5EED7E5}"/>
    <cellStyle name="Normal 10 2 4 5 2 2" xfId="24463" xr:uid="{F24D9980-14B4-4CF4-AA36-244113A90A3D}"/>
    <cellStyle name="Normal 10 2 4 5 3" xfId="24462" xr:uid="{E7580349-0CD2-4BC4-A4E8-8A2F1563BBE7}"/>
    <cellStyle name="Normal 10 2 4 6" xfId="8455" xr:uid="{4D291586-E874-47E8-878A-3877F68C5E8F}"/>
    <cellStyle name="Normal 10 2 4 6 2" xfId="8456" xr:uid="{8D4FA0C1-59B0-439E-AC2E-7B362EBC177F}"/>
    <cellStyle name="Normal 10 2 4 6 2 2" xfId="24465" xr:uid="{63B50308-1B43-48D9-B425-C544099C6C46}"/>
    <cellStyle name="Normal 10 2 4 6 3" xfId="24464" xr:uid="{B874D866-29D5-4238-A771-B30A477F90B3}"/>
    <cellStyle name="Normal 10 2 4 7" xfId="8457" xr:uid="{7E9E6797-F712-47D3-BF97-B2BF1626E0B9}"/>
    <cellStyle name="Normal 10 2 4 7 2" xfId="24466" xr:uid="{64691193-2C51-4B60-86F6-340AC9EF8B6F}"/>
    <cellStyle name="Normal 10 2 4_Dev global price ach" xfId="8458" xr:uid="{795A9AA2-6773-4ABA-803E-7A88DFC9D07B}"/>
    <cellStyle name="Normal 10 2 5" xfId="1260" xr:uid="{00000000-0005-0000-0000-0000BE040000}"/>
    <cellStyle name="Normal 10 2 5 2" xfId="1261" xr:uid="{00000000-0005-0000-0000-0000BF040000}"/>
    <cellStyle name="Normal 10 2 5 2 2" xfId="8460" xr:uid="{0705C3ED-FD3C-41E2-9542-C65045070FB3}"/>
    <cellStyle name="Normal 10 2 5 2 2 2" xfId="8461" xr:uid="{D0D7C464-88D7-4846-85C4-F6D96915341B}"/>
    <cellStyle name="Normal 10 2 5 2 2 2 2" xfId="24468" xr:uid="{9A3E1989-27D5-410F-9DBC-8BCBB3002768}"/>
    <cellStyle name="Normal 10 2 5 2 2 3" xfId="8462" xr:uid="{305629F0-6BC9-424F-8239-3F566D1748EA}"/>
    <cellStyle name="Normal 10 2 5 2 2 3 2" xfId="24469" xr:uid="{C7EFF58E-D44A-409C-8D9C-CA320ACAB5C6}"/>
    <cellStyle name="Normal 10 2 5 2 2 4" xfId="24467" xr:uid="{0AC79E45-AFC9-4A45-BB8E-00BBFC9D5F3F}"/>
    <cellStyle name="Normal 10 2 5 2 3" xfId="8463" xr:uid="{E3FAAB4B-60A8-4553-8FEE-4D582836E811}"/>
    <cellStyle name="Normal 10 2 5 2 3 2" xfId="8464" xr:uid="{CCE831B5-6695-4A84-AAF7-0C9C9414F0D1}"/>
    <cellStyle name="Normal 10 2 5 2 3 2 2" xfId="24471" xr:uid="{D53CBBAC-59C5-49D1-A67A-2770EA646CA3}"/>
    <cellStyle name="Normal 10 2 5 2 3 3" xfId="24470" xr:uid="{23D8718A-9C79-44C9-996B-329DB10F1766}"/>
    <cellStyle name="Normal 10 2 5 2 4" xfId="8465" xr:uid="{103199EE-0547-4E29-BEA2-EF48B7711578}"/>
    <cellStyle name="Normal 10 2 5 2 4 2" xfId="8466" xr:uid="{9F5659EF-80B9-44E2-8311-04EC6787C858}"/>
    <cellStyle name="Normal 10 2 5 2 4 2 2" xfId="24473" xr:uid="{51584A66-7A7E-45AB-8912-A26C855CB062}"/>
    <cellStyle name="Normal 10 2 5 2 4 3" xfId="24472" xr:uid="{0A7EEF8C-35C9-4D7F-B0E4-1F1D6A302701}"/>
    <cellStyle name="Normal 10 2 5 2 5" xfId="8467" xr:uid="{C76017D4-D73E-499B-B655-A42A7C489566}"/>
    <cellStyle name="Normal 10 2 5 2 5 2" xfId="24474" xr:uid="{876E7726-09FB-4EF5-BBD4-72C9DF60E49E}"/>
    <cellStyle name="Normal 10 2 5 2_sales contracts" xfId="8459" xr:uid="{CCCA2B77-2E77-4290-8C8B-2E8F792FABCB}"/>
    <cellStyle name="Normal 10 2 5 3" xfId="8468" xr:uid="{D00AA875-5271-43A0-A412-4CC76C9930C8}"/>
    <cellStyle name="Normal 10 2 5 3 2" xfId="8469" xr:uid="{C483193D-8D7A-4EB3-A414-D848F557B427}"/>
    <cellStyle name="Normal 10 2 5 3 2 2" xfId="24476" xr:uid="{5C3CE235-4570-4FC0-9857-E4011A72BA65}"/>
    <cellStyle name="Normal 10 2 5 3 3" xfId="8470" xr:uid="{E83626F1-9C68-4C59-8C0B-1B06802D6888}"/>
    <cellStyle name="Normal 10 2 5 3 3 2" xfId="24477" xr:uid="{A24F12B4-6B27-4038-92C8-99B1853548C4}"/>
    <cellStyle name="Normal 10 2 5 3 4" xfId="24475" xr:uid="{6E251FB2-69B9-4BEB-9C78-B5AA4682820E}"/>
    <cellStyle name="Normal 10 2 5 4" xfId="8471" xr:uid="{0B28C128-CFF7-48D2-9286-14F18A19A9BE}"/>
    <cellStyle name="Normal 10 2 5 4 2" xfId="8472" xr:uid="{B0F987B0-FC78-40C3-9059-4AB9710CB042}"/>
    <cellStyle name="Normal 10 2 5 4 2 2" xfId="24479" xr:uid="{5BF20214-9C40-4DE6-AE32-E1547CA89A36}"/>
    <cellStyle name="Normal 10 2 5 4 3" xfId="8473" xr:uid="{54AA8727-EF78-4EA7-9835-EAC4714AC439}"/>
    <cellStyle name="Normal 10 2 5 4 3 2" xfId="24480" xr:uid="{C1BF0E95-37FA-471A-B2A6-64BD8B304877}"/>
    <cellStyle name="Normal 10 2 5 4 4" xfId="24478" xr:uid="{032E7530-06D3-495F-93C0-F3D9EDDCB3BB}"/>
    <cellStyle name="Normal 10 2 5 5" xfId="8474" xr:uid="{F7D2B686-3178-4C7A-A2C6-4F6C6773747D}"/>
    <cellStyle name="Normal 10 2 5 5 2" xfId="8475" xr:uid="{88129AAD-EDD0-4F15-8CFD-4A6915BF8B24}"/>
    <cellStyle name="Normal 10 2 5 5 2 2" xfId="24482" xr:uid="{4869DC31-0944-4B3C-9154-BA3CD8BDA86A}"/>
    <cellStyle name="Normal 10 2 5 5 3" xfId="24481" xr:uid="{754C6C1C-38BB-4ADE-8158-425D895883A2}"/>
    <cellStyle name="Normal 10 2 5 6" xfId="8476" xr:uid="{AFF2FC81-B835-4741-B9D3-ED9B31D78DF7}"/>
    <cellStyle name="Normal 10 2 5 6 2" xfId="8477" xr:uid="{AE4B1751-118F-48D6-A563-11989183180E}"/>
    <cellStyle name="Normal 10 2 5 6 2 2" xfId="24484" xr:uid="{E49E092F-9928-4E5B-83CE-9A8A733BE8F7}"/>
    <cellStyle name="Normal 10 2 5 6 3" xfId="24483" xr:uid="{8B52B415-77C7-4424-B415-C296FCD1F6A6}"/>
    <cellStyle name="Normal 10 2 5 7" xfId="8478" xr:uid="{9955CD37-15D3-45E9-A4B5-8982E7CB2AF7}"/>
    <cellStyle name="Normal 10 2 5 7 2" xfId="24485" xr:uid="{A1EC767D-57F4-4C5A-82C1-71AD92796286}"/>
    <cellStyle name="Normal 10 2 5_Dev global price ach" xfId="8479" xr:uid="{2397DA72-4FC6-4186-BD19-E5D7C093709E}"/>
    <cellStyle name="Normal 10 2 6" xfId="1262" xr:uid="{00000000-0005-0000-0000-0000C1040000}"/>
    <cellStyle name="Normal 10 2 6 2" xfId="8480" xr:uid="{4BF2DD4C-5754-49AA-91B6-A46460E31742}"/>
    <cellStyle name="Normal 10 2 6 2 2" xfId="8481" xr:uid="{3B236853-8C9D-473E-AABE-F4CFE6745188}"/>
    <cellStyle name="Normal 10 2 6 2 2 2" xfId="8482" xr:uid="{E5D8D705-F6A5-4502-9946-09124D24B477}"/>
    <cellStyle name="Normal 10 2 6 2 2 2 2" xfId="24488" xr:uid="{2784E2F9-7D9C-43D9-823E-3483CB2516BB}"/>
    <cellStyle name="Normal 10 2 6 2 2 3" xfId="24487" xr:uid="{1F8E5BCE-922B-474E-8D15-6B9E060C0F38}"/>
    <cellStyle name="Normal 10 2 6 2 3" xfId="8483" xr:uid="{ABF75903-CDDF-4FE0-8604-A916AD1BE55B}"/>
    <cellStyle name="Normal 10 2 6 2 3 2" xfId="8484" xr:uid="{91834F83-1139-44CE-AD63-E04EE78680F2}"/>
    <cellStyle name="Normal 10 2 6 2 3 2 2" xfId="24490" xr:uid="{8EF48838-798E-45D5-9B40-F43B7ED06C9D}"/>
    <cellStyle name="Normal 10 2 6 2 3 3" xfId="24489" xr:uid="{02314E98-3AA7-44D8-A5AD-D787F302713D}"/>
    <cellStyle name="Normal 10 2 6 2 4" xfId="8485" xr:uid="{82ECB0A6-091E-40D8-9C30-185E0573FC43}"/>
    <cellStyle name="Normal 10 2 6 2 4 2" xfId="24491" xr:uid="{047D724D-5E46-456F-8CB7-93BA744F5DB1}"/>
    <cellStyle name="Normal 10 2 6 2 5" xfId="24486" xr:uid="{669669FC-8E9D-451A-8215-65541CBAC922}"/>
    <cellStyle name="Normal 10 2 6 3" xfId="8486" xr:uid="{6A4E3608-8FB8-49F9-BD04-1CDC780DFBD0}"/>
    <cellStyle name="Normal 10 2 6 3 2" xfId="8487" xr:uid="{29CDD26B-C284-4FEF-AAD8-ECF3DE383FAE}"/>
    <cellStyle name="Normal 10 2 6 3 2 2" xfId="24493" xr:uid="{9E8DE9F8-1A7C-4132-AA9A-502B3BE6194C}"/>
    <cellStyle name="Normal 10 2 6 3 3" xfId="8488" xr:uid="{1AB4E4D9-4DD9-41CF-A2C7-B71DBAB096BB}"/>
    <cellStyle name="Normal 10 2 6 3 3 2" xfId="24494" xr:uid="{323901A0-CB9E-4C4D-8A84-E81B6C3CE431}"/>
    <cellStyle name="Normal 10 2 6 3 4" xfId="24492" xr:uid="{312CBB99-CCF7-452D-BC5E-84683A91B4A2}"/>
    <cellStyle name="Normal 10 2 6 4" xfId="8489" xr:uid="{DF8A48EF-9D4C-4BAD-8607-92EBE4D47E91}"/>
    <cellStyle name="Normal 10 2 6 4 2" xfId="8490" xr:uid="{C1BCF955-9268-4FFF-AA9B-B62F71926FF1}"/>
    <cellStyle name="Normal 10 2 6 4 2 2" xfId="24496" xr:uid="{E2F28E32-4668-4F3C-965E-768210AAC9C7}"/>
    <cellStyle name="Normal 10 2 6 4 3" xfId="24495" xr:uid="{F89A649A-677C-4D70-89DD-D88855EEA241}"/>
    <cellStyle name="Normal 10 2 6 5" xfId="8491" xr:uid="{468F3717-0CCD-4F4A-8CBE-FC87E852A316}"/>
    <cellStyle name="Normal 10 2 6 5 2" xfId="8492" xr:uid="{BC3D0E25-5E3D-41EE-8B9D-8E3D25F44037}"/>
    <cellStyle name="Normal 10 2 6 5 2 2" xfId="24498" xr:uid="{EA8707D2-F260-438F-A974-0BE9F1BC2B9A}"/>
    <cellStyle name="Normal 10 2 6 5 3" xfId="24497" xr:uid="{EFE75DDB-7686-4BD1-97B4-8EE05876C690}"/>
    <cellStyle name="Normal 10 2 6 6" xfId="8493" xr:uid="{BE0F3E5E-F0BF-433B-B9FC-3E1822085553}"/>
    <cellStyle name="Normal 10 2 6 6 2" xfId="24499" xr:uid="{44B0777C-DF14-4B5A-BB82-3FD5A0DA0778}"/>
    <cellStyle name="Normal 10 2 6_Dev global price ach" xfId="8494" xr:uid="{094534FA-99EE-4FD0-B7FE-417C162DFEAE}"/>
    <cellStyle name="Normal 10 2 7" xfId="1263" xr:uid="{00000000-0005-0000-0000-0000C2040000}"/>
    <cellStyle name="Normal 10 2 7 2" xfId="8495" xr:uid="{A17D6D63-FC98-411A-A83E-D03303E5E4A5}"/>
    <cellStyle name="Normal 10 2 7 2 2" xfId="8496" xr:uid="{0CB38F7B-74E9-4F25-85C4-C29E87396FC6}"/>
    <cellStyle name="Normal 10 2 7 2 2 2" xfId="8497" xr:uid="{114D0BC8-1C6E-4DD7-88C0-D283CDC87256}"/>
    <cellStyle name="Normal 10 2 7 2 2 2 2" xfId="24502" xr:uid="{99CCE947-151C-407B-91B1-7BB35AF3D2C5}"/>
    <cellStyle name="Normal 10 2 7 2 2 3" xfId="24501" xr:uid="{E181F9DB-0E32-4AB4-831D-8AC360933825}"/>
    <cellStyle name="Normal 10 2 7 2 3" xfId="8498" xr:uid="{000D8E17-7D2E-49C7-AA8A-6BEA8236C4D5}"/>
    <cellStyle name="Normal 10 2 7 2 3 2" xfId="8499" xr:uid="{6C29E551-FE3C-43A5-ABB7-C0E83A25CD4F}"/>
    <cellStyle name="Normal 10 2 7 2 3 2 2" xfId="24504" xr:uid="{BC288644-4FBF-47C9-9002-CB26781C64F5}"/>
    <cellStyle name="Normal 10 2 7 2 3 3" xfId="24503" xr:uid="{67C38E75-981B-4219-BABA-982A9F72644F}"/>
    <cellStyle name="Normal 10 2 7 2 4" xfId="8500" xr:uid="{830E6296-EF82-4750-9857-5B2881F186EF}"/>
    <cellStyle name="Normal 10 2 7 2 4 2" xfId="24505" xr:uid="{587BC088-E5A4-4EB4-A271-3C6773254072}"/>
    <cellStyle name="Normal 10 2 7 2 5" xfId="24500" xr:uid="{0AA86B64-DD7C-414B-8143-3602F300840E}"/>
    <cellStyle name="Normal 10 2 7 3" xfId="8501" xr:uid="{6096C94C-F3B2-4622-A03C-E47EB29D4B2D}"/>
    <cellStyle name="Normal 10 2 7 3 2" xfId="8502" xr:uid="{18E72115-3BA5-48B5-9601-0AE2E2589A35}"/>
    <cellStyle name="Normal 10 2 7 3 2 2" xfId="24507" xr:uid="{0C19A258-0C4E-4962-A477-B2B06D312597}"/>
    <cellStyle name="Normal 10 2 7 3 3" xfId="8503" xr:uid="{F702388B-B519-4EA9-A49B-CD901F51A613}"/>
    <cellStyle name="Normal 10 2 7 3 3 2" xfId="24508" xr:uid="{9C469A21-3A9A-4285-8C2F-3B0D12372F7F}"/>
    <cellStyle name="Normal 10 2 7 3 4" xfId="24506" xr:uid="{BDB25401-BDCD-42E9-871A-0CFB5A64BF81}"/>
    <cellStyle name="Normal 10 2 7 4" xfId="8504" xr:uid="{F8AF523D-942D-4085-8002-2AF7092A0D67}"/>
    <cellStyle name="Normal 10 2 7 4 2" xfId="8505" xr:uid="{FB45C58D-ECC0-482C-B67B-C0DA9A436923}"/>
    <cellStyle name="Normal 10 2 7 4 2 2" xfId="24510" xr:uid="{87FB3BD0-68B6-4D2B-AA13-C55FF10E3BF7}"/>
    <cellStyle name="Normal 10 2 7 4 3" xfId="24509" xr:uid="{02EA5FAD-41D9-4F38-B3D1-F623FE4ED82B}"/>
    <cellStyle name="Normal 10 2 7 5" xfId="8506" xr:uid="{42E431A7-88F5-46F7-A10E-70624C5A227F}"/>
    <cellStyle name="Normal 10 2 7 5 2" xfId="8507" xr:uid="{A7F7825F-446F-4EDF-8A7E-6E1788EEE514}"/>
    <cellStyle name="Normal 10 2 7 5 2 2" xfId="24512" xr:uid="{1CFF57B3-5ACA-498F-841B-0AE42FFF63F2}"/>
    <cellStyle name="Normal 10 2 7 5 3" xfId="24511" xr:uid="{3CC0A5CE-A0DF-459A-850C-869725F8B32F}"/>
    <cellStyle name="Normal 10 2 7 6" xfId="8508" xr:uid="{FF826C67-84AB-48BF-87A1-0A5413748490}"/>
    <cellStyle name="Normal 10 2 7 6 2" xfId="24513" xr:uid="{B5F6A19F-8F66-40D4-89A5-31EEB646E191}"/>
    <cellStyle name="Normal 10 2 7_Dev global price ach" xfId="8509" xr:uid="{857C575B-BE01-41B7-96D8-4505B5F74B52}"/>
    <cellStyle name="Normal 10 2 8" xfId="8510" xr:uid="{D73E22C6-F6D9-49B1-A9E4-3FC53FA71CAD}"/>
    <cellStyle name="Normal 10 2 8 2" xfId="8511" xr:uid="{E980C28D-1579-4B55-83F3-8978BF5661EF}"/>
    <cellStyle name="Normal 10 2 8 2 2" xfId="8512" xr:uid="{A371D556-EAA2-4530-A109-A27C7BA04456}"/>
    <cellStyle name="Normal 10 2 8 2 2 2" xfId="24516" xr:uid="{02EA4E39-C9AF-462C-8B6D-95FE2D5057E0}"/>
    <cellStyle name="Normal 10 2 8 2 3" xfId="24515" xr:uid="{8D83F1FD-B6CC-491A-92C9-859176426ADD}"/>
    <cellStyle name="Normal 10 2 8 3" xfId="8513" xr:uid="{ED41830E-DE07-4AB3-9469-E8D79E48E4B5}"/>
    <cellStyle name="Normal 10 2 8 3 2" xfId="8514" xr:uid="{1D70B8F6-1FD4-42ED-9605-E3F8023BF3AC}"/>
    <cellStyle name="Normal 10 2 8 3 2 2" xfId="24518" xr:uid="{1E6A71B9-6278-426F-B785-776058D78DB9}"/>
    <cellStyle name="Normal 10 2 8 3 3" xfId="24517" xr:uid="{924D4C57-910E-43D4-AC71-6CAD788EF858}"/>
    <cellStyle name="Normal 10 2 8 4" xfId="8515" xr:uid="{21EAB987-52E7-4309-A336-DC5ED4E5E9EB}"/>
    <cellStyle name="Normal 10 2 8 4 2" xfId="24519" xr:uid="{76C1709F-996A-41BC-ABCC-9448B54DD8A8}"/>
    <cellStyle name="Normal 10 2 8 5" xfId="24514" xr:uid="{FB9AC9DE-1924-4D1E-BEFA-25631CC8EE2B}"/>
    <cellStyle name="Normal 10 2 9" xfId="8516" xr:uid="{6738586F-1349-49BD-A589-D42EDA197182}"/>
    <cellStyle name="Normal 10 2 9 2" xfId="8517" xr:uid="{DF852449-ABAF-44B7-9C65-E30A9893D2CE}"/>
    <cellStyle name="Normal 10 2 9 2 2" xfId="24521" xr:uid="{0982216E-ADA0-4A49-8694-AF80D2615F4D}"/>
    <cellStyle name="Normal 10 2 9 3" xfId="8518" xr:uid="{7C14502E-241D-4D24-BF8E-EDE84B27B5E1}"/>
    <cellStyle name="Normal 10 2 9 3 2" xfId="24522" xr:uid="{7F8592D4-FAEA-4C77-AB92-9CDCEDDA31A0}"/>
    <cellStyle name="Normal 10 2 9 4" xfId="24520" xr:uid="{94E8309B-776E-4B63-A8A9-7C1BD0B8EF3F}"/>
    <cellStyle name="Normal 10 2_2015 BFOREC HFM PLBS" xfId="1264" xr:uid="{00000000-0005-0000-0000-0000C3040000}"/>
    <cellStyle name="Normal 10 3" xfId="1265" xr:uid="{00000000-0005-0000-0000-0000C4040000}"/>
    <cellStyle name="Normal 10 3 10" xfId="8519" xr:uid="{9DBFEDD8-2A71-47BD-8F0F-DDA9F40A5B52}"/>
    <cellStyle name="Normal 10 3 10 2" xfId="8520" xr:uid="{879E96C8-0243-47EF-8992-79F683833479}"/>
    <cellStyle name="Normal 10 3 10 2 2" xfId="24524" xr:uid="{E7180985-BF82-4655-9563-88CE36154FFB}"/>
    <cellStyle name="Normal 10 3 10 3" xfId="8521" xr:uid="{D63F53B0-903E-4848-8DC4-395015563115}"/>
    <cellStyle name="Normal 10 3 10 3 2" xfId="24525" xr:uid="{58ED3462-3078-4AD9-8E0F-2E4606AE7F9A}"/>
    <cellStyle name="Normal 10 3 10 4" xfId="24523" xr:uid="{8D651DF3-B49A-49A2-B423-7837B5E1548F}"/>
    <cellStyle name="Normal 10 3 11" xfId="8522" xr:uid="{A2E472A1-2E68-4B85-BEF0-ABDFE091589F}"/>
    <cellStyle name="Normal 10 3 11 2" xfId="8523" xr:uid="{688BAFFE-1A88-4353-9E93-430784321B14}"/>
    <cellStyle name="Normal 10 3 11 2 2" xfId="24527" xr:uid="{EAD90D90-3664-46CE-95AD-D63D80D2EF40}"/>
    <cellStyle name="Normal 10 3 11 3" xfId="24526" xr:uid="{EE3DF9A6-550C-47B7-BA14-2AC56044271E}"/>
    <cellStyle name="Normal 10 3 12" xfId="8524" xr:uid="{509DA610-6829-41DE-A791-1A2FC3DCA8EA}"/>
    <cellStyle name="Normal 10 3 12 2" xfId="8525" xr:uid="{8D6C7FE8-F002-449E-8755-37C29225C7D6}"/>
    <cellStyle name="Normal 10 3 12 2 2" xfId="24529" xr:uid="{D7E4BE07-12D2-409C-83F0-2394CC2295E8}"/>
    <cellStyle name="Normal 10 3 12 3" xfId="24528" xr:uid="{0F1A35A7-93BE-44BC-B334-FB11FD07086A}"/>
    <cellStyle name="Normal 10 3 13" xfId="8526" xr:uid="{193B8B86-18BB-424E-9AC6-27F2D39D4468}"/>
    <cellStyle name="Normal 10 3 13 2" xfId="24530" xr:uid="{6C075691-EADA-426E-8756-D5C168153BC4}"/>
    <cellStyle name="Normal 10 3 14" xfId="34067" xr:uid="{E29C0F5F-1BD2-4DC6-99DA-9484F8E8B762}"/>
    <cellStyle name="Normal 10 3 2" xfId="1266" xr:uid="{00000000-0005-0000-0000-0000C5040000}"/>
    <cellStyle name="Normal 10 3 2 10" xfId="8527" xr:uid="{4BD3AF58-C416-4B11-B24B-008B99E55470}"/>
    <cellStyle name="Normal 10 3 2 10 2" xfId="8528" xr:uid="{652FB84C-6876-424A-B35A-1F6FDE96F6F1}"/>
    <cellStyle name="Normal 10 3 2 10 2 2" xfId="24532" xr:uid="{08C4AD56-2057-4335-8479-940C75150D0F}"/>
    <cellStyle name="Normal 10 3 2 10 3" xfId="24531" xr:uid="{764B310C-2A9E-4BB4-87B5-20E31C520D60}"/>
    <cellStyle name="Normal 10 3 2 11" xfId="8529" xr:uid="{5F4606F4-394E-4DC2-96CF-55178F133C31}"/>
    <cellStyle name="Normal 10 3 2 11 2" xfId="8530" xr:uid="{23879974-3D63-4D93-8465-BAEAAE2A4760}"/>
    <cellStyle name="Normal 10 3 2 11 2 2" xfId="24534" xr:uid="{9C549807-23DD-4178-A227-8F5B645373AF}"/>
    <cellStyle name="Normal 10 3 2 11 3" xfId="24533" xr:uid="{7B2C5221-4AC7-4644-865C-17891B21871D}"/>
    <cellStyle name="Normal 10 3 2 12" xfId="8531" xr:uid="{89E80E78-64CA-4A2D-B77F-A8866407DE3C}"/>
    <cellStyle name="Normal 10 3 2 12 2" xfId="24535" xr:uid="{B84723F6-AB9A-454A-A85E-796FAA9809F1}"/>
    <cellStyle name="Normal 10 3 2 2" xfId="1267" xr:uid="{00000000-0005-0000-0000-0000C6040000}"/>
    <cellStyle name="Normal 10 3 2 2 2" xfId="1268" xr:uid="{00000000-0005-0000-0000-0000C7040000}"/>
    <cellStyle name="Normal 10 3 2 2 2 2" xfId="1269" xr:uid="{00000000-0005-0000-0000-0000C8040000}"/>
    <cellStyle name="Normal 10 3 2 2 2 2 2" xfId="8533" xr:uid="{70752BBA-CC79-4569-A7C2-0B98B09C82E3}"/>
    <cellStyle name="Normal 10 3 2 2 2 2 2 2" xfId="8534" xr:uid="{F5A65F83-8756-406D-89FB-AE98DD98AE37}"/>
    <cellStyle name="Normal 10 3 2 2 2 2 2 2 2" xfId="24537" xr:uid="{D34C5D8A-AF10-4D1F-8BA6-BE95E63A7277}"/>
    <cellStyle name="Normal 10 3 2 2 2 2 2 3" xfId="8535" xr:uid="{C01D7C32-5F9B-4D69-A4E2-3DC315D87799}"/>
    <cellStyle name="Normal 10 3 2 2 2 2 2 3 2" xfId="24538" xr:uid="{AB1A6859-FF2D-46A8-AC50-4BEB2BECE830}"/>
    <cellStyle name="Normal 10 3 2 2 2 2 2 4" xfId="24536" xr:uid="{A5CFCC90-BCA0-468C-857A-538DAA13D135}"/>
    <cellStyle name="Normal 10 3 2 2 2 2 3" xfId="8536" xr:uid="{1E34A3FD-8A47-4E0C-B8D7-9B6DC16FA93A}"/>
    <cellStyle name="Normal 10 3 2 2 2 2 3 2" xfId="8537" xr:uid="{23032E59-3936-4A2E-B90F-1FCB0F97608E}"/>
    <cellStyle name="Normal 10 3 2 2 2 2 3 2 2" xfId="24540" xr:uid="{1B1BA841-84BC-49DD-BAEA-59E6EFAF9E9D}"/>
    <cellStyle name="Normal 10 3 2 2 2 2 3 3" xfId="24539" xr:uid="{54E0A16E-6890-4077-ADC2-B3A91395BC7D}"/>
    <cellStyle name="Normal 10 3 2 2 2 2 4" xfId="8538" xr:uid="{B107ECFB-6A54-4FD0-BB6A-6A36DA8E951C}"/>
    <cellStyle name="Normal 10 3 2 2 2 2 4 2" xfId="8539" xr:uid="{64149A97-7E2E-4261-BDF1-F4073CE7C675}"/>
    <cellStyle name="Normal 10 3 2 2 2 2 4 2 2" xfId="24542" xr:uid="{6C2DA180-40E6-4F19-9D34-0D7E79AF4D3A}"/>
    <cellStyle name="Normal 10 3 2 2 2 2 4 3" xfId="24541" xr:uid="{83347784-F1E4-4D1F-8595-FCF1071A6F11}"/>
    <cellStyle name="Normal 10 3 2 2 2 2 5" xfId="8540" xr:uid="{BE827982-2415-4D72-9B80-9D099C8D8718}"/>
    <cellStyle name="Normal 10 3 2 2 2 2 5 2" xfId="24543" xr:uid="{5D0A16E0-185D-4DA1-972F-543CEF47DDF3}"/>
    <cellStyle name="Normal 10 3 2 2 2 2_sales contracts" xfId="8532" xr:uid="{4BDA7973-A232-477A-B1E1-75EC89CDB35E}"/>
    <cellStyle name="Normal 10 3 2 2 2 3" xfId="8541" xr:uid="{35CDE37F-7C3F-4042-9CE4-A7076A953EF3}"/>
    <cellStyle name="Normal 10 3 2 2 2 3 2" xfId="8542" xr:uid="{28A766FD-5803-4A70-9553-977F9212E491}"/>
    <cellStyle name="Normal 10 3 2 2 2 3 2 2" xfId="24545" xr:uid="{D8BB6816-BF26-4888-B286-D939DB548607}"/>
    <cellStyle name="Normal 10 3 2 2 2 3 3" xfId="8543" xr:uid="{74479BF3-588D-4DAC-A82C-43712730C436}"/>
    <cellStyle name="Normal 10 3 2 2 2 3 3 2" xfId="24546" xr:uid="{86648EB4-2E0A-43F1-911D-5C11EB0754E3}"/>
    <cellStyle name="Normal 10 3 2 2 2 3 4" xfId="24544" xr:uid="{28739930-E785-4512-9ED5-2998C4F8AEFA}"/>
    <cellStyle name="Normal 10 3 2 2 2 4" xfId="8544" xr:uid="{640F48C5-1DB7-4E98-8619-3AD976C93751}"/>
    <cellStyle name="Normal 10 3 2 2 2 4 2" xfId="8545" xr:uid="{8F73D40A-EE5A-43DE-A6D7-2F162939DC0B}"/>
    <cellStyle name="Normal 10 3 2 2 2 4 2 2" xfId="24548" xr:uid="{E19E886B-7654-48D8-80DB-34F41747402A}"/>
    <cellStyle name="Normal 10 3 2 2 2 4 3" xfId="8546" xr:uid="{9FABE1DC-6A4F-447A-8FB3-BBB377CE0B0C}"/>
    <cellStyle name="Normal 10 3 2 2 2 4 3 2" xfId="24549" xr:uid="{50AB039E-046F-4063-8FF2-88BE232F6AD6}"/>
    <cellStyle name="Normal 10 3 2 2 2 4 4" xfId="24547" xr:uid="{521B87E2-27DD-4971-8516-6B40D686139F}"/>
    <cellStyle name="Normal 10 3 2 2 2 5" xfId="8547" xr:uid="{324C09E5-D651-4722-A2AB-7BFBD7EC8B9D}"/>
    <cellStyle name="Normal 10 3 2 2 2 5 2" xfId="8548" xr:uid="{7C504B75-8BC8-4B82-9D12-355F70373A0F}"/>
    <cellStyle name="Normal 10 3 2 2 2 5 2 2" xfId="24551" xr:uid="{22B0FE36-E2F3-4CD4-A920-FDC24FCCF262}"/>
    <cellStyle name="Normal 10 3 2 2 2 5 3" xfId="24550" xr:uid="{FC1C2520-2168-441A-8580-D0B873A66816}"/>
    <cellStyle name="Normal 10 3 2 2 2 6" xfId="8549" xr:uid="{188D9AB5-833E-49B6-B5C4-F2E2CA4D10D5}"/>
    <cellStyle name="Normal 10 3 2 2 2 6 2" xfId="8550" xr:uid="{198718F3-C636-415B-ADB5-F2ECFCBF2241}"/>
    <cellStyle name="Normal 10 3 2 2 2 6 2 2" xfId="24553" xr:uid="{4AA3A491-1345-41C0-A8BF-69C979829189}"/>
    <cellStyle name="Normal 10 3 2 2 2 6 3" xfId="24552" xr:uid="{4F81094B-DDD5-44C0-AE6E-86031FD29903}"/>
    <cellStyle name="Normal 10 3 2 2 2 7" xfId="8551" xr:uid="{5BE9D999-D576-4222-8244-DF78DE887A1F}"/>
    <cellStyle name="Normal 10 3 2 2 2 7 2" xfId="24554" xr:uid="{8C31CF6C-17A4-4D4F-BC30-444C75C2CD66}"/>
    <cellStyle name="Normal 10 3 2 2 2_Dev global price ach" xfId="8552" xr:uid="{008336DD-EF00-4BFC-9C8E-93BA2F1CD545}"/>
    <cellStyle name="Normal 10 3 2 2 3" xfId="1270" xr:uid="{00000000-0005-0000-0000-0000CA040000}"/>
    <cellStyle name="Normal 10 3 2 2 3 2" xfId="8554" xr:uid="{BFDB6F05-3D47-4FD9-B3EC-6F2580582CF7}"/>
    <cellStyle name="Normal 10 3 2 2 3 2 2" xfId="8555" xr:uid="{4DFA6923-929F-4CF9-A926-5F8E54753C7F}"/>
    <cellStyle name="Normal 10 3 2 2 3 2 2 2" xfId="24556" xr:uid="{8A05FC89-DC89-44EB-A986-E6521A921EC4}"/>
    <cellStyle name="Normal 10 3 2 2 3 2 3" xfId="8556" xr:uid="{40FF477E-7842-427B-9D0E-05B83BE8C657}"/>
    <cellStyle name="Normal 10 3 2 2 3 2 3 2" xfId="24557" xr:uid="{607233AD-4115-4C9B-A2A1-F1DAE6F501C9}"/>
    <cellStyle name="Normal 10 3 2 2 3 2 4" xfId="24555" xr:uid="{F5E83A78-9902-4CA9-A353-9CFA15274934}"/>
    <cellStyle name="Normal 10 3 2 2 3 3" xfId="8557" xr:uid="{C4A75EB0-97CB-4D75-A79B-43A32AB716F6}"/>
    <cellStyle name="Normal 10 3 2 2 3 3 2" xfId="8558" xr:uid="{76F44E57-DA97-4FE0-AC2F-966F93439ACD}"/>
    <cellStyle name="Normal 10 3 2 2 3 3 2 2" xfId="24559" xr:uid="{AF6FA5BE-9DE5-427B-BB1B-8D449900A087}"/>
    <cellStyle name="Normal 10 3 2 2 3 3 3" xfId="24558" xr:uid="{2529EA0B-CE8F-429C-821D-7CF2361844D3}"/>
    <cellStyle name="Normal 10 3 2 2 3 4" xfId="8559" xr:uid="{5BFC5162-340E-4288-A5CA-0AE360602CAC}"/>
    <cellStyle name="Normal 10 3 2 2 3 4 2" xfId="8560" xr:uid="{C861DB66-1760-4DE4-BCA8-0E406DD8FB19}"/>
    <cellStyle name="Normal 10 3 2 2 3 4 2 2" xfId="24561" xr:uid="{C7556A76-735E-4EB4-84AF-B6180EAEA2DD}"/>
    <cellStyle name="Normal 10 3 2 2 3 4 3" xfId="24560" xr:uid="{BB391CB1-67F1-4C4A-946F-8DFF1225356E}"/>
    <cellStyle name="Normal 10 3 2 2 3 5" xfId="8561" xr:uid="{2A24B3CE-11FD-49BC-8FF5-A2A1130D1A5C}"/>
    <cellStyle name="Normal 10 3 2 2 3 5 2" xfId="24562" xr:uid="{8CA2E1BE-3D18-4FC5-9575-64EB3B99EF2C}"/>
    <cellStyle name="Normal 10 3 2 2 3_sales contracts" xfId="8553" xr:uid="{9D980C05-0924-4230-85AA-0D2789DC3955}"/>
    <cellStyle name="Normal 10 3 2 2 4" xfId="8562" xr:uid="{64FF7392-DEE6-474C-93CA-D430629F76A0}"/>
    <cellStyle name="Normal 10 3 2 2 4 2" xfId="8563" xr:uid="{EDCFE7E0-CB39-4B51-BA7C-F66295FD6DA2}"/>
    <cellStyle name="Normal 10 3 2 2 4 2 2" xfId="24564" xr:uid="{58713134-D9E5-465A-B0BB-E87F4DB60580}"/>
    <cellStyle name="Normal 10 3 2 2 4 3" xfId="8564" xr:uid="{5762F0F6-F296-4445-9CB0-4E6F048D92CD}"/>
    <cellStyle name="Normal 10 3 2 2 4 3 2" xfId="24565" xr:uid="{D9F97A76-3401-4AD1-8B50-17DD6B5F335D}"/>
    <cellStyle name="Normal 10 3 2 2 4 4" xfId="24563" xr:uid="{4628216A-CD75-469A-B9C3-881E4879C62E}"/>
    <cellStyle name="Normal 10 3 2 2 5" xfId="8565" xr:uid="{8B2A3A9B-9888-43A0-BB01-56F35F985963}"/>
    <cellStyle name="Normal 10 3 2 2 5 2" xfId="8566" xr:uid="{42524A9D-7462-47D2-ADF2-FCEAF298ADF2}"/>
    <cellStyle name="Normal 10 3 2 2 5 2 2" xfId="24567" xr:uid="{DD94541D-6AE9-4853-A1ED-BC95727C6E1A}"/>
    <cellStyle name="Normal 10 3 2 2 5 3" xfId="8567" xr:uid="{5885EB39-7EBC-4870-B9C6-99209E210360}"/>
    <cellStyle name="Normal 10 3 2 2 5 3 2" xfId="24568" xr:uid="{E0364DDE-E2C1-4D3A-A11D-B8A4828E1C47}"/>
    <cellStyle name="Normal 10 3 2 2 5 4" xfId="24566" xr:uid="{03DE6D75-6D3D-4126-999F-3C00EE5A76CF}"/>
    <cellStyle name="Normal 10 3 2 2 6" xfId="8568" xr:uid="{23DD5FC3-2640-4818-B2EC-4C363178A952}"/>
    <cellStyle name="Normal 10 3 2 2 6 2" xfId="8569" xr:uid="{FA6BBC4F-6460-46BE-87AD-6E841AE61EB2}"/>
    <cellStyle name="Normal 10 3 2 2 6 2 2" xfId="24570" xr:uid="{DB17FA12-BE80-4DFA-95C0-91BDA673F2D0}"/>
    <cellStyle name="Normal 10 3 2 2 6 3" xfId="24569" xr:uid="{7FB6F5A8-DE65-4B9D-AF4E-19E92693E680}"/>
    <cellStyle name="Normal 10 3 2 2 7" xfId="8570" xr:uid="{7271DF87-1143-4BB7-A799-35E606D404BC}"/>
    <cellStyle name="Normal 10 3 2 2 7 2" xfId="8571" xr:uid="{63D7FD72-8ACA-44AC-9764-D38BDEB0ABD3}"/>
    <cellStyle name="Normal 10 3 2 2 7 2 2" xfId="24572" xr:uid="{139CD63A-1C49-47EA-9F7E-CEF3EFD6DE1A}"/>
    <cellStyle name="Normal 10 3 2 2 7 3" xfId="24571" xr:uid="{4AD748E6-5451-4ABA-863C-E8D533100455}"/>
    <cellStyle name="Normal 10 3 2 2 8" xfId="8572" xr:uid="{79784200-5F49-4BA5-97C0-7B924C886CA4}"/>
    <cellStyle name="Normal 10 3 2 2 8 2" xfId="24573" xr:uid="{B021E0E3-5D3A-4F47-B3AC-042FEAEC9DFF}"/>
    <cellStyle name="Normal 10 3 2 2_Dev global price ach" xfId="8573" xr:uid="{6CB47A98-0B88-4393-AFD2-56A73CB6C9F2}"/>
    <cellStyle name="Normal 10 3 2 3" xfId="1271" xr:uid="{00000000-0005-0000-0000-0000CC040000}"/>
    <cellStyle name="Normal 10 3 2 3 2" xfId="1272" xr:uid="{00000000-0005-0000-0000-0000CD040000}"/>
    <cellStyle name="Normal 10 3 2 3 2 2" xfId="1273" xr:uid="{00000000-0005-0000-0000-0000CE040000}"/>
    <cellStyle name="Normal 10 3 2 3 2 2 2" xfId="8575" xr:uid="{8A0D61AE-59CB-4803-98F3-53E66142AA4B}"/>
    <cellStyle name="Normal 10 3 2 3 2 2 2 2" xfId="8576" xr:uid="{F0862209-8D9B-4306-9E10-D91B822C8EC6}"/>
    <cellStyle name="Normal 10 3 2 3 2 2 2 2 2" xfId="24575" xr:uid="{345142F8-0B9B-4D5D-B30D-D0D02E8BB09D}"/>
    <cellStyle name="Normal 10 3 2 3 2 2 2 3" xfId="8577" xr:uid="{7A644E97-C502-44D0-83F9-86C8140854C4}"/>
    <cellStyle name="Normal 10 3 2 3 2 2 2 3 2" xfId="24576" xr:uid="{5E707176-818E-4F0E-B32B-085FEBB0ACD0}"/>
    <cellStyle name="Normal 10 3 2 3 2 2 2 4" xfId="24574" xr:uid="{BFB60FCD-451C-4F04-899B-76576FD9672D}"/>
    <cellStyle name="Normal 10 3 2 3 2 2 3" xfId="8578" xr:uid="{5349E360-4BE1-40B5-8B1A-324BA9EF0EF6}"/>
    <cellStyle name="Normal 10 3 2 3 2 2 3 2" xfId="8579" xr:uid="{A465AF1D-179B-4785-BF6D-75A4EC268640}"/>
    <cellStyle name="Normal 10 3 2 3 2 2 3 2 2" xfId="24578" xr:uid="{EC9CD962-C5F8-4016-89CA-5FC47CCC2AB0}"/>
    <cellStyle name="Normal 10 3 2 3 2 2 3 3" xfId="24577" xr:uid="{63F81383-5F60-4F09-BA22-E2DD25D311B7}"/>
    <cellStyle name="Normal 10 3 2 3 2 2 4" xfId="8580" xr:uid="{41566EB5-ECE3-4139-BBAD-62C50CC0995D}"/>
    <cellStyle name="Normal 10 3 2 3 2 2 4 2" xfId="8581" xr:uid="{226C6082-03EB-4ADE-BA72-2F1B9E2EF2C7}"/>
    <cellStyle name="Normal 10 3 2 3 2 2 4 2 2" xfId="24580" xr:uid="{FC685BBC-75F5-4852-B765-BC01C4C71346}"/>
    <cellStyle name="Normal 10 3 2 3 2 2 4 3" xfId="24579" xr:uid="{49254462-53F9-4950-B1D4-F3522D7969CF}"/>
    <cellStyle name="Normal 10 3 2 3 2 2 5" xfId="8582" xr:uid="{C7EB76AB-EAD5-42CF-AEBE-7FAC61B43AC0}"/>
    <cellStyle name="Normal 10 3 2 3 2 2 5 2" xfId="24581" xr:uid="{153AD268-29B5-4EA6-A91D-631E4B26347B}"/>
    <cellStyle name="Normal 10 3 2 3 2 2_sales contracts" xfId="8574" xr:uid="{439E3871-5A31-46C1-B7B0-3C10C45D84EA}"/>
    <cellStyle name="Normal 10 3 2 3 2 3" xfId="8583" xr:uid="{B1C97945-6564-4D17-B7A8-AF3943DD1FA8}"/>
    <cellStyle name="Normal 10 3 2 3 2 3 2" xfId="8584" xr:uid="{FF4AC788-B021-4617-9683-7677F156F603}"/>
    <cellStyle name="Normal 10 3 2 3 2 3 2 2" xfId="24583" xr:uid="{2B72CFEC-DD91-4A7D-887B-E316DCE85435}"/>
    <cellStyle name="Normal 10 3 2 3 2 3 3" xfId="8585" xr:uid="{603ACAB1-E186-43FD-AF9A-1B132BBD11DD}"/>
    <cellStyle name="Normal 10 3 2 3 2 3 3 2" xfId="24584" xr:uid="{FBF9D1FD-28CD-4CEE-BC33-6BCE371A46EC}"/>
    <cellStyle name="Normal 10 3 2 3 2 3 4" xfId="24582" xr:uid="{08539728-D9BF-4832-9A00-DA57C7FA46C8}"/>
    <cellStyle name="Normal 10 3 2 3 2 4" xfId="8586" xr:uid="{AA193F04-8FBD-4C5C-B845-23A4A90EA872}"/>
    <cellStyle name="Normal 10 3 2 3 2 4 2" xfId="8587" xr:uid="{079B9206-4D95-4598-9C97-ABAF64C1D164}"/>
    <cellStyle name="Normal 10 3 2 3 2 4 2 2" xfId="24586" xr:uid="{BEABB896-A14B-4C33-92A6-49E40531E2DF}"/>
    <cellStyle name="Normal 10 3 2 3 2 4 3" xfId="8588" xr:uid="{4F26E4DA-0A5C-47BF-B0E8-E1196C0F3A72}"/>
    <cellStyle name="Normal 10 3 2 3 2 4 3 2" xfId="24587" xr:uid="{345BED2C-F3E8-4605-8D32-5CFEB296D41A}"/>
    <cellStyle name="Normal 10 3 2 3 2 4 4" xfId="24585" xr:uid="{57911962-F01D-4A7A-9A81-62B0665F7E9B}"/>
    <cellStyle name="Normal 10 3 2 3 2 5" xfId="8589" xr:uid="{57DE2A1D-1E20-438D-AB99-0BA2AEB3299E}"/>
    <cellStyle name="Normal 10 3 2 3 2 5 2" xfId="8590" xr:uid="{95B1B27C-6F1A-4E79-B5DE-AAB0ECFDED82}"/>
    <cellStyle name="Normal 10 3 2 3 2 5 2 2" xfId="24589" xr:uid="{FFFD84C4-B9A7-4A9F-BAC8-92C78AAA315B}"/>
    <cellStyle name="Normal 10 3 2 3 2 5 3" xfId="24588" xr:uid="{5375CAEE-4F74-4316-BB56-F5CEADA4290E}"/>
    <cellStyle name="Normal 10 3 2 3 2 6" xfId="8591" xr:uid="{49D1906D-196C-406E-9553-5C58E0B8A959}"/>
    <cellStyle name="Normal 10 3 2 3 2 6 2" xfId="8592" xr:uid="{FACD845B-121E-4084-A581-27AE8B403097}"/>
    <cellStyle name="Normal 10 3 2 3 2 6 2 2" xfId="24591" xr:uid="{8E4DF7B5-AE01-40CE-BCAC-7FF13FF75346}"/>
    <cellStyle name="Normal 10 3 2 3 2 6 3" xfId="24590" xr:uid="{36F38FEC-ECC7-4478-8FE0-CD4C3661A8DE}"/>
    <cellStyle name="Normal 10 3 2 3 2 7" xfId="8593" xr:uid="{8181F03D-7065-4EDF-BF08-DDCA613F4E0F}"/>
    <cellStyle name="Normal 10 3 2 3 2 7 2" xfId="24592" xr:uid="{42ABD588-F2A9-4589-91D6-9A31B270C7CA}"/>
    <cellStyle name="Normal 10 3 2 3 2_Dev global price ach" xfId="8594" xr:uid="{458906F6-B2D9-4B1F-A7DC-B92DDDEBC2A5}"/>
    <cellStyle name="Normal 10 3 2 3 3" xfId="1274" xr:uid="{00000000-0005-0000-0000-0000D0040000}"/>
    <cellStyle name="Normal 10 3 2 3 3 2" xfId="8596" xr:uid="{B9A97FB7-DE1F-4FCA-8FBA-2676D4426790}"/>
    <cellStyle name="Normal 10 3 2 3 3 2 2" xfId="8597" xr:uid="{C6927C09-A20A-48E6-8209-559589893C83}"/>
    <cellStyle name="Normal 10 3 2 3 3 2 2 2" xfId="24594" xr:uid="{6A3C0489-D051-404F-991D-1DDCFAE38BDC}"/>
    <cellStyle name="Normal 10 3 2 3 3 2 3" xfId="8598" xr:uid="{ECFF42F4-4455-4ECD-B736-0E2947A72A26}"/>
    <cellStyle name="Normal 10 3 2 3 3 2 3 2" xfId="24595" xr:uid="{724925C6-4368-46EB-93E3-D4B13935C22F}"/>
    <cellStyle name="Normal 10 3 2 3 3 2 4" xfId="24593" xr:uid="{008D7E92-CA2B-4EB6-9A5D-A511784B37D0}"/>
    <cellStyle name="Normal 10 3 2 3 3 3" xfId="8599" xr:uid="{70D664F4-2054-4813-842C-B1AD68C2C010}"/>
    <cellStyle name="Normal 10 3 2 3 3 3 2" xfId="8600" xr:uid="{58D7F8BC-9D2B-4179-850F-13913BA767B9}"/>
    <cellStyle name="Normal 10 3 2 3 3 3 2 2" xfId="24597" xr:uid="{D1CCC90C-6451-479C-9EE8-85BDE169DE12}"/>
    <cellStyle name="Normal 10 3 2 3 3 3 3" xfId="24596" xr:uid="{65D9BA72-0876-41A2-AD7F-86993E1E829F}"/>
    <cellStyle name="Normal 10 3 2 3 3 4" xfId="8601" xr:uid="{12E81F03-75AF-4C3D-BA60-9AEB12476F76}"/>
    <cellStyle name="Normal 10 3 2 3 3 4 2" xfId="8602" xr:uid="{EFDA40D6-B1F6-4A14-9970-5CC59C35A111}"/>
    <cellStyle name="Normal 10 3 2 3 3 4 2 2" xfId="24599" xr:uid="{82C1A1FF-74D6-47B1-ABD4-418070F57C17}"/>
    <cellStyle name="Normal 10 3 2 3 3 4 3" xfId="24598" xr:uid="{9C11AB10-119A-49F9-BE00-2D15DEDF557D}"/>
    <cellStyle name="Normal 10 3 2 3 3 5" xfId="8603" xr:uid="{DA5C19C0-F253-4D62-9B24-F65320A8D96B}"/>
    <cellStyle name="Normal 10 3 2 3 3 5 2" xfId="24600" xr:uid="{D25F2C79-6DA4-4252-A4B2-7AB5333F47E7}"/>
    <cellStyle name="Normal 10 3 2 3 3_sales contracts" xfId="8595" xr:uid="{910553FF-6FBA-40D5-8CDF-4759572D01F6}"/>
    <cellStyle name="Normal 10 3 2 3 4" xfId="8604" xr:uid="{1311D729-E62B-44B4-BB03-2A7801A04504}"/>
    <cellStyle name="Normal 10 3 2 3 4 2" xfId="8605" xr:uid="{AE1EA4CF-A637-4ABC-BDA7-E8FD2B0E79B4}"/>
    <cellStyle name="Normal 10 3 2 3 4 2 2" xfId="24602" xr:uid="{52D595B6-7F9D-4A79-88F6-6A17DF57E656}"/>
    <cellStyle name="Normal 10 3 2 3 4 3" xfId="8606" xr:uid="{C58766A8-2309-46AA-BA89-E75E8754D19B}"/>
    <cellStyle name="Normal 10 3 2 3 4 3 2" xfId="24603" xr:uid="{CC71F9DE-8C04-47C3-8A04-D0A05155CEAD}"/>
    <cellStyle name="Normal 10 3 2 3 4 4" xfId="24601" xr:uid="{E1632F39-A20C-436F-B2BA-9C5331B8E54B}"/>
    <cellStyle name="Normal 10 3 2 3 5" xfId="8607" xr:uid="{8F2195F2-2DB9-4FD2-AB7D-3B66D2AD5350}"/>
    <cellStyle name="Normal 10 3 2 3 5 2" xfId="8608" xr:uid="{49673E6B-AAF9-4E1C-8848-0E5179F92F07}"/>
    <cellStyle name="Normal 10 3 2 3 5 2 2" xfId="24605" xr:uid="{AB480726-1B9B-4059-88A9-70B560EA46D5}"/>
    <cellStyle name="Normal 10 3 2 3 5 3" xfId="8609" xr:uid="{A9C16B4A-DE7B-4153-ACBD-DA745B3C053D}"/>
    <cellStyle name="Normal 10 3 2 3 5 3 2" xfId="24606" xr:uid="{08C08ABF-2055-4D19-B6AD-8B78F68C303F}"/>
    <cellStyle name="Normal 10 3 2 3 5 4" xfId="24604" xr:uid="{97BAEE7C-4218-4C15-A43B-932002AD9CF4}"/>
    <cellStyle name="Normal 10 3 2 3 6" xfId="8610" xr:uid="{7410E4DC-D40A-421C-A9E4-5F967DA83549}"/>
    <cellStyle name="Normal 10 3 2 3 6 2" xfId="8611" xr:uid="{5438EB0E-4DB2-4C83-BA03-A938BD940923}"/>
    <cellStyle name="Normal 10 3 2 3 6 2 2" xfId="24608" xr:uid="{2F475942-1FD9-47A3-804B-AC4890740D10}"/>
    <cellStyle name="Normal 10 3 2 3 6 3" xfId="24607" xr:uid="{B05924AB-D3FC-4A33-9C09-818ED8F5E714}"/>
    <cellStyle name="Normal 10 3 2 3 7" xfId="8612" xr:uid="{7DC37F0F-0A19-4FE7-8F9B-FFE1CF022E2F}"/>
    <cellStyle name="Normal 10 3 2 3 7 2" xfId="8613" xr:uid="{B6FB4D09-9BE0-40E4-9057-5DC5E7987AAE}"/>
    <cellStyle name="Normal 10 3 2 3 7 2 2" xfId="24610" xr:uid="{8A832A11-C424-46E4-8B13-7FF9A3E93DDF}"/>
    <cellStyle name="Normal 10 3 2 3 7 3" xfId="24609" xr:uid="{9EA9B243-345C-454B-A457-D3AFDA3B5894}"/>
    <cellStyle name="Normal 10 3 2 3 8" xfId="8614" xr:uid="{EE3C466D-02E8-442E-90DB-55F6FA028CBA}"/>
    <cellStyle name="Normal 10 3 2 3 8 2" xfId="24611" xr:uid="{0D23DD36-5366-43B6-9977-B702500CF9DC}"/>
    <cellStyle name="Normal 10 3 2 3_Dev global price ach" xfId="8615" xr:uid="{9D638844-F660-4C28-8842-517154766DBE}"/>
    <cellStyle name="Normal 10 3 2 4" xfId="1275" xr:uid="{00000000-0005-0000-0000-0000D2040000}"/>
    <cellStyle name="Normal 10 3 2 4 2" xfId="1276" xr:uid="{00000000-0005-0000-0000-0000D3040000}"/>
    <cellStyle name="Normal 10 3 2 4 2 2" xfId="8617" xr:uid="{5686A99D-0269-4F71-BFD6-773A642A5428}"/>
    <cellStyle name="Normal 10 3 2 4 2 2 2" xfId="8618" xr:uid="{7F59029C-2BAA-434C-A79A-2B3037A5A930}"/>
    <cellStyle name="Normal 10 3 2 4 2 2 2 2" xfId="24613" xr:uid="{CF063121-7B92-466A-BB07-1ABB2E24123E}"/>
    <cellStyle name="Normal 10 3 2 4 2 2 3" xfId="8619" xr:uid="{312688EE-2174-4686-8E2F-E696A36CFB58}"/>
    <cellStyle name="Normal 10 3 2 4 2 2 3 2" xfId="24614" xr:uid="{360565D2-9DC2-40E0-9ED2-91E11E957FD0}"/>
    <cellStyle name="Normal 10 3 2 4 2 2 4" xfId="24612" xr:uid="{FD58221C-7575-4AE3-BDFD-3ABC86873D62}"/>
    <cellStyle name="Normal 10 3 2 4 2 3" xfId="8620" xr:uid="{12DB4168-9606-4CF7-8D68-62DFA6478CDE}"/>
    <cellStyle name="Normal 10 3 2 4 2 3 2" xfId="8621" xr:uid="{AF2DB490-A545-4176-9E0E-FD1F928201C6}"/>
    <cellStyle name="Normal 10 3 2 4 2 3 2 2" xfId="24616" xr:uid="{5575B0D0-E280-496B-8FFE-A141DEDFA4DA}"/>
    <cellStyle name="Normal 10 3 2 4 2 3 3" xfId="24615" xr:uid="{377C76E4-136F-4659-9E6F-E64187CEA47B}"/>
    <cellStyle name="Normal 10 3 2 4 2 4" xfId="8622" xr:uid="{2E1F42AC-3DFA-430D-AF76-E7F3EFCE516B}"/>
    <cellStyle name="Normal 10 3 2 4 2 4 2" xfId="8623" xr:uid="{5C0AAA34-51CA-4BAA-BB1B-FEDD271D0D4F}"/>
    <cellStyle name="Normal 10 3 2 4 2 4 2 2" xfId="24618" xr:uid="{B39EB0D6-7591-4B5A-9C8A-E510ACE4B8AD}"/>
    <cellStyle name="Normal 10 3 2 4 2 4 3" xfId="24617" xr:uid="{75B27569-27B4-4F8D-AD76-1A21B85C0C92}"/>
    <cellStyle name="Normal 10 3 2 4 2 5" xfId="8624" xr:uid="{3E1D3BFC-4562-4716-99AA-9164EC400DCC}"/>
    <cellStyle name="Normal 10 3 2 4 2 5 2" xfId="24619" xr:uid="{8AFFB075-7616-4686-B1EE-9681E38864C5}"/>
    <cellStyle name="Normal 10 3 2 4 2_sales contracts" xfId="8616" xr:uid="{8CF45737-48A6-4E50-B197-BDF9B5D920E5}"/>
    <cellStyle name="Normal 10 3 2 4 3" xfId="8625" xr:uid="{39126355-931A-4F8E-B246-D67BF38D804D}"/>
    <cellStyle name="Normal 10 3 2 4 3 2" xfId="8626" xr:uid="{9120F930-4731-4790-8C8D-C5F8860B6BB0}"/>
    <cellStyle name="Normal 10 3 2 4 3 2 2" xfId="24621" xr:uid="{774D3B48-F929-48F0-9E89-A80758F73920}"/>
    <cellStyle name="Normal 10 3 2 4 3 3" xfId="8627" xr:uid="{8A421211-D7A2-4106-AB88-DD6E5EA1EE72}"/>
    <cellStyle name="Normal 10 3 2 4 3 3 2" xfId="24622" xr:uid="{AF1E7BCA-4CC6-4253-846E-7FCB551589FB}"/>
    <cellStyle name="Normal 10 3 2 4 3 4" xfId="24620" xr:uid="{3D8B285A-8858-4FC9-8D33-522171E2EB5E}"/>
    <cellStyle name="Normal 10 3 2 4 4" xfId="8628" xr:uid="{39CC3E40-0ECD-4D93-93E6-8123775BD5B5}"/>
    <cellStyle name="Normal 10 3 2 4 4 2" xfId="8629" xr:uid="{701DDB85-6C6F-4248-A195-600BEABD4C1C}"/>
    <cellStyle name="Normal 10 3 2 4 4 2 2" xfId="24624" xr:uid="{C617D5F6-AE26-40AA-B85D-9A35DBF32321}"/>
    <cellStyle name="Normal 10 3 2 4 4 3" xfId="8630" xr:uid="{3A20046F-22DA-4C37-9A52-3D112AC95597}"/>
    <cellStyle name="Normal 10 3 2 4 4 3 2" xfId="24625" xr:uid="{B9813F96-6B87-45D8-B618-B6D66E00A765}"/>
    <cellStyle name="Normal 10 3 2 4 4 4" xfId="24623" xr:uid="{E624A2B8-2860-4906-AB07-C053917654EA}"/>
    <cellStyle name="Normal 10 3 2 4 5" xfId="8631" xr:uid="{3027AA53-6521-41A1-8653-D382DE690FEC}"/>
    <cellStyle name="Normal 10 3 2 4 5 2" xfId="8632" xr:uid="{7CA48C60-5498-4BA9-A916-58B03A567620}"/>
    <cellStyle name="Normal 10 3 2 4 5 2 2" xfId="24627" xr:uid="{32B9AE60-AB39-4D8E-993B-0D1B34EA0390}"/>
    <cellStyle name="Normal 10 3 2 4 5 3" xfId="24626" xr:uid="{399E7B58-8216-4E48-9083-524594816CC8}"/>
    <cellStyle name="Normal 10 3 2 4 6" xfId="8633" xr:uid="{EB2C2A47-57F3-499F-A14C-3CA622C3FE14}"/>
    <cellStyle name="Normal 10 3 2 4 6 2" xfId="8634" xr:uid="{4DB60EFF-4228-4F11-86D3-CF1B4BF42F89}"/>
    <cellStyle name="Normal 10 3 2 4 6 2 2" xfId="24629" xr:uid="{4DE2E1C4-79A9-4A11-914E-EAA87D32FDBE}"/>
    <cellStyle name="Normal 10 3 2 4 6 3" xfId="24628" xr:uid="{1EBD7D49-E7F2-4FBD-B8AA-8F72DFEE5829}"/>
    <cellStyle name="Normal 10 3 2 4 7" xfId="8635" xr:uid="{DCC548C8-7124-445B-9167-92F37FFFF02A}"/>
    <cellStyle name="Normal 10 3 2 4 7 2" xfId="24630" xr:uid="{9707BF3D-1393-49B7-B87F-2C9B67A2BDFD}"/>
    <cellStyle name="Normal 10 3 2 4_Dev global price ach" xfId="8636" xr:uid="{137C3AA7-5E3E-4D5D-BC15-B5EB124F329A}"/>
    <cellStyle name="Normal 10 3 2 5" xfId="1277" xr:uid="{00000000-0005-0000-0000-0000D5040000}"/>
    <cellStyle name="Normal 10 3 2 5 2" xfId="1278" xr:uid="{00000000-0005-0000-0000-0000D6040000}"/>
    <cellStyle name="Normal 10 3 2 5 2 2" xfId="8638" xr:uid="{2C35D452-8555-4A6C-8BBF-380D591F8FC4}"/>
    <cellStyle name="Normal 10 3 2 5 2 2 2" xfId="8639" xr:uid="{DEB77CDF-2F18-472D-B429-2A55C05E51D0}"/>
    <cellStyle name="Normal 10 3 2 5 2 2 2 2" xfId="24632" xr:uid="{03277E35-E36E-4157-9153-39C90E87209F}"/>
    <cellStyle name="Normal 10 3 2 5 2 2 3" xfId="8640" xr:uid="{2D6CB9F9-291A-4EBF-B538-8BE19FFEB23A}"/>
    <cellStyle name="Normal 10 3 2 5 2 2 3 2" xfId="24633" xr:uid="{25DD048B-A171-4C37-8576-178CF2C6F1FA}"/>
    <cellStyle name="Normal 10 3 2 5 2 2 4" xfId="24631" xr:uid="{6D38BC76-0933-4391-9BAB-916DA72F4A5A}"/>
    <cellStyle name="Normal 10 3 2 5 2 3" xfId="8641" xr:uid="{69D0A7B9-032A-42B2-A00A-BDAA05A1B561}"/>
    <cellStyle name="Normal 10 3 2 5 2 3 2" xfId="8642" xr:uid="{F70C4556-CA59-4B6A-8BEE-E7C3FA89BDAF}"/>
    <cellStyle name="Normal 10 3 2 5 2 3 2 2" xfId="24635" xr:uid="{FA272ECC-92D0-4F86-81CF-2748585E9EA2}"/>
    <cellStyle name="Normal 10 3 2 5 2 3 3" xfId="24634" xr:uid="{F80C324B-37C1-432E-AC04-A6EAA3128F4F}"/>
    <cellStyle name="Normal 10 3 2 5 2 4" xfId="8643" xr:uid="{75A30F9E-9692-4B12-99F4-DB2F93B79CB5}"/>
    <cellStyle name="Normal 10 3 2 5 2 4 2" xfId="8644" xr:uid="{B10628C5-5371-43D2-AF19-9DA9EE20B44F}"/>
    <cellStyle name="Normal 10 3 2 5 2 4 2 2" xfId="24637" xr:uid="{4A77E41C-D726-453F-A800-879061C8DD55}"/>
    <cellStyle name="Normal 10 3 2 5 2 4 3" xfId="24636" xr:uid="{701ED99B-399D-4FC1-874E-B2503B65CA6C}"/>
    <cellStyle name="Normal 10 3 2 5 2 5" xfId="8645" xr:uid="{6657DE82-7711-49E6-BAFD-7D3E93151D31}"/>
    <cellStyle name="Normal 10 3 2 5 2 5 2" xfId="24638" xr:uid="{764CB1EB-F48B-48C7-B860-3EA5CBF1E9E2}"/>
    <cellStyle name="Normal 10 3 2 5 2_sales contracts" xfId="8637" xr:uid="{40DBF97A-9875-4D26-9521-3DD8DFE11F26}"/>
    <cellStyle name="Normal 10 3 2 5 3" xfId="8646" xr:uid="{8AC0B8F2-3398-41AF-BFB6-704DEE4C2641}"/>
    <cellStyle name="Normal 10 3 2 5 3 2" xfId="8647" xr:uid="{E37D3019-B927-4A2B-9703-D35A93602469}"/>
    <cellStyle name="Normal 10 3 2 5 3 2 2" xfId="24640" xr:uid="{9AC1800C-F402-4F4A-809A-7D82776973D2}"/>
    <cellStyle name="Normal 10 3 2 5 3 3" xfId="8648" xr:uid="{381102FE-75C1-4FF2-A735-06228B5A4FB5}"/>
    <cellStyle name="Normal 10 3 2 5 3 3 2" xfId="24641" xr:uid="{34ED868A-3E11-464F-B714-EEB35453CA98}"/>
    <cellStyle name="Normal 10 3 2 5 3 4" xfId="24639" xr:uid="{EA336B9A-9701-45BC-BA8D-CDA3368F580A}"/>
    <cellStyle name="Normal 10 3 2 5 4" xfId="8649" xr:uid="{C1AAAF05-8254-41DC-A975-85C53D148C2E}"/>
    <cellStyle name="Normal 10 3 2 5 4 2" xfId="8650" xr:uid="{E7AC8FE3-51B6-4600-BB60-2DC28DB8C3CB}"/>
    <cellStyle name="Normal 10 3 2 5 4 2 2" xfId="24643" xr:uid="{303BF267-1AE0-495F-814D-2AD5DD14599E}"/>
    <cellStyle name="Normal 10 3 2 5 4 3" xfId="8651" xr:uid="{FE4EA8F6-8AD1-44CA-B18C-4C06A70212B5}"/>
    <cellStyle name="Normal 10 3 2 5 4 3 2" xfId="24644" xr:uid="{C3848145-AD19-45B8-A978-7DF2FC43B92C}"/>
    <cellStyle name="Normal 10 3 2 5 4 4" xfId="24642" xr:uid="{173E168B-E043-49E3-BB2A-418F32A9A17E}"/>
    <cellStyle name="Normal 10 3 2 5 5" xfId="8652" xr:uid="{B6713CE2-1977-44FF-8960-D59906A4EC6A}"/>
    <cellStyle name="Normal 10 3 2 5 5 2" xfId="8653" xr:uid="{9EA67F6A-F973-4ACE-93AE-CA43997AA924}"/>
    <cellStyle name="Normal 10 3 2 5 5 2 2" xfId="24646" xr:uid="{F33F7642-5958-4C94-8373-B45F6385A2E3}"/>
    <cellStyle name="Normal 10 3 2 5 5 3" xfId="24645" xr:uid="{D2BB290D-CE5A-42E7-82B9-031B067D3699}"/>
    <cellStyle name="Normal 10 3 2 5 6" xfId="8654" xr:uid="{DDEEBC37-69F3-4E77-B160-90842E9DBF08}"/>
    <cellStyle name="Normal 10 3 2 5 6 2" xfId="8655" xr:uid="{50100C38-164C-488F-ADB8-899D4795F647}"/>
    <cellStyle name="Normal 10 3 2 5 6 2 2" xfId="24648" xr:uid="{FECB90F7-CE10-47AB-B965-A790B3AC48C7}"/>
    <cellStyle name="Normal 10 3 2 5 6 3" xfId="24647" xr:uid="{F786B40C-374C-4994-AEE0-6670F097D24C}"/>
    <cellStyle name="Normal 10 3 2 5 7" xfId="8656" xr:uid="{8AB478C4-FE04-4DCC-81A0-5D1735968379}"/>
    <cellStyle name="Normal 10 3 2 5 7 2" xfId="24649" xr:uid="{937C4BAE-EDFC-4F37-AC90-6576660AC2EC}"/>
    <cellStyle name="Normal 10 3 2 5_Dev global price ach" xfId="8657" xr:uid="{0C6D85D3-AA4B-40E1-8C06-8ED9479FC76B}"/>
    <cellStyle name="Normal 10 3 2 6" xfId="1279" xr:uid="{00000000-0005-0000-0000-0000D8040000}"/>
    <cellStyle name="Normal 10 3 2 6 2" xfId="8658" xr:uid="{D9452951-9EA9-401D-88B0-0859137F9FCB}"/>
    <cellStyle name="Normal 10 3 2 6 2 2" xfId="8659" xr:uid="{DC428D74-CD3D-4E2E-9C83-702CD1ECBBCD}"/>
    <cellStyle name="Normal 10 3 2 6 2 2 2" xfId="8660" xr:uid="{394ABCCF-3B8E-44DA-8CE6-7DF1F326C279}"/>
    <cellStyle name="Normal 10 3 2 6 2 2 2 2" xfId="24652" xr:uid="{1A8CE6A6-B717-40B2-A253-E04312E88C17}"/>
    <cellStyle name="Normal 10 3 2 6 2 2 3" xfId="24651" xr:uid="{E18BE4D5-6B00-4ABA-9911-7E7DD9A6F586}"/>
    <cellStyle name="Normal 10 3 2 6 2 3" xfId="8661" xr:uid="{40E15EB5-BE26-400A-B550-18B0F22EB159}"/>
    <cellStyle name="Normal 10 3 2 6 2 3 2" xfId="8662" xr:uid="{8ED027DE-AB87-4503-A2F3-A4D80333E0B8}"/>
    <cellStyle name="Normal 10 3 2 6 2 3 2 2" xfId="24654" xr:uid="{A8BBBCD0-09EC-488D-989E-01F2667A50A1}"/>
    <cellStyle name="Normal 10 3 2 6 2 3 3" xfId="24653" xr:uid="{31930755-3401-4CBD-AEA5-569C8011AEAB}"/>
    <cellStyle name="Normal 10 3 2 6 2 4" xfId="8663" xr:uid="{94CEBE67-8EAE-4B40-8042-E69E7FDB848A}"/>
    <cellStyle name="Normal 10 3 2 6 2 4 2" xfId="24655" xr:uid="{3C0A7CAB-8CF9-4FC1-AD25-7D450B54D6A1}"/>
    <cellStyle name="Normal 10 3 2 6 2 5" xfId="24650" xr:uid="{C5FD8752-6597-4827-A813-373A8CFC6E7B}"/>
    <cellStyle name="Normal 10 3 2 6 3" xfId="8664" xr:uid="{BC351806-9874-4406-976A-B19EB3FA5B74}"/>
    <cellStyle name="Normal 10 3 2 6 3 2" xfId="8665" xr:uid="{2FA99E3C-3A0B-4B1C-8880-6A699EDDF427}"/>
    <cellStyle name="Normal 10 3 2 6 3 2 2" xfId="24657" xr:uid="{9534183B-245C-4610-B641-F70B8EF2FEF1}"/>
    <cellStyle name="Normal 10 3 2 6 3 3" xfId="8666" xr:uid="{247799B5-3DDD-42AA-AE8F-6C0D124E6735}"/>
    <cellStyle name="Normal 10 3 2 6 3 3 2" xfId="24658" xr:uid="{29338DE1-873A-4D23-BC9C-21729A4C771D}"/>
    <cellStyle name="Normal 10 3 2 6 3 4" xfId="24656" xr:uid="{7E1895ED-CA0D-482E-939F-9DFA9E3F2E7D}"/>
    <cellStyle name="Normal 10 3 2 6 4" xfId="8667" xr:uid="{2596133B-8D34-44A6-A0F8-560A848046CF}"/>
    <cellStyle name="Normal 10 3 2 6 4 2" xfId="8668" xr:uid="{D9665812-81DD-4371-949D-E5BDA67CF907}"/>
    <cellStyle name="Normal 10 3 2 6 4 2 2" xfId="24660" xr:uid="{5EE42CC6-87C1-48A2-A527-4E5C2F6381F1}"/>
    <cellStyle name="Normal 10 3 2 6 4 3" xfId="24659" xr:uid="{3AA03BE3-CD88-465D-BA23-07446DDD7641}"/>
    <cellStyle name="Normal 10 3 2 6 5" xfId="8669" xr:uid="{BDA8AA78-A2A0-4F1A-ACCB-B03DD0D8E959}"/>
    <cellStyle name="Normal 10 3 2 6 5 2" xfId="8670" xr:uid="{0403074D-96BB-4583-9B7D-D18D5F5DD955}"/>
    <cellStyle name="Normal 10 3 2 6 5 2 2" xfId="24662" xr:uid="{E7237B96-A0AD-4CC4-8207-A6F6FF34B842}"/>
    <cellStyle name="Normal 10 3 2 6 5 3" xfId="24661" xr:uid="{87E086C8-1654-4814-B08C-9C89471469AD}"/>
    <cellStyle name="Normal 10 3 2 6 6" xfId="8671" xr:uid="{99C86BC7-5A48-4F3D-9414-33EB7160DE55}"/>
    <cellStyle name="Normal 10 3 2 6 6 2" xfId="24663" xr:uid="{E15EAFAA-B07E-4A5B-9A48-A654B0E6843C}"/>
    <cellStyle name="Normal 10 3 2 6_Dev global price ach" xfId="8672" xr:uid="{B208A813-8A55-4DE4-8483-26C22E0EACEF}"/>
    <cellStyle name="Normal 10 3 2 7" xfId="8673" xr:uid="{223B19C4-A1DF-4422-9D4D-7AB0B6C105CC}"/>
    <cellStyle name="Normal 10 3 2 7 2" xfId="8674" xr:uid="{A2572891-E2A5-40EA-A973-439608D8722C}"/>
    <cellStyle name="Normal 10 3 2 7 2 2" xfId="8675" xr:uid="{9C75A611-6B57-40E7-8927-1C47EBCD438B}"/>
    <cellStyle name="Normal 10 3 2 7 2 2 2" xfId="8676" xr:uid="{43C8A3EC-1262-4EBA-B2C5-6EF6BCDBBBD6}"/>
    <cellStyle name="Normal 10 3 2 7 2 2 2 2" xfId="24667" xr:uid="{3B2100B1-E623-402E-B893-3085FF386E5A}"/>
    <cellStyle name="Normal 10 3 2 7 2 2 3" xfId="24666" xr:uid="{5B9D9064-21E3-4239-965E-50D8A5CBFE63}"/>
    <cellStyle name="Normal 10 3 2 7 2 3" xfId="8677" xr:uid="{46110520-3FCF-438E-BA72-937EACA7413B}"/>
    <cellStyle name="Normal 10 3 2 7 2 3 2" xfId="8678" xr:uid="{0F82F862-FBE1-4398-BD96-B6507FF52030}"/>
    <cellStyle name="Normal 10 3 2 7 2 3 2 2" xfId="24669" xr:uid="{33148DD0-328E-4C56-86F5-E471CA3D45B4}"/>
    <cellStyle name="Normal 10 3 2 7 2 3 3" xfId="24668" xr:uid="{0436E412-655F-4CEB-A45E-A1CCFA0745E9}"/>
    <cellStyle name="Normal 10 3 2 7 2 4" xfId="8679" xr:uid="{840EE673-DDE6-47DA-BA02-6397E5713CCE}"/>
    <cellStyle name="Normal 10 3 2 7 2 4 2" xfId="24670" xr:uid="{3E07B930-CD02-4370-BF26-3E955A977F53}"/>
    <cellStyle name="Normal 10 3 2 7 2 5" xfId="24665" xr:uid="{D29CB87A-948D-4EC2-8045-D277D3F50F6D}"/>
    <cellStyle name="Normal 10 3 2 7 3" xfId="8680" xr:uid="{41FD842B-16EF-482D-B7AF-F1F138DAFCA6}"/>
    <cellStyle name="Normal 10 3 2 7 3 2" xfId="8681" xr:uid="{62389F52-C464-4F71-A43A-D9276D8899EB}"/>
    <cellStyle name="Normal 10 3 2 7 3 2 2" xfId="24672" xr:uid="{464C876A-84D4-4437-9DE8-74602030C18A}"/>
    <cellStyle name="Normal 10 3 2 7 3 3" xfId="24671" xr:uid="{DB0DA86B-7E66-45A9-83B8-3A1F361638B2}"/>
    <cellStyle name="Normal 10 3 2 7 4" xfId="8682" xr:uid="{33169C36-988A-4407-A9D5-F7E8402196A7}"/>
    <cellStyle name="Normal 10 3 2 7 4 2" xfId="8683" xr:uid="{3C55E37C-9CB4-42AA-807F-69729F416E1A}"/>
    <cellStyle name="Normal 10 3 2 7 4 2 2" xfId="24674" xr:uid="{65483AD0-2C6C-4A9B-8B42-7BD4214C6E28}"/>
    <cellStyle name="Normal 10 3 2 7 4 3" xfId="24673" xr:uid="{19EAA449-8806-41F8-B47C-160B367AC9D0}"/>
    <cellStyle name="Normal 10 3 2 7 5" xfId="8684" xr:uid="{7E73C9EF-1165-418C-AF4E-E2F0476F3A2A}"/>
    <cellStyle name="Normal 10 3 2 7 5 2" xfId="24675" xr:uid="{CD11D6BA-5417-413C-AC68-33FCE943EF88}"/>
    <cellStyle name="Normal 10 3 2 7 6" xfId="24664" xr:uid="{CA523E0C-E19A-4CD4-AC76-0EBA4B6CE462}"/>
    <cellStyle name="Normal 10 3 2 7_Dev global price ach" xfId="8685" xr:uid="{384256DE-3B87-42AC-96B2-D18800DC8AD2}"/>
    <cellStyle name="Normal 10 3 2 8" xfId="8686" xr:uid="{3E4B2EC0-638B-431F-B209-2DD91868BB05}"/>
    <cellStyle name="Normal 10 3 2 8 2" xfId="8687" xr:uid="{C3F421DA-B882-44DB-8FBB-23CE224DA444}"/>
    <cellStyle name="Normal 10 3 2 8 2 2" xfId="8688" xr:uid="{5A4819F0-CFED-4C0B-BE2B-41C259C9F228}"/>
    <cellStyle name="Normal 10 3 2 8 2 2 2" xfId="24678" xr:uid="{88B06606-1B2A-4109-8618-A23BDC5342F0}"/>
    <cellStyle name="Normal 10 3 2 8 2 3" xfId="24677" xr:uid="{FD7A7B4D-7859-45EC-B571-7B70BC17CC42}"/>
    <cellStyle name="Normal 10 3 2 8 3" xfId="8689" xr:uid="{5F2AF775-0195-4E05-8D56-CF71C8CC54BF}"/>
    <cellStyle name="Normal 10 3 2 8 3 2" xfId="8690" xr:uid="{FC60F27C-4839-49A8-8B37-61822816A4ED}"/>
    <cellStyle name="Normal 10 3 2 8 3 2 2" xfId="24680" xr:uid="{909A32E7-5021-41C4-8FF0-6685A47BDE8F}"/>
    <cellStyle name="Normal 10 3 2 8 3 3" xfId="24679" xr:uid="{264A1D2D-E8F6-44E0-B912-61B6CEA67773}"/>
    <cellStyle name="Normal 10 3 2 8 4" xfId="8691" xr:uid="{9C702D91-B6A8-4E26-8560-929B3CFFE383}"/>
    <cellStyle name="Normal 10 3 2 8 4 2" xfId="24681" xr:uid="{B1A109CE-CCC7-469E-8EF5-562ADC372E3B}"/>
    <cellStyle name="Normal 10 3 2 8 5" xfId="24676" xr:uid="{B181848C-1F88-4852-941A-6E853D40B4C0}"/>
    <cellStyle name="Normal 10 3 2 9" xfId="8692" xr:uid="{D6DB6FB8-5FCC-4933-BC7F-C3F423D3577D}"/>
    <cellStyle name="Normal 10 3 2 9 2" xfId="8693" xr:uid="{139FF152-95E3-4217-AB7C-E6F72B27EB7D}"/>
    <cellStyle name="Normal 10 3 2 9 2 2" xfId="24683" xr:uid="{44DEA6E0-FB06-4001-AD1C-2CEFCEF35543}"/>
    <cellStyle name="Normal 10 3 2 9 3" xfId="8694" xr:uid="{C5E78103-4567-48BB-8FE4-19DB9775DD59}"/>
    <cellStyle name="Normal 10 3 2 9 3 2" xfId="24684" xr:uid="{D6F41F5D-AD15-4975-A865-62DC3FED013D}"/>
    <cellStyle name="Normal 10 3 2 9 4" xfId="24682" xr:uid="{27AA458D-FE30-4BCC-8FEC-1D52824B0666}"/>
    <cellStyle name="Normal 10 3 2_Dev global price ach" xfId="8695" xr:uid="{2F40B6FC-1E33-46E0-8A2D-84F7B9D93EE7}"/>
    <cellStyle name="Normal 10 3 3" xfId="1280" xr:uid="{00000000-0005-0000-0000-0000DA040000}"/>
    <cellStyle name="Normal 10 3 3 2" xfId="1281" xr:uid="{00000000-0005-0000-0000-0000DB040000}"/>
    <cellStyle name="Normal 10 3 3 2 2" xfId="1282" xr:uid="{00000000-0005-0000-0000-0000DC040000}"/>
    <cellStyle name="Normal 10 3 3 2 2 2" xfId="8697" xr:uid="{DAD844D7-776C-4201-AB38-EC86CDE96D97}"/>
    <cellStyle name="Normal 10 3 3 2 2 2 2" xfId="8698" xr:uid="{D6646BF6-000E-40F5-9247-D073F876770D}"/>
    <cellStyle name="Normal 10 3 3 2 2 2 2 2" xfId="24686" xr:uid="{ECD675F8-0006-4757-AEA6-B93CAED89FDE}"/>
    <cellStyle name="Normal 10 3 3 2 2 2 3" xfId="8699" xr:uid="{CEE07D8C-3DC1-4C13-8F4C-3B0C61509AA6}"/>
    <cellStyle name="Normal 10 3 3 2 2 2 3 2" xfId="24687" xr:uid="{C81E453B-464E-4698-B276-D861E11577AF}"/>
    <cellStyle name="Normal 10 3 3 2 2 2 4" xfId="24685" xr:uid="{AD608483-D20F-4EC9-9E76-2F1560F8D6D6}"/>
    <cellStyle name="Normal 10 3 3 2 2 3" xfId="8700" xr:uid="{26AB3583-E294-4FA8-9313-542AE50888DA}"/>
    <cellStyle name="Normal 10 3 3 2 2 3 2" xfId="8701" xr:uid="{C4FE9B72-691C-4498-BB80-842766A2B4B4}"/>
    <cellStyle name="Normal 10 3 3 2 2 3 2 2" xfId="24689" xr:uid="{553461BE-C1C6-4BB9-B208-9925BBE62CB9}"/>
    <cellStyle name="Normal 10 3 3 2 2 3 3" xfId="24688" xr:uid="{A9915D8A-23DA-41A9-9FD5-D14B5915DFE2}"/>
    <cellStyle name="Normal 10 3 3 2 2 4" xfId="8702" xr:uid="{5C8E140A-F757-4C58-A51A-801D521C64E0}"/>
    <cellStyle name="Normal 10 3 3 2 2 4 2" xfId="8703" xr:uid="{08A9E7F0-1DC1-46DC-90BD-41693F69D35D}"/>
    <cellStyle name="Normal 10 3 3 2 2 4 2 2" xfId="24691" xr:uid="{BF6C5D52-BE62-4DC1-B233-A7AE25970862}"/>
    <cellStyle name="Normal 10 3 3 2 2 4 3" xfId="24690" xr:uid="{78223ED2-921B-4F23-8147-F0F0280134B6}"/>
    <cellStyle name="Normal 10 3 3 2 2 5" xfId="8704" xr:uid="{C0A7D229-0F5F-4A70-A66E-2E1B52A491BA}"/>
    <cellStyle name="Normal 10 3 3 2 2 5 2" xfId="24692" xr:uid="{4177BDEB-6E1B-4446-AF85-70221BB60E3E}"/>
    <cellStyle name="Normal 10 3 3 2 2_sales contracts" xfId="8696" xr:uid="{F9719F58-1DBA-4F66-BF92-DD2321A93638}"/>
    <cellStyle name="Normal 10 3 3 2 3" xfId="8705" xr:uid="{7C2B0AA4-E2D4-45C5-B9C6-A0ACF0564A8C}"/>
    <cellStyle name="Normal 10 3 3 2 3 2" xfId="8706" xr:uid="{8043CF21-31E4-40C2-9AB1-8571CE57759C}"/>
    <cellStyle name="Normal 10 3 3 2 3 2 2" xfId="24694" xr:uid="{D581D041-4D6E-4B24-9097-DF28674B955E}"/>
    <cellStyle name="Normal 10 3 3 2 3 3" xfId="8707" xr:uid="{A57B96D9-AA91-4BDA-A07F-EA1F9301B715}"/>
    <cellStyle name="Normal 10 3 3 2 3 3 2" xfId="24695" xr:uid="{DAA03A0F-DB1B-43F5-9819-82DCE24FD4BE}"/>
    <cellStyle name="Normal 10 3 3 2 3 4" xfId="24693" xr:uid="{EA57EE4D-185E-4682-8BAB-320FF601EC9F}"/>
    <cellStyle name="Normal 10 3 3 2 4" xfId="8708" xr:uid="{C9DA3376-FC38-4AC5-82F6-607B4E6BB3C9}"/>
    <cellStyle name="Normal 10 3 3 2 4 2" xfId="8709" xr:uid="{55F3A822-3D7C-4921-A751-6DA33A053E1A}"/>
    <cellStyle name="Normal 10 3 3 2 4 2 2" xfId="24697" xr:uid="{75EA331F-E18C-413A-8A50-F2C9803BC060}"/>
    <cellStyle name="Normal 10 3 3 2 4 3" xfId="8710" xr:uid="{0DD22824-0F4D-42E5-B5E4-46C8223A5A82}"/>
    <cellStyle name="Normal 10 3 3 2 4 3 2" xfId="24698" xr:uid="{64975F90-B1AF-4283-8524-ADD4556CB148}"/>
    <cellStyle name="Normal 10 3 3 2 4 4" xfId="24696" xr:uid="{B6028066-777F-45A3-B573-A477880A8FBB}"/>
    <cellStyle name="Normal 10 3 3 2 5" xfId="8711" xr:uid="{3792F217-5E40-4391-A4E2-EACB0F801C53}"/>
    <cellStyle name="Normal 10 3 3 2 5 2" xfId="8712" xr:uid="{BFF03D16-2ADA-4D6E-9F57-4A841DC8C73A}"/>
    <cellStyle name="Normal 10 3 3 2 5 2 2" xfId="24700" xr:uid="{82B33247-FDAA-41CF-95EF-C04959327A1B}"/>
    <cellStyle name="Normal 10 3 3 2 5 3" xfId="24699" xr:uid="{5F95E118-937E-4256-8F7D-7803B15513C1}"/>
    <cellStyle name="Normal 10 3 3 2 6" xfId="8713" xr:uid="{4E06776D-86A2-428F-8930-F07335846F77}"/>
    <cellStyle name="Normal 10 3 3 2 6 2" xfId="8714" xr:uid="{DBAE9828-3F42-4EF6-813E-61D88BDD5282}"/>
    <cellStyle name="Normal 10 3 3 2 6 2 2" xfId="24702" xr:uid="{B66AD509-BC24-49C8-A4E4-E03B4FA4EC06}"/>
    <cellStyle name="Normal 10 3 3 2 6 3" xfId="24701" xr:uid="{455EE2BF-DA69-4E04-A2DD-19A3E3A31E52}"/>
    <cellStyle name="Normal 10 3 3 2 7" xfId="8715" xr:uid="{439C61ED-0B0F-4D79-A31F-E70155612D01}"/>
    <cellStyle name="Normal 10 3 3 2 7 2" xfId="24703" xr:uid="{E5AD1986-BD74-43AA-88B1-911E05B44F7C}"/>
    <cellStyle name="Normal 10 3 3 2_Dev global price ach" xfId="8716" xr:uid="{CA5FF653-34CF-4D24-B380-035A3B60B230}"/>
    <cellStyle name="Normal 10 3 3 3" xfId="1283" xr:uid="{00000000-0005-0000-0000-0000DE040000}"/>
    <cellStyle name="Normal 10 3 3 3 2" xfId="8718" xr:uid="{D3DE4C22-E8CA-40AD-836C-E751596AE0BD}"/>
    <cellStyle name="Normal 10 3 3 3 2 2" xfId="8719" xr:uid="{E330F42A-2983-4D0B-90BD-70EE14EF25E3}"/>
    <cellStyle name="Normal 10 3 3 3 2 2 2" xfId="24705" xr:uid="{6ED090EB-4CC9-4D12-AC00-0BCFFA9A7E8F}"/>
    <cellStyle name="Normal 10 3 3 3 2 3" xfId="8720" xr:uid="{72728F92-AF86-4FEC-915B-56F40CD9053A}"/>
    <cellStyle name="Normal 10 3 3 3 2 3 2" xfId="24706" xr:uid="{A8346055-A151-406F-91F6-C9AE1F1742C9}"/>
    <cellStyle name="Normal 10 3 3 3 2 4" xfId="24704" xr:uid="{57BF757F-A949-4FAC-8B98-CC0555994138}"/>
    <cellStyle name="Normal 10 3 3 3 3" xfId="8721" xr:uid="{631AED94-2187-444E-92DA-FD46A27CD0D8}"/>
    <cellStyle name="Normal 10 3 3 3 3 2" xfId="8722" xr:uid="{C9814111-718D-41B2-ADF5-F63AA5D8AC91}"/>
    <cellStyle name="Normal 10 3 3 3 3 2 2" xfId="24708" xr:uid="{228A7C7B-8607-40F6-B0DD-F94EB0741C85}"/>
    <cellStyle name="Normal 10 3 3 3 3 3" xfId="24707" xr:uid="{941086EC-DE73-4F89-822D-BA5545D3753A}"/>
    <cellStyle name="Normal 10 3 3 3 4" xfId="8723" xr:uid="{34A99F25-089A-4B17-90D7-F2CE9AF313A4}"/>
    <cellStyle name="Normal 10 3 3 3 4 2" xfId="8724" xr:uid="{4E1DA5D8-90FA-4AD8-80F9-66BD89C6C511}"/>
    <cellStyle name="Normal 10 3 3 3 4 2 2" xfId="24710" xr:uid="{777D2E18-9C31-4F61-9327-7D84FA8BD533}"/>
    <cellStyle name="Normal 10 3 3 3 4 3" xfId="24709" xr:uid="{55AAF5E2-0590-4B3A-BDBC-288459D78F25}"/>
    <cellStyle name="Normal 10 3 3 3 5" xfId="8725" xr:uid="{63DDB2B4-B2EE-424F-9891-F8CE6B16C591}"/>
    <cellStyle name="Normal 10 3 3 3 5 2" xfId="24711" xr:uid="{122DDF89-BD4A-4F0A-948E-1B34D963310A}"/>
    <cellStyle name="Normal 10 3 3 3_sales contracts" xfId="8717" xr:uid="{660B2E20-DA73-4D31-8ADA-9E3FBEF16F23}"/>
    <cellStyle name="Normal 10 3 3 4" xfId="8726" xr:uid="{9F156378-AF70-4849-B0CA-BC85B1EE0CEB}"/>
    <cellStyle name="Normal 10 3 3 4 2" xfId="8727" xr:uid="{2E3E4C72-A5EA-415D-8B35-7487C1D2D562}"/>
    <cellStyle name="Normal 10 3 3 4 2 2" xfId="24713" xr:uid="{685DFAA9-19BF-472A-9349-862A415A9B14}"/>
    <cellStyle name="Normal 10 3 3 4 3" xfId="8728" xr:uid="{A6258063-A6F4-40F6-A68F-B31E28312F24}"/>
    <cellStyle name="Normal 10 3 3 4 3 2" xfId="24714" xr:uid="{E0A88299-D866-487A-97C8-98252F9BC71F}"/>
    <cellStyle name="Normal 10 3 3 4 4" xfId="24712" xr:uid="{1F9C6B45-4A7B-49D9-94FD-AD89AF97D2ED}"/>
    <cellStyle name="Normal 10 3 3 5" xfId="8729" xr:uid="{5A5E4BF5-6605-418A-B67A-15153F619317}"/>
    <cellStyle name="Normal 10 3 3 5 2" xfId="8730" xr:uid="{5D9C1B22-F1FA-4954-BBFF-F1A999E0A6BE}"/>
    <cellStyle name="Normal 10 3 3 5 2 2" xfId="24716" xr:uid="{F248C0F1-251B-4A28-81AE-F8F933654DCF}"/>
    <cellStyle name="Normal 10 3 3 5 3" xfId="8731" xr:uid="{0654D4FB-6FD9-4037-8E25-7A522A001FBC}"/>
    <cellStyle name="Normal 10 3 3 5 3 2" xfId="24717" xr:uid="{2E4B38E8-CC9C-4BB9-9597-5D10EF165EB0}"/>
    <cellStyle name="Normal 10 3 3 5 4" xfId="24715" xr:uid="{596D299D-9E11-48AA-9299-A0C26C780574}"/>
    <cellStyle name="Normal 10 3 3 6" xfId="8732" xr:uid="{7170EC79-7C4D-4A4D-B7F5-F21BF3FE2FD9}"/>
    <cellStyle name="Normal 10 3 3 6 2" xfId="8733" xr:uid="{DCED94DE-1577-4D64-B00D-EE322D3F0F7B}"/>
    <cellStyle name="Normal 10 3 3 6 2 2" xfId="24719" xr:uid="{FC7DA70B-756C-41D6-B8DE-5387E28A235F}"/>
    <cellStyle name="Normal 10 3 3 6 3" xfId="24718" xr:uid="{3B140DD5-350E-4F73-B0FB-8E316EFCF8D8}"/>
    <cellStyle name="Normal 10 3 3 7" xfId="8734" xr:uid="{7195A3F6-BD95-4AB5-9062-01EA6AB9DE1D}"/>
    <cellStyle name="Normal 10 3 3 7 2" xfId="8735" xr:uid="{0606D40A-3023-4800-A9D8-3D0B08FCA0D0}"/>
    <cellStyle name="Normal 10 3 3 7 2 2" xfId="24721" xr:uid="{7A82E02F-3E86-4203-B9CF-A68B31E9F361}"/>
    <cellStyle name="Normal 10 3 3 7 3" xfId="24720" xr:uid="{A12E077A-728C-4EE9-8BE1-C54341CD370A}"/>
    <cellStyle name="Normal 10 3 3 8" xfId="8736" xr:uid="{C4B02CCD-6E48-42EB-9153-9AB078CC17CA}"/>
    <cellStyle name="Normal 10 3 3 8 2" xfId="24722" xr:uid="{E3714D8F-BB6F-4B07-9D3F-2B469C6494BA}"/>
    <cellStyle name="Normal 10 3 3_Dev global price ach" xfId="8737" xr:uid="{56EC8FCD-F69B-4F9F-9F36-7B876DE8E6D4}"/>
    <cellStyle name="Normal 10 3 4" xfId="1284" xr:uid="{00000000-0005-0000-0000-0000E0040000}"/>
    <cellStyle name="Normal 10 3 4 2" xfId="1285" xr:uid="{00000000-0005-0000-0000-0000E1040000}"/>
    <cellStyle name="Normal 10 3 4 2 2" xfId="1286" xr:uid="{00000000-0005-0000-0000-0000E2040000}"/>
    <cellStyle name="Normal 10 3 4 2 2 2" xfId="8739" xr:uid="{7CCD21A1-B441-4F8A-B28A-061086E92FD1}"/>
    <cellStyle name="Normal 10 3 4 2 2 2 2" xfId="8740" xr:uid="{091020BA-EF62-4068-BE27-38414F2CBB0E}"/>
    <cellStyle name="Normal 10 3 4 2 2 2 2 2" xfId="24724" xr:uid="{6D75E198-D5CF-4E4E-8D1A-F4E2C02FB16A}"/>
    <cellStyle name="Normal 10 3 4 2 2 2 3" xfId="8741" xr:uid="{334979FE-FF6B-4846-A810-4652F52DC5A4}"/>
    <cellStyle name="Normal 10 3 4 2 2 2 3 2" xfId="24725" xr:uid="{B655932B-A121-474C-B0E0-622EDA29313C}"/>
    <cellStyle name="Normal 10 3 4 2 2 2 4" xfId="24723" xr:uid="{5049CE30-7489-4E5A-A181-7A9A548CF2A2}"/>
    <cellStyle name="Normal 10 3 4 2 2 3" xfId="8742" xr:uid="{EC2E0DCA-9FAF-4EBA-BB82-5002A9E269E5}"/>
    <cellStyle name="Normal 10 3 4 2 2 3 2" xfId="8743" xr:uid="{9E762A45-C397-4D15-AC0B-BC87F1BB247C}"/>
    <cellStyle name="Normal 10 3 4 2 2 3 2 2" xfId="24727" xr:uid="{C35A9CFB-ED97-42E5-815C-31BC9B145190}"/>
    <cellStyle name="Normal 10 3 4 2 2 3 3" xfId="24726" xr:uid="{0B4CFBBB-E531-4EFD-ABC7-ABDC0F639A8C}"/>
    <cellStyle name="Normal 10 3 4 2 2 4" xfId="8744" xr:uid="{2D497C3E-15D2-427C-BDD2-5DEA3892EB53}"/>
    <cellStyle name="Normal 10 3 4 2 2 4 2" xfId="8745" xr:uid="{55948FEB-A774-4D63-AF48-4FB4EE84DDDC}"/>
    <cellStyle name="Normal 10 3 4 2 2 4 2 2" xfId="24729" xr:uid="{907CAADB-2CED-4908-B70A-D9713E5B99E8}"/>
    <cellStyle name="Normal 10 3 4 2 2 4 3" xfId="24728" xr:uid="{1AFE5069-2946-4705-B70B-2AAC558E0260}"/>
    <cellStyle name="Normal 10 3 4 2 2 5" xfId="8746" xr:uid="{43F2DAD7-010D-4E4A-87BE-F4808AEBABA5}"/>
    <cellStyle name="Normal 10 3 4 2 2 5 2" xfId="24730" xr:uid="{C4C70216-34C3-456F-B6D0-A0E5BFD999D9}"/>
    <cellStyle name="Normal 10 3 4 2 2_sales contracts" xfId="8738" xr:uid="{C920EAE5-96C2-444B-960E-99A4B98482B9}"/>
    <cellStyle name="Normal 10 3 4 2 3" xfId="8747" xr:uid="{26E12E0C-79EE-4F0E-9C85-404BA74FFDD7}"/>
    <cellStyle name="Normal 10 3 4 2 3 2" xfId="8748" xr:uid="{3DFE153A-4607-4258-962B-1A698388E901}"/>
    <cellStyle name="Normal 10 3 4 2 3 2 2" xfId="24732" xr:uid="{F0F8FAAA-B4A6-4964-9F59-A824C909A3CE}"/>
    <cellStyle name="Normal 10 3 4 2 3 3" xfId="8749" xr:uid="{4EA8FD0F-A355-436D-B00B-EA2D38591D8A}"/>
    <cellStyle name="Normal 10 3 4 2 3 3 2" xfId="24733" xr:uid="{4594C66F-CC6D-4181-87A3-0A23D13D181C}"/>
    <cellStyle name="Normal 10 3 4 2 3 4" xfId="24731" xr:uid="{21020309-A474-468C-ADAE-A1BDCF7110CD}"/>
    <cellStyle name="Normal 10 3 4 2 4" xfId="8750" xr:uid="{C8FE67E7-08B1-419F-AE2A-E1AB918C0260}"/>
    <cellStyle name="Normal 10 3 4 2 4 2" xfId="8751" xr:uid="{09D892C2-0596-425C-B9D9-25326F0BAB3E}"/>
    <cellStyle name="Normal 10 3 4 2 4 2 2" xfId="24735" xr:uid="{8638E096-7E08-442F-9E79-8C64F7C96A24}"/>
    <cellStyle name="Normal 10 3 4 2 4 3" xfId="8752" xr:uid="{8C88B456-E759-4BEA-9FAD-138470D30CDB}"/>
    <cellStyle name="Normal 10 3 4 2 4 3 2" xfId="24736" xr:uid="{006E5234-B0F9-42AB-8769-3D1920EC40B3}"/>
    <cellStyle name="Normal 10 3 4 2 4 4" xfId="24734" xr:uid="{FAA2E5ED-A9E1-44C4-939F-C55185C3FA2E}"/>
    <cellStyle name="Normal 10 3 4 2 5" xfId="8753" xr:uid="{5956C962-4BE0-4138-BFD2-749C3241CA7D}"/>
    <cellStyle name="Normal 10 3 4 2 5 2" xfId="8754" xr:uid="{A171CAC1-72BD-4DA1-BF24-09D007FB0BF8}"/>
    <cellStyle name="Normal 10 3 4 2 5 2 2" xfId="24738" xr:uid="{13A6BEAC-6BD2-44B8-93BC-AFD091BEB6A2}"/>
    <cellStyle name="Normal 10 3 4 2 5 3" xfId="24737" xr:uid="{3830384A-720A-47BB-A87E-F033A6CB031C}"/>
    <cellStyle name="Normal 10 3 4 2 6" xfId="8755" xr:uid="{C55722B0-FAE2-4208-9C46-85A1E3BD0B5E}"/>
    <cellStyle name="Normal 10 3 4 2 6 2" xfId="8756" xr:uid="{3ED3A687-6E73-4C49-B247-54630EC715C8}"/>
    <cellStyle name="Normal 10 3 4 2 6 2 2" xfId="24740" xr:uid="{7A6E5141-3C14-45EE-B158-BA2A816DC7FD}"/>
    <cellStyle name="Normal 10 3 4 2 6 3" xfId="24739" xr:uid="{8AEAD11B-6276-4832-81EE-048CAFC54721}"/>
    <cellStyle name="Normal 10 3 4 2 7" xfId="8757" xr:uid="{9BE2E21D-7B33-4951-AF3E-AE6CB3E32559}"/>
    <cellStyle name="Normal 10 3 4 2 7 2" xfId="24741" xr:uid="{39EC9273-B77F-495B-9217-DDCF82E5BDB5}"/>
    <cellStyle name="Normal 10 3 4 2_Dev global price ach" xfId="8758" xr:uid="{D6348D41-10EC-4158-A2B4-AF3F0CD11192}"/>
    <cellStyle name="Normal 10 3 4 3" xfId="1287" xr:uid="{00000000-0005-0000-0000-0000E4040000}"/>
    <cellStyle name="Normal 10 3 4 3 2" xfId="8760" xr:uid="{3EFA28AD-7810-4FFD-AB80-5A8863DA5DE6}"/>
    <cellStyle name="Normal 10 3 4 3 2 2" xfId="8761" xr:uid="{D694B0BA-05A4-42DF-9897-C707F6F09705}"/>
    <cellStyle name="Normal 10 3 4 3 2 2 2" xfId="24743" xr:uid="{3D3CED76-7457-4637-8A55-D1C412800509}"/>
    <cellStyle name="Normal 10 3 4 3 2 3" xfId="8762" xr:uid="{E78E08BD-00F9-4711-BCB5-2073B1D0CD4E}"/>
    <cellStyle name="Normal 10 3 4 3 2 3 2" xfId="24744" xr:uid="{4DDEA3B2-3137-4F41-A5E3-E885387BD941}"/>
    <cellStyle name="Normal 10 3 4 3 2 4" xfId="24742" xr:uid="{F21802F0-1736-4627-81BD-795B1AA3933B}"/>
    <cellStyle name="Normal 10 3 4 3 3" xfId="8763" xr:uid="{11538038-5B72-4F55-8F20-EAA4CB6664FF}"/>
    <cellStyle name="Normal 10 3 4 3 3 2" xfId="8764" xr:uid="{AE6971EE-4EA3-44A6-81CA-46BFA5F4026A}"/>
    <cellStyle name="Normal 10 3 4 3 3 2 2" xfId="24746" xr:uid="{2435C4FC-BDA6-4889-8074-843F5E6F38E9}"/>
    <cellStyle name="Normal 10 3 4 3 3 3" xfId="24745" xr:uid="{D9670FAB-6EF8-4A39-9588-A9963DE87B5F}"/>
    <cellStyle name="Normal 10 3 4 3 4" xfId="8765" xr:uid="{F73E2FAC-E2FF-41B9-9A12-A2A47D3CF126}"/>
    <cellStyle name="Normal 10 3 4 3 4 2" xfId="8766" xr:uid="{43E8FC38-4D29-4D4B-B5AA-4AE6C3E122F3}"/>
    <cellStyle name="Normal 10 3 4 3 4 2 2" xfId="24748" xr:uid="{29B30168-1968-452A-99C1-45E8B66D29DE}"/>
    <cellStyle name="Normal 10 3 4 3 4 3" xfId="24747" xr:uid="{981E3651-B848-458B-B650-8A46BFE34855}"/>
    <cellStyle name="Normal 10 3 4 3 5" xfId="8767" xr:uid="{45AF9AE4-C7C2-44C5-9C7C-0D3548A57560}"/>
    <cellStyle name="Normal 10 3 4 3 5 2" xfId="24749" xr:uid="{15C4EF5E-3A63-4410-A2B0-8D1D93EDD9B7}"/>
    <cellStyle name="Normal 10 3 4 3_sales contracts" xfId="8759" xr:uid="{768A9606-9FD9-400B-BD2A-4436A09CE567}"/>
    <cellStyle name="Normal 10 3 4 4" xfId="8768" xr:uid="{C4DE4783-1B80-49EA-A071-110E604EBB27}"/>
    <cellStyle name="Normal 10 3 4 4 2" xfId="8769" xr:uid="{AFB77C5D-E2AE-4E8F-BC3A-1E8BE0189339}"/>
    <cellStyle name="Normal 10 3 4 4 2 2" xfId="24751" xr:uid="{97BCE377-8A9E-4EE9-A461-CB50FBA52661}"/>
    <cellStyle name="Normal 10 3 4 4 3" xfId="8770" xr:uid="{CEAAE56A-D91E-47E5-A413-801656D858C1}"/>
    <cellStyle name="Normal 10 3 4 4 3 2" xfId="24752" xr:uid="{37ED4B4F-E35F-42FD-8C21-A517AE2EE13B}"/>
    <cellStyle name="Normal 10 3 4 4 4" xfId="24750" xr:uid="{D148F438-96C5-4215-8B7E-1AC610E0C8C6}"/>
    <cellStyle name="Normal 10 3 4 5" xfId="8771" xr:uid="{0F3A67F7-41D5-48D8-A807-49F368F6531A}"/>
    <cellStyle name="Normal 10 3 4 5 2" xfId="8772" xr:uid="{7554F9C2-43E6-4459-BB80-EC3D6D954B13}"/>
    <cellStyle name="Normal 10 3 4 5 2 2" xfId="24754" xr:uid="{32D5FC7D-B145-4421-BA0C-664AD51F9F8D}"/>
    <cellStyle name="Normal 10 3 4 5 3" xfId="8773" xr:uid="{FB3EA3F8-C463-4A63-B03A-55A6B05C55E9}"/>
    <cellStyle name="Normal 10 3 4 5 3 2" xfId="24755" xr:uid="{26423B77-D07A-4082-80D4-53F285D32B68}"/>
    <cellStyle name="Normal 10 3 4 5 4" xfId="24753" xr:uid="{F4F2D48C-20E4-4C2A-A9A2-C122F6BA103F}"/>
    <cellStyle name="Normal 10 3 4 6" xfId="8774" xr:uid="{8BC8AD3C-4379-49E3-95C5-B4FD74750E78}"/>
    <cellStyle name="Normal 10 3 4 6 2" xfId="8775" xr:uid="{8F462DB2-0A14-45C1-8D30-3AB016688EF5}"/>
    <cellStyle name="Normal 10 3 4 6 2 2" xfId="24757" xr:uid="{A77ACF03-4B3E-4EB1-808E-7D3C17817291}"/>
    <cellStyle name="Normal 10 3 4 6 3" xfId="24756" xr:uid="{ACA9E581-746E-4C99-A99C-5050758678A8}"/>
    <cellStyle name="Normal 10 3 4 7" xfId="8776" xr:uid="{F322CAC6-3903-484A-9E49-B8385329FC8B}"/>
    <cellStyle name="Normal 10 3 4 7 2" xfId="8777" xr:uid="{DF680E15-8DD2-4AE6-B023-DAA2E0089FC2}"/>
    <cellStyle name="Normal 10 3 4 7 2 2" xfId="24759" xr:uid="{98F3C802-87E7-453B-BF88-A5365604B24F}"/>
    <cellStyle name="Normal 10 3 4 7 3" xfId="24758" xr:uid="{C0A3CB1C-E578-49CD-897E-8470631FC2C8}"/>
    <cellStyle name="Normal 10 3 4 8" xfId="8778" xr:uid="{7CAECACE-65E4-498A-9963-369E1AFDD025}"/>
    <cellStyle name="Normal 10 3 4 8 2" xfId="24760" xr:uid="{0C8F615A-7117-4835-BE03-9044E0F31E8C}"/>
    <cellStyle name="Normal 10 3 4_Dev global price ach" xfId="8779" xr:uid="{E70612D2-6130-42C0-A5D5-5B4727249501}"/>
    <cellStyle name="Normal 10 3 5" xfId="1288" xr:uid="{00000000-0005-0000-0000-0000E6040000}"/>
    <cellStyle name="Normal 10 3 5 2" xfId="1289" xr:uid="{00000000-0005-0000-0000-0000E7040000}"/>
    <cellStyle name="Normal 10 3 5 2 2" xfId="8781" xr:uid="{5CE32E4C-A555-4EBC-90B1-0FD7B163CFDB}"/>
    <cellStyle name="Normal 10 3 5 2 2 2" xfId="8782" xr:uid="{31A28F90-8A2F-4B61-87DF-30FB69A55D55}"/>
    <cellStyle name="Normal 10 3 5 2 2 2 2" xfId="24762" xr:uid="{7FB1AE17-A0ED-442B-B8D3-7402D5A64C1C}"/>
    <cellStyle name="Normal 10 3 5 2 2 3" xfId="8783" xr:uid="{F3C03C8E-3FC9-4305-A943-CBF58F2761E4}"/>
    <cellStyle name="Normal 10 3 5 2 2 3 2" xfId="24763" xr:uid="{B2504124-6073-4C63-AF92-D5EADDB4FBF0}"/>
    <cellStyle name="Normal 10 3 5 2 2 4" xfId="24761" xr:uid="{D95C779D-0089-4782-8C04-F5D89756BBF2}"/>
    <cellStyle name="Normal 10 3 5 2 3" xfId="8784" xr:uid="{7701EFF9-6F90-4ACF-84F3-E5C40B184315}"/>
    <cellStyle name="Normal 10 3 5 2 3 2" xfId="8785" xr:uid="{40007EEA-CF39-4C44-9F8A-4EFA0839D42C}"/>
    <cellStyle name="Normal 10 3 5 2 3 2 2" xfId="24765" xr:uid="{70BA4BAE-006D-4D29-9D03-0DAC3DA5ACD3}"/>
    <cellStyle name="Normal 10 3 5 2 3 3" xfId="24764" xr:uid="{FE547C7A-9F31-47A5-B62D-BE784CC7E300}"/>
    <cellStyle name="Normal 10 3 5 2 4" xfId="8786" xr:uid="{0560A4B2-82F3-4855-8A73-72640D618630}"/>
    <cellStyle name="Normal 10 3 5 2 4 2" xfId="8787" xr:uid="{0D77C794-B66D-467D-BC91-A0D7549DA98C}"/>
    <cellStyle name="Normal 10 3 5 2 4 2 2" xfId="24767" xr:uid="{A1C727FB-B6E6-4AF4-B7A5-11CC71676623}"/>
    <cellStyle name="Normal 10 3 5 2 4 3" xfId="24766" xr:uid="{930B801A-ADE5-4BDD-AD0C-A0C19F21EB08}"/>
    <cellStyle name="Normal 10 3 5 2 5" xfId="8788" xr:uid="{A5B070AF-8EFC-4DD7-B874-6E43417E27DD}"/>
    <cellStyle name="Normal 10 3 5 2 5 2" xfId="24768" xr:uid="{92B39C5F-7C12-4643-B320-6F7066D568AF}"/>
    <cellStyle name="Normal 10 3 5 2_sales contracts" xfId="8780" xr:uid="{A5C6BB42-289D-48F0-8F63-076066E3B608}"/>
    <cellStyle name="Normal 10 3 5 3" xfId="8789" xr:uid="{2F865142-7198-45EA-A2BF-0E8EC35E3209}"/>
    <cellStyle name="Normal 10 3 5 3 2" xfId="8790" xr:uid="{635E4408-D954-49BA-B09F-4392727A80EF}"/>
    <cellStyle name="Normal 10 3 5 3 2 2" xfId="24770" xr:uid="{2229B1F1-7B45-45C9-9568-8A003E1E61DC}"/>
    <cellStyle name="Normal 10 3 5 3 3" xfId="8791" xr:uid="{C4B49C9A-F1B5-4C8D-88F3-5611F12EB279}"/>
    <cellStyle name="Normal 10 3 5 3 3 2" xfId="24771" xr:uid="{30B9FE80-C4E9-4651-8119-6C9E18891A4E}"/>
    <cellStyle name="Normal 10 3 5 3 4" xfId="24769" xr:uid="{59C858EC-FB61-4B8F-B28A-BED6DAF879C8}"/>
    <cellStyle name="Normal 10 3 5 4" xfId="8792" xr:uid="{C3257D1F-96C4-4482-A228-5E3417AA02DB}"/>
    <cellStyle name="Normal 10 3 5 4 2" xfId="8793" xr:uid="{13D15575-88AB-4DF4-B143-F60ED40FBEBF}"/>
    <cellStyle name="Normal 10 3 5 4 2 2" xfId="24773" xr:uid="{2C650C59-F558-4DD5-B468-9D99D1982E00}"/>
    <cellStyle name="Normal 10 3 5 4 3" xfId="8794" xr:uid="{796A20DC-FB10-4B00-AF3D-0A5E1C282E97}"/>
    <cellStyle name="Normal 10 3 5 4 3 2" xfId="24774" xr:uid="{788BEDD2-0265-4D66-9CF9-F2033C86E4CF}"/>
    <cellStyle name="Normal 10 3 5 4 4" xfId="24772" xr:uid="{81AC5A0C-1FD1-4E74-B889-AE589020C1F4}"/>
    <cellStyle name="Normal 10 3 5 5" xfId="8795" xr:uid="{C4E51940-00CA-4316-89D0-7B41276CC49F}"/>
    <cellStyle name="Normal 10 3 5 5 2" xfId="8796" xr:uid="{07981389-53CA-4E4B-A5AD-B9C24FA2A270}"/>
    <cellStyle name="Normal 10 3 5 5 2 2" xfId="24776" xr:uid="{3B472B71-39C2-4A7E-ACDC-5A4D909BDBB2}"/>
    <cellStyle name="Normal 10 3 5 5 3" xfId="24775" xr:uid="{EC0AA7BD-0D24-4DFA-A469-8E07290951E5}"/>
    <cellStyle name="Normal 10 3 5 6" xfId="8797" xr:uid="{C6791BD0-F13C-44E4-9B58-6D9CA2F13FEC}"/>
    <cellStyle name="Normal 10 3 5 6 2" xfId="8798" xr:uid="{90268D92-5837-470F-92A0-A8BC4CBEDF20}"/>
    <cellStyle name="Normal 10 3 5 6 2 2" xfId="24778" xr:uid="{8FF3B508-8FB9-4FCC-AE4A-B849BD749A57}"/>
    <cellStyle name="Normal 10 3 5 6 3" xfId="24777" xr:uid="{2BB17EA7-D670-496A-9798-50734D43E38D}"/>
    <cellStyle name="Normal 10 3 5 7" xfId="8799" xr:uid="{2FD413B5-F075-4282-8D48-D2B8EAA3BAB9}"/>
    <cellStyle name="Normal 10 3 5 7 2" xfId="24779" xr:uid="{B5A66FFE-B460-4943-B179-1755D349C582}"/>
    <cellStyle name="Normal 10 3 5_Dev global price ach" xfId="8800" xr:uid="{BE317B33-B6D0-4D15-8249-5FB8CC8A772B}"/>
    <cellStyle name="Normal 10 3 6" xfId="1290" xr:uid="{00000000-0005-0000-0000-0000E9040000}"/>
    <cellStyle name="Normal 10 3 6 2" xfId="1291" xr:uid="{00000000-0005-0000-0000-0000EA040000}"/>
    <cellStyle name="Normal 10 3 6 2 2" xfId="8802" xr:uid="{50DF1608-BECC-4D78-8BFF-00E12382B1D4}"/>
    <cellStyle name="Normal 10 3 6 2 2 2" xfId="8803" xr:uid="{AE475A6E-C775-4B6D-A8A5-26399D4F26ED}"/>
    <cellStyle name="Normal 10 3 6 2 2 2 2" xfId="24781" xr:uid="{72AF2AAA-3322-4A3D-9C2C-509C705997AE}"/>
    <cellStyle name="Normal 10 3 6 2 2 3" xfId="8804" xr:uid="{F65CEEA9-2817-4AA5-B8A0-C5F1D74B6CC2}"/>
    <cellStyle name="Normal 10 3 6 2 2 3 2" xfId="24782" xr:uid="{8F23F7D8-7104-418C-8764-D8D93EB443F7}"/>
    <cellStyle name="Normal 10 3 6 2 2 4" xfId="24780" xr:uid="{13844C33-F2AB-487D-838B-1DC90B7F08FD}"/>
    <cellStyle name="Normal 10 3 6 2 3" xfId="8805" xr:uid="{D07771E4-F97D-4369-9C36-ADD72C2A2A5D}"/>
    <cellStyle name="Normal 10 3 6 2 3 2" xfId="8806" xr:uid="{BC56F8BE-F4C0-41BF-B4DC-8FDB1D9E943F}"/>
    <cellStyle name="Normal 10 3 6 2 3 2 2" xfId="24784" xr:uid="{66845833-AFEF-4F9C-902F-6A68CB389E69}"/>
    <cellStyle name="Normal 10 3 6 2 3 3" xfId="24783" xr:uid="{1C2B2951-00C2-4A93-BB1B-EB7862D1A4D3}"/>
    <cellStyle name="Normal 10 3 6 2 4" xfId="8807" xr:uid="{E0242F20-C389-44E1-9716-4DFD123047A6}"/>
    <cellStyle name="Normal 10 3 6 2 4 2" xfId="8808" xr:uid="{54F55698-EDC4-4757-B5D1-A525FFFE24F0}"/>
    <cellStyle name="Normal 10 3 6 2 4 2 2" xfId="24786" xr:uid="{17D22B7C-2A31-4933-B039-1D39F53FB92E}"/>
    <cellStyle name="Normal 10 3 6 2 4 3" xfId="24785" xr:uid="{58C097C5-45C6-481A-A415-C243BBB716F2}"/>
    <cellStyle name="Normal 10 3 6 2 5" xfId="8809" xr:uid="{0D6FC93E-CAB8-4BC1-AB05-707A320977BF}"/>
    <cellStyle name="Normal 10 3 6 2 5 2" xfId="24787" xr:uid="{5978E892-4F63-4BB2-844F-623BFF183965}"/>
    <cellStyle name="Normal 10 3 6 2_sales contracts" xfId="8801" xr:uid="{399759C5-7483-46A7-A5B6-B221D70955FC}"/>
    <cellStyle name="Normal 10 3 6 3" xfId="8810" xr:uid="{E515E31C-B93C-4198-A0A4-634EBEFB3C06}"/>
    <cellStyle name="Normal 10 3 6 3 2" xfId="8811" xr:uid="{06A1B8B3-23D4-4597-AC83-A97D9921A781}"/>
    <cellStyle name="Normal 10 3 6 3 2 2" xfId="24789" xr:uid="{BB01123B-4B25-40DA-BBE2-7E5418B907B9}"/>
    <cellStyle name="Normal 10 3 6 3 3" xfId="8812" xr:uid="{F3FB0C01-0495-483D-8E99-F64413E75AD1}"/>
    <cellStyle name="Normal 10 3 6 3 3 2" xfId="24790" xr:uid="{80416970-A522-45AD-A162-A207C5542C97}"/>
    <cellStyle name="Normal 10 3 6 3 4" xfId="24788" xr:uid="{82F3ED66-7643-435D-9D9E-AE764CEC60AA}"/>
    <cellStyle name="Normal 10 3 6 4" xfId="8813" xr:uid="{7F73129E-377A-493A-BFFE-8DFA4A3DFEAD}"/>
    <cellStyle name="Normal 10 3 6 4 2" xfId="8814" xr:uid="{6E14CAC4-2DB7-4B86-8FDD-C76536B5F749}"/>
    <cellStyle name="Normal 10 3 6 4 2 2" xfId="24792" xr:uid="{F5E107EE-0B7F-43FB-A7D6-D1FE43A07BA5}"/>
    <cellStyle name="Normal 10 3 6 4 3" xfId="8815" xr:uid="{0C734D69-9AB6-4FAD-A74E-92C5193FD5BD}"/>
    <cellStyle name="Normal 10 3 6 4 3 2" xfId="24793" xr:uid="{1CD5B3B2-D743-4CA2-8B83-382D4AEDFB45}"/>
    <cellStyle name="Normal 10 3 6 4 4" xfId="24791" xr:uid="{C6438AEE-701F-49FA-BD42-701F130CB9BC}"/>
    <cellStyle name="Normal 10 3 6 5" xfId="8816" xr:uid="{54680E61-313D-495A-BC9E-319498EA4A7B}"/>
    <cellStyle name="Normal 10 3 6 5 2" xfId="8817" xr:uid="{0F33DCE1-B42B-4161-B099-950A10478B50}"/>
    <cellStyle name="Normal 10 3 6 5 2 2" xfId="24795" xr:uid="{17C0461A-26AD-4C99-BFDD-FAA855A276A3}"/>
    <cellStyle name="Normal 10 3 6 5 3" xfId="24794" xr:uid="{5C459EB9-DA0C-48DF-B789-1E6D702B26ED}"/>
    <cellStyle name="Normal 10 3 6 6" xfId="8818" xr:uid="{D58FA227-6BA5-4B58-8629-2569E46C5164}"/>
    <cellStyle name="Normal 10 3 6 6 2" xfId="8819" xr:uid="{8FD2DF6A-6BB3-4166-AB61-84166ECD2EE8}"/>
    <cellStyle name="Normal 10 3 6 6 2 2" xfId="24797" xr:uid="{57DE5448-90BD-469C-B776-A134C26B11F7}"/>
    <cellStyle name="Normal 10 3 6 6 3" xfId="24796" xr:uid="{9D09006A-1D85-469C-A592-F97DC10E0851}"/>
    <cellStyle name="Normal 10 3 6 7" xfId="8820" xr:uid="{15A74474-C22C-4521-B87A-35A21CE1FB00}"/>
    <cellStyle name="Normal 10 3 6 7 2" xfId="24798" xr:uid="{79961057-98D6-4F82-A2AC-7EEF97D231FC}"/>
    <cellStyle name="Normal 10 3 6_Dev global price ach" xfId="8821" xr:uid="{2560DA3A-A355-4B22-96EE-C65173F2FEF3}"/>
    <cellStyle name="Normal 10 3 7" xfId="1292" xr:uid="{00000000-0005-0000-0000-0000EC040000}"/>
    <cellStyle name="Normal 10 3 7 2" xfId="8822" xr:uid="{0EBEB25F-B313-41A3-AA59-812535B74834}"/>
    <cellStyle name="Normal 10 3 7 2 2" xfId="8823" xr:uid="{70478F61-7D2F-4F9F-853B-7122B0578139}"/>
    <cellStyle name="Normal 10 3 7 2 2 2" xfId="8824" xr:uid="{87814742-9A50-47ED-A6F7-BEC321763F75}"/>
    <cellStyle name="Normal 10 3 7 2 2 2 2" xfId="24801" xr:uid="{0A2ED69D-5B58-41B6-973C-77CB459671A4}"/>
    <cellStyle name="Normal 10 3 7 2 2 3" xfId="24800" xr:uid="{DD8EC86D-F800-4ECC-8E13-5877227C4924}"/>
    <cellStyle name="Normal 10 3 7 2 3" xfId="8825" xr:uid="{2D2FEC5C-32E0-4754-8CF4-2D9D927E1B43}"/>
    <cellStyle name="Normal 10 3 7 2 3 2" xfId="8826" xr:uid="{8E9731AA-7162-4660-9144-CA2276B42F47}"/>
    <cellStyle name="Normal 10 3 7 2 3 2 2" xfId="24803" xr:uid="{9CD53767-58A0-428A-B738-D04FEC8CC86B}"/>
    <cellStyle name="Normal 10 3 7 2 3 3" xfId="24802" xr:uid="{240D5AE0-0430-46E2-9E41-0C4FB7ABB15A}"/>
    <cellStyle name="Normal 10 3 7 2 4" xfId="8827" xr:uid="{1F3BB1BF-A72A-4B64-83B9-FE877CE3B8CA}"/>
    <cellStyle name="Normal 10 3 7 2 4 2" xfId="24804" xr:uid="{774C516B-BF8D-44EA-B9C7-25DDAC035443}"/>
    <cellStyle name="Normal 10 3 7 2 5" xfId="24799" xr:uid="{1BBAFC68-2FCE-4A24-AF01-7EF6B413D81B}"/>
    <cellStyle name="Normal 10 3 7 3" xfId="8828" xr:uid="{F84648FC-07AF-4194-A4B1-7EC7AC897F9D}"/>
    <cellStyle name="Normal 10 3 7 3 2" xfId="8829" xr:uid="{73DBCF3E-8515-4B23-B891-6FDDB39E3DCD}"/>
    <cellStyle name="Normal 10 3 7 3 2 2" xfId="24806" xr:uid="{B54DD58C-B726-462E-ABCE-96648DA7949D}"/>
    <cellStyle name="Normal 10 3 7 3 3" xfId="8830" xr:uid="{175CFF45-9CEC-4D48-8A44-BB7A3B7F0BA2}"/>
    <cellStyle name="Normal 10 3 7 3 3 2" xfId="24807" xr:uid="{D0F36E9A-B2CF-42A3-AB0A-E837AC4320BE}"/>
    <cellStyle name="Normal 10 3 7 3 4" xfId="24805" xr:uid="{61D2D96D-2E02-45A6-92FC-32125887B474}"/>
    <cellStyle name="Normal 10 3 7 4" xfId="8831" xr:uid="{951AEADE-FD8E-4AE3-9C55-CC3A0AC6554E}"/>
    <cellStyle name="Normal 10 3 7 4 2" xfId="8832" xr:uid="{207926E0-A112-4EC5-8A6A-B28D0C14BB8B}"/>
    <cellStyle name="Normal 10 3 7 4 2 2" xfId="24809" xr:uid="{6675E8EE-8340-4C83-B060-ABA993D47386}"/>
    <cellStyle name="Normal 10 3 7 4 3" xfId="24808" xr:uid="{B6D9F6A0-FF14-4FAC-B1AA-A0FB0BEBEF48}"/>
    <cellStyle name="Normal 10 3 7 5" xfId="8833" xr:uid="{1B302348-E080-4FAC-8259-4E49CE128ABF}"/>
    <cellStyle name="Normal 10 3 7 5 2" xfId="8834" xr:uid="{556B6A36-0B34-45D0-91F2-FF2DF33409A0}"/>
    <cellStyle name="Normal 10 3 7 5 2 2" xfId="24811" xr:uid="{60C48639-8D46-4F0D-AAF5-65AFFEA9C576}"/>
    <cellStyle name="Normal 10 3 7 5 3" xfId="24810" xr:uid="{078D4291-F067-465F-A128-396A0816D46E}"/>
    <cellStyle name="Normal 10 3 7 6" xfId="8835" xr:uid="{C47B4D2C-2D7A-42CA-B87F-92B65CF40247}"/>
    <cellStyle name="Normal 10 3 7 6 2" xfId="24812" xr:uid="{116C5825-B409-4A96-85D6-A170B09A7F30}"/>
    <cellStyle name="Normal 10 3 7_Dev global price ach" xfId="8836" xr:uid="{88552DBB-4A47-4D2E-B9F2-81B8CDC53288}"/>
    <cellStyle name="Normal 10 3 8" xfId="1293" xr:uid="{00000000-0005-0000-0000-0000ED040000}"/>
    <cellStyle name="Normal 10 3 8 2" xfId="8837" xr:uid="{BD05303D-BA17-498F-AF5B-807616C15263}"/>
    <cellStyle name="Normal 10 3 8 2 2" xfId="8838" xr:uid="{57CF3D54-B333-4CFE-BAFA-0E23D558841D}"/>
    <cellStyle name="Normal 10 3 8 2 2 2" xfId="8839" xr:uid="{4E1F9367-C457-434A-834E-7170A126622C}"/>
    <cellStyle name="Normal 10 3 8 2 2 2 2" xfId="24815" xr:uid="{20100C9F-426D-49FE-92ED-0DA2D9C89599}"/>
    <cellStyle name="Normal 10 3 8 2 2 3" xfId="24814" xr:uid="{1B5E550E-34F9-4DA4-B06B-DD4DE46F9715}"/>
    <cellStyle name="Normal 10 3 8 2 3" xfId="8840" xr:uid="{32F2A55D-C90D-4084-BAFB-A05975329E50}"/>
    <cellStyle name="Normal 10 3 8 2 3 2" xfId="8841" xr:uid="{2F97B050-2356-4302-92B0-B5C620FFA7DD}"/>
    <cellStyle name="Normal 10 3 8 2 3 2 2" xfId="24817" xr:uid="{FE32E534-34E2-42C0-B851-65778A2424DF}"/>
    <cellStyle name="Normal 10 3 8 2 3 3" xfId="24816" xr:uid="{F7C11A17-89E0-4EF2-9C42-1692D1D1748C}"/>
    <cellStyle name="Normal 10 3 8 2 4" xfId="8842" xr:uid="{A94F4D74-384E-4576-847C-DA9F64FE7CC3}"/>
    <cellStyle name="Normal 10 3 8 2 4 2" xfId="24818" xr:uid="{04A32A22-19BF-44CF-8C75-84B983606DC1}"/>
    <cellStyle name="Normal 10 3 8 2 5" xfId="24813" xr:uid="{D57D5F75-42C8-4B7D-99A0-E32107514CE9}"/>
    <cellStyle name="Normal 10 3 8 3" xfId="8843" xr:uid="{916E4062-64BF-4D93-AE04-B9D33D0648E1}"/>
    <cellStyle name="Normal 10 3 8 3 2" xfId="8844" xr:uid="{CE4A48BD-2627-4557-A6A7-E1810B958DAF}"/>
    <cellStyle name="Normal 10 3 8 3 2 2" xfId="24820" xr:uid="{34E6E1A6-EFBB-45D6-916D-70D8834B9A62}"/>
    <cellStyle name="Normal 10 3 8 3 3" xfId="8845" xr:uid="{E86405F0-0C10-4704-8442-4B01DE549E11}"/>
    <cellStyle name="Normal 10 3 8 3 3 2" xfId="24821" xr:uid="{AF780857-887E-4B99-87DC-1B069623F26C}"/>
    <cellStyle name="Normal 10 3 8 3 4" xfId="24819" xr:uid="{A89EDE64-5BF1-4369-ADC7-F6EFB0316C31}"/>
    <cellStyle name="Normal 10 3 8 4" xfId="8846" xr:uid="{B021B5EF-DB89-4C77-A8F7-CB7E4496CEC3}"/>
    <cellStyle name="Normal 10 3 8 4 2" xfId="8847" xr:uid="{8CBA43F7-E552-45B9-821A-40129793BFEA}"/>
    <cellStyle name="Normal 10 3 8 4 2 2" xfId="24823" xr:uid="{51EC5D31-17F9-45A8-BEF8-50ADBA240F80}"/>
    <cellStyle name="Normal 10 3 8 4 3" xfId="24822" xr:uid="{9A284FE5-66FA-4844-A59D-B00180B2E6A2}"/>
    <cellStyle name="Normal 10 3 8 5" xfId="8848" xr:uid="{2B85F014-0D25-4026-9F4D-841AA04D9A64}"/>
    <cellStyle name="Normal 10 3 8 5 2" xfId="8849" xr:uid="{0B4CD6F4-CE87-4587-86EF-41407517B47F}"/>
    <cellStyle name="Normal 10 3 8 5 2 2" xfId="24825" xr:uid="{2D26A712-D6B9-40D9-AA29-D0B12727F1EF}"/>
    <cellStyle name="Normal 10 3 8 5 3" xfId="24824" xr:uid="{DE651CCC-C760-400B-9849-B837E5BA9ECA}"/>
    <cellStyle name="Normal 10 3 8 6" xfId="8850" xr:uid="{AE816BCD-9706-457C-A63D-595F9C51F994}"/>
    <cellStyle name="Normal 10 3 8 6 2" xfId="24826" xr:uid="{4F90EE8E-0A05-4992-8A63-2893C59132A9}"/>
    <cellStyle name="Normal 10 3 8_Dev global price ach" xfId="8851" xr:uid="{6A8E16EC-7B6A-44F2-86E5-FEBBE5417696}"/>
    <cellStyle name="Normal 10 3 9" xfId="8852" xr:uid="{98AAD738-C1CD-4E93-9FC1-7EA7A1B79015}"/>
    <cellStyle name="Normal 10 3 9 2" xfId="8853" xr:uid="{72E2BF0C-B939-4881-B36A-3D55B8096A8B}"/>
    <cellStyle name="Normal 10 3 9 2 2" xfId="8854" xr:uid="{37ECE2BD-A491-46A7-BEDF-C097016897AA}"/>
    <cellStyle name="Normal 10 3 9 2 2 2" xfId="24829" xr:uid="{79ADB070-6324-4BAF-B689-DCF1F4907D39}"/>
    <cellStyle name="Normal 10 3 9 2 3" xfId="24828" xr:uid="{2F8468EC-DBDA-41F5-995E-9B1070F6EA51}"/>
    <cellStyle name="Normal 10 3 9 3" xfId="8855" xr:uid="{6EFB80B8-0B05-4AF9-9BA1-8074F80D1061}"/>
    <cellStyle name="Normal 10 3 9 3 2" xfId="8856" xr:uid="{8B54F031-C4AC-445C-9727-801558BAC56B}"/>
    <cellStyle name="Normal 10 3 9 3 2 2" xfId="24831" xr:uid="{58E5338C-3592-450C-BC93-C76496294076}"/>
    <cellStyle name="Normal 10 3 9 3 3" xfId="24830" xr:uid="{2A9C7030-3FE7-477F-BA8C-92859D7DFD46}"/>
    <cellStyle name="Normal 10 3 9 4" xfId="8857" xr:uid="{83083C6C-A8BA-49CD-B63E-376F4C1FD6A5}"/>
    <cellStyle name="Normal 10 3 9 4 2" xfId="24832" xr:uid="{E17EF8DD-B6BE-412E-A24B-E186CA7DD232}"/>
    <cellStyle name="Normal 10 3 9 5" xfId="24827" xr:uid="{9203A7C6-3091-4004-90B8-7367886B92E1}"/>
    <cellStyle name="Normal 10 3_2015 BFOREC HFM PLBS" xfId="1294" xr:uid="{00000000-0005-0000-0000-0000EE040000}"/>
    <cellStyle name="Normal 10 4" xfId="1295" xr:uid="{00000000-0005-0000-0000-0000EF040000}"/>
    <cellStyle name="Normal 10 4 2" xfId="1296" xr:uid="{00000000-0005-0000-0000-0000F0040000}"/>
    <cellStyle name="Normal 10 4 2 2" xfId="1297" xr:uid="{00000000-0005-0000-0000-0000F1040000}"/>
    <cellStyle name="Normal 10 4 2 2 2" xfId="8859" xr:uid="{AA3A865B-B345-4CAC-84A4-87E38B2D263D}"/>
    <cellStyle name="Normal 10 4 2 2 2 2" xfId="8860" xr:uid="{F0098A8A-CE40-4281-A429-FA21B5304B32}"/>
    <cellStyle name="Normal 10 4 2 2 2 2 2" xfId="24834" xr:uid="{F721816B-14E9-4474-9378-BD4D57845BCF}"/>
    <cellStyle name="Normal 10 4 2 2 2 3" xfId="8861" xr:uid="{005BCAC5-D573-423C-AEDD-1167F3E65889}"/>
    <cellStyle name="Normal 10 4 2 2 2 3 2" xfId="24835" xr:uid="{BC6D7FFA-8B13-4E7F-B172-1239D22CD2BF}"/>
    <cellStyle name="Normal 10 4 2 2 2 4" xfId="24833" xr:uid="{CF9825E7-6376-4D38-92E3-E60029C86420}"/>
    <cellStyle name="Normal 10 4 2 2 3" xfId="8862" xr:uid="{B9B6540F-91D1-4D10-ACCD-E68CA91D039A}"/>
    <cellStyle name="Normal 10 4 2 2 3 2" xfId="8863" xr:uid="{BE301E24-A1FF-4EB3-96BD-F9441232C395}"/>
    <cellStyle name="Normal 10 4 2 2 3 2 2" xfId="24837" xr:uid="{B0610B1E-EDA4-4DDC-866D-2659857404E1}"/>
    <cellStyle name="Normal 10 4 2 2 3 3" xfId="24836" xr:uid="{EFFB541C-5208-4138-8A06-89FBDC6CE42C}"/>
    <cellStyle name="Normal 10 4 2 2 4" xfId="8864" xr:uid="{CAC2A3AC-2BAD-4AB5-B687-ACAB6C351102}"/>
    <cellStyle name="Normal 10 4 2 2 4 2" xfId="8865" xr:uid="{54029FDA-BC70-43B6-874D-18B3F9324A2A}"/>
    <cellStyle name="Normal 10 4 2 2 4 2 2" xfId="24839" xr:uid="{F1B60659-906E-4484-9CE6-5911CF75042D}"/>
    <cellStyle name="Normal 10 4 2 2 4 3" xfId="24838" xr:uid="{4BAAA5C8-6AFE-4810-8A15-01CCD141F3C5}"/>
    <cellStyle name="Normal 10 4 2 2 5" xfId="8866" xr:uid="{76F577A6-02E5-450C-8C53-071E25D1901B}"/>
    <cellStyle name="Normal 10 4 2 2 5 2" xfId="24840" xr:uid="{062D117A-6F2E-449A-BFD3-2F73BE2EBE67}"/>
    <cellStyle name="Normal 10 4 2 2_sales contracts" xfId="8858" xr:uid="{4A926F7E-E652-4A90-A1E2-585E6C895D34}"/>
    <cellStyle name="Normal 10 4 2 3" xfId="8867" xr:uid="{9164887D-466F-41C3-A5A8-A28BC16CBA1C}"/>
    <cellStyle name="Normal 10 4 2 3 2" xfId="8868" xr:uid="{3F1D75FD-B899-4933-A80A-9001FD508AE1}"/>
    <cellStyle name="Normal 10 4 2 3 2 2" xfId="24842" xr:uid="{585F024B-7D16-447F-AF93-449EE3BDD6C4}"/>
    <cellStyle name="Normal 10 4 2 3 3" xfId="8869" xr:uid="{E06A79F1-7C73-45E5-9C82-9084F490F4AF}"/>
    <cellStyle name="Normal 10 4 2 3 3 2" xfId="24843" xr:uid="{69CA204A-78B1-4C95-8FAA-12DDCA789201}"/>
    <cellStyle name="Normal 10 4 2 3 4" xfId="24841" xr:uid="{98B900C8-CD1B-4B1B-BA2D-0004828FD415}"/>
    <cellStyle name="Normal 10 4 2 4" xfId="8870" xr:uid="{803306B0-B753-4A4A-8B78-DAB4FB66AC88}"/>
    <cellStyle name="Normal 10 4 2 4 2" xfId="8871" xr:uid="{CEF79C62-60B5-4100-AE91-93D80594B58A}"/>
    <cellStyle name="Normal 10 4 2 4 2 2" xfId="24845" xr:uid="{B90CEC51-28A9-495D-A22E-69CAD549357E}"/>
    <cellStyle name="Normal 10 4 2 4 3" xfId="8872" xr:uid="{8E3825AE-D2D4-446F-ABCB-AF167435E7C2}"/>
    <cellStyle name="Normal 10 4 2 4 3 2" xfId="24846" xr:uid="{2268E460-781A-458C-9A81-90645689AB0F}"/>
    <cellStyle name="Normal 10 4 2 4 4" xfId="24844" xr:uid="{35616C8D-151F-4681-906B-8F3B47E3C582}"/>
    <cellStyle name="Normal 10 4 2 5" xfId="8873" xr:uid="{C02FA56D-3438-4473-8703-2ECA98FE8437}"/>
    <cellStyle name="Normal 10 4 2 5 2" xfId="8874" xr:uid="{1BAEC615-5C86-4ADE-8E2E-031AE452AA27}"/>
    <cellStyle name="Normal 10 4 2 5 2 2" xfId="24848" xr:uid="{4916E74E-5591-4867-BAE5-3CFB16CBE07C}"/>
    <cellStyle name="Normal 10 4 2 5 3" xfId="24847" xr:uid="{650B2F2C-036F-4BE3-93AF-135B371BE2A9}"/>
    <cellStyle name="Normal 10 4 2 6" xfId="8875" xr:uid="{BADF8AEF-8BF1-420E-B022-1A41E16994FA}"/>
    <cellStyle name="Normal 10 4 2 6 2" xfId="8876" xr:uid="{4E519275-4D4D-44E6-A940-C8A6B2C0179C}"/>
    <cellStyle name="Normal 10 4 2 6 2 2" xfId="24850" xr:uid="{899174F7-8462-486A-93DB-CD3ECB0CE9C8}"/>
    <cellStyle name="Normal 10 4 2 6 3" xfId="24849" xr:uid="{84011AD2-DD03-48D1-9ED8-F3AB8697D630}"/>
    <cellStyle name="Normal 10 4 2 7" xfId="8877" xr:uid="{3C17CF87-0B1B-4E3B-8E6C-55BBB6D7B707}"/>
    <cellStyle name="Normal 10 4 2 7 2" xfId="24851" xr:uid="{6EB3489E-1B2D-4C4E-A76B-9F65D509A256}"/>
    <cellStyle name="Normal 10 4 2_Dev global price ach" xfId="8878" xr:uid="{3C56F89C-0B06-40DB-AA26-95FD8DBBEB55}"/>
    <cellStyle name="Normal 10 4 3" xfId="1298" xr:uid="{00000000-0005-0000-0000-0000F3040000}"/>
    <cellStyle name="Normal 10 4 3 2" xfId="8880" xr:uid="{8069541B-732F-4802-B044-D73BB0BDAD9D}"/>
    <cellStyle name="Normal 10 4 3 2 2" xfId="8881" xr:uid="{983FDBFF-B885-4070-B1B2-3EA84BD4A9E9}"/>
    <cellStyle name="Normal 10 4 3 2 2 2" xfId="24853" xr:uid="{901CD127-6405-43B7-B29C-ED30A97BF2B1}"/>
    <cellStyle name="Normal 10 4 3 2 3" xfId="8882" xr:uid="{BE5D8E0D-241C-4774-9FCE-C156BC20DE2E}"/>
    <cellStyle name="Normal 10 4 3 2 3 2" xfId="24854" xr:uid="{81C96229-F3A9-4D9E-BD5F-6B7C2642D9EF}"/>
    <cellStyle name="Normal 10 4 3 2 4" xfId="24852" xr:uid="{8DBECCDE-23FD-4555-A4BE-A25D743B0CFD}"/>
    <cellStyle name="Normal 10 4 3 3" xfId="8883" xr:uid="{19A22BCC-C63E-4796-9C23-B489D5EF3433}"/>
    <cellStyle name="Normal 10 4 3 3 2" xfId="8884" xr:uid="{F7E9A873-5B6D-48F2-A292-DEBC77E4F25C}"/>
    <cellStyle name="Normal 10 4 3 3 2 2" xfId="24856" xr:uid="{662791FD-389D-47F6-95D2-2B5AFB1F8218}"/>
    <cellStyle name="Normal 10 4 3 3 3" xfId="24855" xr:uid="{6D3A2E1F-A830-4770-8CC1-1C2991BF6165}"/>
    <cellStyle name="Normal 10 4 3 4" xfId="8885" xr:uid="{4D58EFB8-4931-4B84-8E13-37295D55A41C}"/>
    <cellStyle name="Normal 10 4 3 4 2" xfId="8886" xr:uid="{CEF9651B-3991-4F25-9F0F-0A0BFB8E9756}"/>
    <cellStyle name="Normal 10 4 3 4 2 2" xfId="24858" xr:uid="{5E94FC6E-55E1-49CC-A1AC-F1CBDF1E1D79}"/>
    <cellStyle name="Normal 10 4 3 4 3" xfId="24857" xr:uid="{ED231C0A-739B-4557-968D-2E0C711451CD}"/>
    <cellStyle name="Normal 10 4 3 5" xfId="8887" xr:uid="{EB7B3D32-1399-48BB-B8A3-D0E711B4A7B4}"/>
    <cellStyle name="Normal 10 4 3 5 2" xfId="24859" xr:uid="{02213375-CD54-4222-BF28-AF1B71567F95}"/>
    <cellStyle name="Normal 10 4 3_sales contracts" xfId="8879" xr:uid="{B241DAC6-B91B-442F-8431-B8A9FD2265D5}"/>
    <cellStyle name="Normal 10 4 4" xfId="8888" xr:uid="{8050CD71-423D-45B9-9913-7EF34920F05D}"/>
    <cellStyle name="Normal 10 4 4 2" xfId="8889" xr:uid="{DB8F1252-8035-41B5-96D2-06B783975ADD}"/>
    <cellStyle name="Normal 10 4 4 2 2" xfId="24861" xr:uid="{5CAC0A4C-7D10-40C7-85BF-F8A665B6B958}"/>
    <cellStyle name="Normal 10 4 4 3" xfId="8890" xr:uid="{0F3F752B-E2E8-48E0-ACF6-BDAA9CDA5C3B}"/>
    <cellStyle name="Normal 10 4 4 3 2" xfId="24862" xr:uid="{EE796F72-4FF7-430E-BEC8-5C799AEB9B60}"/>
    <cellStyle name="Normal 10 4 4 4" xfId="24860" xr:uid="{79A7AED8-7E58-4034-A900-FE2CC1DC761B}"/>
    <cellStyle name="Normal 10 4 5" xfId="8891" xr:uid="{27D5F8B5-F558-4EDD-B2F9-7E0AE4B699E0}"/>
    <cellStyle name="Normal 10 4 5 2" xfId="8892" xr:uid="{6D316A30-E720-4D82-A463-397D5EDB2401}"/>
    <cellStyle name="Normal 10 4 5 2 2" xfId="24864" xr:uid="{0D365E4C-7ACD-4639-80E4-895BA5408EB2}"/>
    <cellStyle name="Normal 10 4 5 3" xfId="8893" xr:uid="{B01C38D5-9474-4678-A179-C7376FEA69DC}"/>
    <cellStyle name="Normal 10 4 5 3 2" xfId="24865" xr:uid="{021D8531-5A02-4FEE-9436-FA877B4C1AAC}"/>
    <cellStyle name="Normal 10 4 5 4" xfId="24863" xr:uid="{229B558D-660F-4684-B9D9-34F96A556086}"/>
    <cellStyle name="Normal 10 4 6" xfId="8894" xr:uid="{95BFF544-DDE6-4093-AFAE-31E5A1DD4973}"/>
    <cellStyle name="Normal 10 4 6 2" xfId="8895" xr:uid="{B825FC6A-FC6E-4C00-8ADB-84A555007988}"/>
    <cellStyle name="Normal 10 4 6 2 2" xfId="24867" xr:uid="{A22ED42A-8993-4635-9BB5-8356FCECCB9F}"/>
    <cellStyle name="Normal 10 4 6 3" xfId="24866" xr:uid="{F981CC21-AB33-45FA-A53C-9F233ADDC668}"/>
    <cellStyle name="Normal 10 4 7" xfId="8896" xr:uid="{46F90624-051B-4C96-975F-D11FAEE69B31}"/>
    <cellStyle name="Normal 10 4 7 2" xfId="8897" xr:uid="{FDBD7D0A-6779-4571-B71B-942191A371C2}"/>
    <cellStyle name="Normal 10 4 7 2 2" xfId="24869" xr:uid="{34EE02D8-6ECB-4637-846C-F9173AE0C76A}"/>
    <cellStyle name="Normal 10 4 7 3" xfId="24868" xr:uid="{CA3B2194-6A71-47A5-B5ED-5A7CCF4F2A04}"/>
    <cellStyle name="Normal 10 4 8" xfId="8898" xr:uid="{67971F43-D1C3-4CFD-818F-B0A4C4C368B9}"/>
    <cellStyle name="Normal 10 4 8 2" xfId="24870" xr:uid="{CF46EDCE-4CE4-48E4-8BAE-6E42BAED1558}"/>
    <cellStyle name="Normal 10 4 9" xfId="34068" xr:uid="{B24AE9B7-6185-4F70-9AEC-0CB9C6256C9B}"/>
    <cellStyle name="Normal 10 4_Dev global price ach" xfId="8899" xr:uid="{519C08EC-6477-4A4A-8D42-CE93D671D2FC}"/>
    <cellStyle name="Normal 10 5" xfId="1299" xr:uid="{00000000-0005-0000-0000-0000F5040000}"/>
    <cellStyle name="Normal 10 5 2" xfId="1300" xr:uid="{00000000-0005-0000-0000-0000F6040000}"/>
    <cellStyle name="Normal 10 5 2 2" xfId="1301" xr:uid="{00000000-0005-0000-0000-0000F7040000}"/>
    <cellStyle name="Normal 10 5 2 2 2" xfId="8901" xr:uid="{B92C2417-82FC-484D-AF6D-8986EAF28540}"/>
    <cellStyle name="Normal 10 5 2 2 2 2" xfId="8902" xr:uid="{F712AC6C-4AFF-414F-ADF5-B6DF4145CCCF}"/>
    <cellStyle name="Normal 10 5 2 2 2 2 2" xfId="24872" xr:uid="{0ECC0FAA-E79C-453A-BFDC-CF72E18BD4FC}"/>
    <cellStyle name="Normal 10 5 2 2 2 3" xfId="8903" xr:uid="{509933C1-E77A-4690-AF35-17388D85EDB5}"/>
    <cellStyle name="Normal 10 5 2 2 2 3 2" xfId="24873" xr:uid="{6AC3E1D0-070F-4B7C-85EF-DC5BFDDC7EE2}"/>
    <cellStyle name="Normal 10 5 2 2 2 4" xfId="24871" xr:uid="{D2B14A2F-8804-45CD-8CDA-66578E501744}"/>
    <cellStyle name="Normal 10 5 2 2 3" xfId="8904" xr:uid="{E49FEA4B-9A35-4B95-94E8-1B6DF103A842}"/>
    <cellStyle name="Normal 10 5 2 2 3 2" xfId="8905" xr:uid="{F8ED6390-68BD-4067-9B92-237B890EF812}"/>
    <cellStyle name="Normal 10 5 2 2 3 2 2" xfId="24875" xr:uid="{E260112D-EAB8-4117-8A48-E17A50368DA0}"/>
    <cellStyle name="Normal 10 5 2 2 3 3" xfId="24874" xr:uid="{FC6E1C75-EBDF-4D47-89B1-F19AA0994448}"/>
    <cellStyle name="Normal 10 5 2 2 4" xfId="8906" xr:uid="{DB471DF9-4F1B-4FB3-B81A-C1290FCA3245}"/>
    <cellStyle name="Normal 10 5 2 2 4 2" xfId="8907" xr:uid="{8F2D416C-08C8-4F39-AE1A-BD44B13FE71A}"/>
    <cellStyle name="Normal 10 5 2 2 4 2 2" xfId="24877" xr:uid="{9D662B66-8BBC-47DB-AE8B-15DF25E3FF98}"/>
    <cellStyle name="Normal 10 5 2 2 4 3" xfId="24876" xr:uid="{4A836498-3D8D-47EF-A024-DE9CEA94883A}"/>
    <cellStyle name="Normal 10 5 2 2 5" xfId="8908" xr:uid="{94B5AE42-278D-4E4B-93AC-F4F70BC6A2D9}"/>
    <cellStyle name="Normal 10 5 2 2 5 2" xfId="24878" xr:uid="{E096CDA1-8CCF-44BE-92B4-FD3652D9BC70}"/>
    <cellStyle name="Normal 10 5 2 2_sales contracts" xfId="8900" xr:uid="{A02A2016-7CED-4880-BA53-002EC1ECF646}"/>
    <cellStyle name="Normal 10 5 2 3" xfId="8909" xr:uid="{51455802-0B6E-4D89-A585-B256C0598BBC}"/>
    <cellStyle name="Normal 10 5 2 3 2" xfId="8910" xr:uid="{2FA47951-F9C7-487F-90EB-BD0DBC74DF74}"/>
    <cellStyle name="Normal 10 5 2 3 2 2" xfId="24880" xr:uid="{653EE2F8-BC66-44F9-8861-FAD3507D8202}"/>
    <cellStyle name="Normal 10 5 2 3 3" xfId="8911" xr:uid="{0D61EA61-8256-42A1-9A38-E5B20B3A3111}"/>
    <cellStyle name="Normal 10 5 2 3 3 2" xfId="24881" xr:uid="{B95B3C56-D5F7-4B6C-A21D-53E8E36C9301}"/>
    <cellStyle name="Normal 10 5 2 3 4" xfId="24879" xr:uid="{37C7499F-E4DC-4CF7-B217-4CDE898F83E1}"/>
    <cellStyle name="Normal 10 5 2 4" xfId="8912" xr:uid="{D50581DB-71A6-4D3F-AA61-BCA3694B9402}"/>
    <cellStyle name="Normal 10 5 2 4 2" xfId="8913" xr:uid="{78BCD2CB-4402-4EBD-8048-2A121776A6C7}"/>
    <cellStyle name="Normal 10 5 2 4 2 2" xfId="24883" xr:uid="{1AE541C5-CB34-4FA8-ABF9-286D3F97439B}"/>
    <cellStyle name="Normal 10 5 2 4 3" xfId="8914" xr:uid="{E9F0F0ED-2FB4-4689-8357-6F79569C10DD}"/>
    <cellStyle name="Normal 10 5 2 4 3 2" xfId="24884" xr:uid="{73A4E575-7600-48A9-8BD2-DA9BD006F649}"/>
    <cellStyle name="Normal 10 5 2 4 4" xfId="24882" xr:uid="{FEA0FD1A-665F-4769-8A88-148E5CFCA111}"/>
    <cellStyle name="Normal 10 5 2 5" xfId="8915" xr:uid="{6E3DDC7F-0A4A-41CF-A877-C8DF07AF7916}"/>
    <cellStyle name="Normal 10 5 2 5 2" xfId="8916" xr:uid="{66C45DE6-C34D-42A5-9A82-065DB189D4F0}"/>
    <cellStyle name="Normal 10 5 2 5 2 2" xfId="24886" xr:uid="{55920FF1-8A3B-4F37-8359-01467C0840B8}"/>
    <cellStyle name="Normal 10 5 2 5 3" xfId="24885" xr:uid="{2E6B97D5-36D2-4377-8FC1-8F0FDEB78B8A}"/>
    <cellStyle name="Normal 10 5 2 6" xfId="8917" xr:uid="{3C0137C9-03B8-4702-9438-A8A53E86D910}"/>
    <cellStyle name="Normal 10 5 2 6 2" xfId="8918" xr:uid="{2D2EC2CE-35A1-4D4B-8BA7-981CA3B35C5C}"/>
    <cellStyle name="Normal 10 5 2 6 2 2" xfId="24888" xr:uid="{331B5004-0832-4604-88FF-28EA85A46384}"/>
    <cellStyle name="Normal 10 5 2 6 3" xfId="24887" xr:uid="{B161A571-3D7C-4A27-824E-D4B71229CCBF}"/>
    <cellStyle name="Normal 10 5 2 7" xfId="8919" xr:uid="{479F0EF3-C1F6-4940-9511-6592841D7D86}"/>
    <cellStyle name="Normal 10 5 2 7 2" xfId="24889" xr:uid="{4E61B5EF-F1D2-4A60-B555-81189B745CCE}"/>
    <cellStyle name="Normal 10 5 2_Dev global price ach" xfId="8920" xr:uid="{4E0A38A0-B4CC-46EB-88D8-4B63B62A37EE}"/>
    <cellStyle name="Normal 10 5 3" xfId="1302" xr:uid="{00000000-0005-0000-0000-0000F9040000}"/>
    <cellStyle name="Normal 10 5 3 2" xfId="8922" xr:uid="{A400D262-35CF-403A-A43F-F910DDA0F9C0}"/>
    <cellStyle name="Normal 10 5 3 2 2" xfId="8923" xr:uid="{FA710B8F-EA72-4155-AB44-8C81D31752E6}"/>
    <cellStyle name="Normal 10 5 3 2 2 2" xfId="24891" xr:uid="{CC75A2C6-9AEE-492A-A578-617924CC6E26}"/>
    <cellStyle name="Normal 10 5 3 2 3" xfId="8924" xr:uid="{832B8E6E-7E17-43B8-9E45-258720149C2E}"/>
    <cellStyle name="Normal 10 5 3 2 3 2" xfId="24892" xr:uid="{82A7436A-D640-411A-B609-F6B737B10AD5}"/>
    <cellStyle name="Normal 10 5 3 2 4" xfId="24890" xr:uid="{C12367AC-3003-4835-B6C3-44BC21D9D643}"/>
    <cellStyle name="Normal 10 5 3 3" xfId="8925" xr:uid="{FD4449F5-74AE-4CA8-83CE-2C90F8A5FA42}"/>
    <cellStyle name="Normal 10 5 3 3 2" xfId="8926" xr:uid="{19A61AA9-85AB-4B33-A4DD-E00D05DD56AC}"/>
    <cellStyle name="Normal 10 5 3 3 2 2" xfId="24894" xr:uid="{1E0254AE-A3E8-486A-A972-27D64C638ACE}"/>
    <cellStyle name="Normal 10 5 3 3 3" xfId="24893" xr:uid="{716FED68-7BFF-4C3F-9B8F-65A6F138A072}"/>
    <cellStyle name="Normal 10 5 3 4" xfId="8927" xr:uid="{76EC2978-B55F-44A2-8A63-6152D40E1FA9}"/>
    <cellStyle name="Normal 10 5 3 4 2" xfId="8928" xr:uid="{C4A36D34-D2D4-41EF-9327-1BC8664C3243}"/>
    <cellStyle name="Normal 10 5 3 4 2 2" xfId="24896" xr:uid="{A9DCB854-1361-4200-8458-BDE7D54D8CF2}"/>
    <cellStyle name="Normal 10 5 3 4 3" xfId="24895" xr:uid="{03962DF9-D902-4B3D-A892-B59AC75F114B}"/>
    <cellStyle name="Normal 10 5 3 5" xfId="8929" xr:uid="{FEC0A1E8-450C-40E4-8024-32BEA8207067}"/>
    <cellStyle name="Normal 10 5 3 5 2" xfId="24897" xr:uid="{03E0D412-C72E-452A-8488-175CAE018B44}"/>
    <cellStyle name="Normal 10 5 3_sales contracts" xfId="8921" xr:uid="{4318C584-3263-48CA-A234-7A7A14A4E268}"/>
    <cellStyle name="Normal 10 5 4" xfId="8930" xr:uid="{10395CE7-3F4E-4F9C-91A3-CE209EB07F32}"/>
    <cellStyle name="Normal 10 5 4 2" xfId="8931" xr:uid="{59A4BBDF-F1EA-4CE1-B8FA-161D7ACE4173}"/>
    <cellStyle name="Normal 10 5 4 2 2" xfId="24899" xr:uid="{A4D04138-2F65-4B44-B6C3-1A8AE6C45EF0}"/>
    <cellStyle name="Normal 10 5 4 3" xfId="8932" xr:uid="{39724002-9C06-4065-A088-145DD408D887}"/>
    <cellStyle name="Normal 10 5 4 3 2" xfId="24900" xr:uid="{1DA37A3A-C67B-468E-AAF7-27B19C0F7607}"/>
    <cellStyle name="Normal 10 5 4 4" xfId="24898" xr:uid="{FC0EBE35-5291-43D3-8D49-672667813C01}"/>
    <cellStyle name="Normal 10 5 5" xfId="8933" xr:uid="{F42203A8-760B-4315-8CF6-2994C1E2363B}"/>
    <cellStyle name="Normal 10 5 5 2" xfId="8934" xr:uid="{EEA9FA48-99A5-47F4-8A98-17D15285A743}"/>
    <cellStyle name="Normal 10 5 5 2 2" xfId="24902" xr:uid="{70B94875-9CB8-4AD1-A5DD-71454F1FA203}"/>
    <cellStyle name="Normal 10 5 5 3" xfId="8935" xr:uid="{7C01E342-CFE6-4E36-81FA-3D37FECB3DB5}"/>
    <cellStyle name="Normal 10 5 5 3 2" xfId="24903" xr:uid="{58B40686-0C61-4381-9055-C46BFB45BBFE}"/>
    <cellStyle name="Normal 10 5 5 4" xfId="24901" xr:uid="{136DCAD8-0497-4233-8EAA-B8D8DA4E578C}"/>
    <cellStyle name="Normal 10 5 6" xfId="8936" xr:uid="{B22F8756-FFB5-4FC8-BCCF-9B480009D8B5}"/>
    <cellStyle name="Normal 10 5 6 2" xfId="8937" xr:uid="{B34EF3EE-8B76-4EF6-91C7-A8C14359E8DF}"/>
    <cellStyle name="Normal 10 5 6 2 2" xfId="24905" xr:uid="{6CC0A37B-7CBA-489E-B7E5-2956770FF097}"/>
    <cellStyle name="Normal 10 5 6 3" xfId="24904" xr:uid="{C2E51C35-0B77-401F-8417-2EE53533C4D5}"/>
    <cellStyle name="Normal 10 5 7" xfId="8938" xr:uid="{B77518CC-B62B-454D-B9AD-3FB27C5CC2C9}"/>
    <cellStyle name="Normal 10 5 7 2" xfId="8939" xr:uid="{330952B6-D6B6-440E-8A7D-F193EC05E91E}"/>
    <cellStyle name="Normal 10 5 7 2 2" xfId="24907" xr:uid="{0039F254-C5F0-4FA9-99D4-0E537AA17060}"/>
    <cellStyle name="Normal 10 5 7 3" xfId="24906" xr:uid="{9324CE62-28CC-4F5A-8C3E-76C4E11965EB}"/>
    <cellStyle name="Normal 10 5 8" xfId="8940" xr:uid="{93D51046-6A39-4049-9616-F3D39822E141}"/>
    <cellStyle name="Normal 10 5 8 2" xfId="24908" xr:uid="{055984B7-C807-41A5-9A2B-0AB1A9390F4E}"/>
    <cellStyle name="Normal 10 5_Dev global price ach" xfId="8941" xr:uid="{A0E82E4D-6D80-458C-9015-6F32232D08D7}"/>
    <cellStyle name="Normal 10 6" xfId="1303" xr:uid="{00000000-0005-0000-0000-0000FB040000}"/>
    <cellStyle name="Normal 10 6 2" xfId="1304" xr:uid="{00000000-0005-0000-0000-0000FC040000}"/>
    <cellStyle name="Normal 10 6 2 2" xfId="8943" xr:uid="{17A15DB6-08E0-4AF0-A7D4-B7A2194FC345}"/>
    <cellStyle name="Normal 10 6 2 2 2" xfId="8944" xr:uid="{C9065507-71EA-47B6-9851-CC0CB387E8BA}"/>
    <cellStyle name="Normal 10 6 2 2 2 2" xfId="24910" xr:uid="{058F343D-51E2-4A04-9155-F587BEBD21C3}"/>
    <cellStyle name="Normal 10 6 2 2 3" xfId="8945" xr:uid="{7E39850A-3522-4221-A110-652E2D2F1E70}"/>
    <cellStyle name="Normal 10 6 2 2 3 2" xfId="24911" xr:uid="{9CDD5F67-AAF9-465A-B55A-194760E08CF3}"/>
    <cellStyle name="Normal 10 6 2 2 4" xfId="24909" xr:uid="{AEB7537F-2DC0-4DEB-A7FC-35C01F6DD647}"/>
    <cellStyle name="Normal 10 6 2 3" xfId="8946" xr:uid="{1AEBF1C1-55E6-4AEB-ACAD-6A5BFA2413CF}"/>
    <cellStyle name="Normal 10 6 2 3 2" xfId="8947" xr:uid="{AD38E189-979B-4229-B35A-D143ED8E2919}"/>
    <cellStyle name="Normal 10 6 2 3 2 2" xfId="24913" xr:uid="{3C0013D4-3EA5-410D-A451-9B89F67E59E0}"/>
    <cellStyle name="Normal 10 6 2 3 3" xfId="24912" xr:uid="{CCC6443C-31C0-42AA-9139-C3DAE2A293A8}"/>
    <cellStyle name="Normal 10 6 2 4" xfId="8948" xr:uid="{659963F1-ED7A-42C5-A89D-92D8AD328543}"/>
    <cellStyle name="Normal 10 6 2 4 2" xfId="8949" xr:uid="{1A9A588F-F1FE-48DF-9ADB-DFEBF49EF46F}"/>
    <cellStyle name="Normal 10 6 2 4 2 2" xfId="24915" xr:uid="{CB0A51A1-BEB6-49EC-9927-3C0ACBF2B86C}"/>
    <cellStyle name="Normal 10 6 2 4 3" xfId="24914" xr:uid="{788CFDEB-AD60-4E43-A3C1-A8F41BE4E445}"/>
    <cellStyle name="Normal 10 6 2 5" xfId="8950" xr:uid="{B5790445-5C9E-4DC5-8A16-D921AD67684A}"/>
    <cellStyle name="Normal 10 6 2 5 2" xfId="24916" xr:uid="{729A6D06-9EEA-40AD-BE90-EEA44EA3376C}"/>
    <cellStyle name="Normal 10 6 2_sales contracts" xfId="8942" xr:uid="{9A4035A4-9F17-4272-96CB-2BAEAA91BC39}"/>
    <cellStyle name="Normal 10 6 3" xfId="8951" xr:uid="{702B7D79-049E-477E-9D27-B79586DA94C0}"/>
    <cellStyle name="Normal 10 6 3 2" xfId="8952" xr:uid="{E6FE90FD-6F8F-43B0-A76F-3797A38E2978}"/>
    <cellStyle name="Normal 10 6 3 2 2" xfId="24918" xr:uid="{E8F1E4D2-D9F3-44A5-B882-7F59FAACE370}"/>
    <cellStyle name="Normal 10 6 3 3" xfId="8953" xr:uid="{ED016C10-F81D-4548-84A1-444ED2F115A4}"/>
    <cellStyle name="Normal 10 6 3 3 2" xfId="24919" xr:uid="{2690C2DE-557E-4C28-B4ED-7D6740B9AE2A}"/>
    <cellStyle name="Normal 10 6 3 4" xfId="24917" xr:uid="{6FC5FDE9-7A53-40E0-98EB-AD6AC859EC59}"/>
    <cellStyle name="Normal 10 6 3 5" xfId="19445" xr:uid="{12A3FC4B-F843-4955-8402-A82904D7724A}"/>
    <cellStyle name="Normal 10 6 4" xfId="8954" xr:uid="{9D121577-9EED-4ED5-82A1-D01B2A35A971}"/>
    <cellStyle name="Normal 10 6 4 2" xfId="8955" xr:uid="{22855B22-69A6-4220-A507-AEE23F9E3F6A}"/>
    <cellStyle name="Normal 10 6 4 2 2" xfId="24921" xr:uid="{A98AAB33-0001-4D43-AAE6-FA1CFA1BE823}"/>
    <cellStyle name="Normal 10 6 4 3" xfId="8956" xr:uid="{2677841C-22D2-4C08-BEE6-C19E8A6255C4}"/>
    <cellStyle name="Normal 10 6 4 3 2" xfId="24922" xr:uid="{422D2A6A-E9EC-440F-AA1D-27356FE02432}"/>
    <cellStyle name="Normal 10 6 4 4" xfId="24920" xr:uid="{46315C8C-477D-440B-9E4A-8F713A7104EF}"/>
    <cellStyle name="Normal 10 6 5" xfId="8957" xr:uid="{6AB99008-E254-4D39-B827-F37FB567CA6E}"/>
    <cellStyle name="Normal 10 6 5 2" xfId="8958" xr:uid="{47B4066D-CAB0-4390-96C2-143CD9EAA48B}"/>
    <cellStyle name="Normal 10 6 5 2 2" xfId="24924" xr:uid="{CF996CBC-ED0B-4C6A-884A-CAE021987F04}"/>
    <cellStyle name="Normal 10 6 5 3" xfId="24923" xr:uid="{F652AEA9-8A91-4D6D-903A-54641C1E73D5}"/>
    <cellStyle name="Normal 10 6 6" xfId="8959" xr:uid="{9ECD63A7-4959-4449-A2B7-0A45C1C1CC9B}"/>
    <cellStyle name="Normal 10 6 6 2" xfId="8960" xr:uid="{197130EF-CC8F-4FF4-ABF4-0B1B1AB8C3E2}"/>
    <cellStyle name="Normal 10 6 6 2 2" xfId="24926" xr:uid="{8CF848C5-7927-4B43-94D6-996A8C72EEF4}"/>
    <cellStyle name="Normal 10 6 6 3" xfId="24925" xr:uid="{D9E81C51-930A-4E59-9CC6-59F5932E30C5}"/>
    <cellStyle name="Normal 10 6 7" xfId="8961" xr:uid="{61E79C57-C13F-4B77-A0DA-4DCEF566C749}"/>
    <cellStyle name="Normal 10 6 7 2" xfId="24927" xr:uid="{99B6E030-27B1-49EA-9158-E7F80865F44A}"/>
    <cellStyle name="Normal 10 6_Dev global price ach" xfId="8962" xr:uid="{2AC4F6CB-F1F8-4263-AEB6-7E0DBFD7FB77}"/>
    <cellStyle name="Normal 10 7" xfId="1305" xr:uid="{00000000-0005-0000-0000-0000FE040000}"/>
    <cellStyle name="Normal 10 7 2" xfId="1306" xr:uid="{00000000-0005-0000-0000-0000FF040000}"/>
    <cellStyle name="Normal 10 7 2 2" xfId="8964" xr:uid="{932FC6CE-7978-43F4-B64A-6F74C92A47F8}"/>
    <cellStyle name="Normal 10 7 2 2 2" xfId="8965" xr:uid="{A083B8CF-FDBD-4394-9B1B-553A6754C48E}"/>
    <cellStyle name="Normal 10 7 2 2 2 2" xfId="24929" xr:uid="{9304CD73-51D2-4B62-A596-274595B8F344}"/>
    <cellStyle name="Normal 10 7 2 2 3" xfId="8966" xr:uid="{A82092FD-B363-4B37-9368-71E0441D51C9}"/>
    <cellStyle name="Normal 10 7 2 2 3 2" xfId="24930" xr:uid="{A648A5A6-7325-4C56-8D50-55D5D8B47685}"/>
    <cellStyle name="Normal 10 7 2 2 4" xfId="24928" xr:uid="{B3B83777-62D4-428D-9406-954A47B38CCC}"/>
    <cellStyle name="Normal 10 7 2 3" xfId="8967" xr:uid="{5FECC069-3181-4F03-9BF5-4D6BF085DF17}"/>
    <cellStyle name="Normal 10 7 2 3 2" xfId="8968" xr:uid="{3B46EECC-9298-4AB4-9692-62329F79C3AE}"/>
    <cellStyle name="Normal 10 7 2 3 2 2" xfId="24932" xr:uid="{A648299C-3113-4D95-9DBC-5F57A52ECABE}"/>
    <cellStyle name="Normal 10 7 2 3 3" xfId="24931" xr:uid="{F2D1FDA1-ECCC-4B47-BA8E-8C24467734BA}"/>
    <cellStyle name="Normal 10 7 2 4" xfId="8969" xr:uid="{3E3FB669-706B-48A5-802C-754497752E66}"/>
    <cellStyle name="Normal 10 7 2 4 2" xfId="8970" xr:uid="{90A2C363-C16D-434E-B6ED-D7D90A61C081}"/>
    <cellStyle name="Normal 10 7 2 4 2 2" xfId="24934" xr:uid="{1B302C77-5FCC-41B9-96F4-156E739D96CA}"/>
    <cellStyle name="Normal 10 7 2 4 3" xfId="24933" xr:uid="{DB0F426A-BCF3-4298-B2AA-74F500368748}"/>
    <cellStyle name="Normal 10 7 2 5" xfId="8971" xr:uid="{29AE8C1E-9FEF-4771-8543-ADABC7070A33}"/>
    <cellStyle name="Normal 10 7 2 5 2" xfId="24935" xr:uid="{F2937E05-DB6D-429D-8491-861B706DFC19}"/>
    <cellStyle name="Normal 10 7 2_sales contracts" xfId="8963" xr:uid="{9ABA82AA-836B-4003-821B-FEF0EC4B3080}"/>
    <cellStyle name="Normal 10 7 3" xfId="8972" xr:uid="{47D1BE15-7876-4A50-A592-46EADEB8F992}"/>
    <cellStyle name="Normal 10 7 3 2" xfId="8973" xr:uid="{2534CA12-DDC4-4B37-9607-8F4FFF35BE9A}"/>
    <cellStyle name="Normal 10 7 3 2 2" xfId="24937" xr:uid="{38FBF605-CC9C-4504-B7BA-52CC1712F55A}"/>
    <cellStyle name="Normal 10 7 3 3" xfId="8974" xr:uid="{2B183D85-6302-4769-93D5-0C80A9D9B056}"/>
    <cellStyle name="Normal 10 7 3 3 2" xfId="24938" xr:uid="{758533DC-3002-4C17-94B8-E5C7E465857E}"/>
    <cellStyle name="Normal 10 7 3 4" xfId="24936" xr:uid="{E9FE17ED-15D5-4832-874E-AEBF803F59CC}"/>
    <cellStyle name="Normal 10 7 3 5" xfId="19444" xr:uid="{406B2ACC-9C43-4A6C-9CEF-4983EC9C911B}"/>
    <cellStyle name="Normal 10 7 4" xfId="8975" xr:uid="{BE64F62E-EF32-478F-BDAD-241979B9C0DA}"/>
    <cellStyle name="Normal 10 7 4 2" xfId="8976" xr:uid="{C0EDDD27-F429-432A-8B1B-906BDD0405D9}"/>
    <cellStyle name="Normal 10 7 4 2 2" xfId="24940" xr:uid="{E35DA53E-3344-41E1-851E-5A41FC43845B}"/>
    <cellStyle name="Normal 10 7 4 3" xfId="8977" xr:uid="{A6A47791-B83A-431C-B7FF-2C3C9A8C584A}"/>
    <cellStyle name="Normal 10 7 4 3 2" xfId="24941" xr:uid="{6445B595-7150-46C5-8A11-6B0F292DD71F}"/>
    <cellStyle name="Normal 10 7 4 4" xfId="24939" xr:uid="{CB54428B-0AB2-4900-B503-587152D3C5A8}"/>
    <cellStyle name="Normal 10 7 5" xfId="8978" xr:uid="{A5A5B2B9-18EB-4E06-A4EA-B5A59E55DA25}"/>
    <cellStyle name="Normal 10 7 5 2" xfId="8979" xr:uid="{74886DD5-775E-49AE-92B4-00A80312F6F9}"/>
    <cellStyle name="Normal 10 7 5 2 2" xfId="24943" xr:uid="{DE236667-6597-41BA-9AF3-A6E72B9C2F03}"/>
    <cellStyle name="Normal 10 7 5 3" xfId="24942" xr:uid="{9EFA8B1B-ACD0-4215-B92D-9773E240277E}"/>
    <cellStyle name="Normal 10 7 6" xfId="8980" xr:uid="{4705004C-1F11-474C-BEC5-59E8E12C0290}"/>
    <cellStyle name="Normal 10 7 6 2" xfId="8981" xr:uid="{52202F4A-D348-4FD2-B4D4-8B4C7A07C4B8}"/>
    <cellStyle name="Normal 10 7 6 2 2" xfId="24945" xr:uid="{90978631-ACD8-4193-9B5E-56C22E8DA953}"/>
    <cellStyle name="Normal 10 7 6 3" xfId="24944" xr:uid="{E80BE534-72A9-4C87-A1A3-93DDBF20442E}"/>
    <cellStyle name="Normal 10 7 7" xfId="8982" xr:uid="{B220863E-5E95-4A33-B32E-233B8F379849}"/>
    <cellStyle name="Normal 10 7 7 2" xfId="24946" xr:uid="{A0EE5752-7C62-473F-8EB4-E93A5F8E8343}"/>
    <cellStyle name="Normal 10 7_Dev global price ach" xfId="8983" xr:uid="{54FA090E-492B-4108-A15B-77E40FF586FA}"/>
    <cellStyle name="Normal 10 8" xfId="1307" xr:uid="{00000000-0005-0000-0000-000001050000}"/>
    <cellStyle name="Normal 10 8 2" xfId="8984" xr:uid="{EBA9F273-B7C3-44E4-82BC-E3C2CDFD71D9}"/>
    <cellStyle name="Normal 10 8 2 2" xfId="8985" xr:uid="{B68DDD40-6EFF-430E-BAE3-9E9B148823E7}"/>
    <cellStyle name="Normal 10 8 2 2 2" xfId="8986" xr:uid="{1E128677-993F-4879-9922-829122C0ABFE}"/>
    <cellStyle name="Normal 10 8 2 2 2 2" xfId="24949" xr:uid="{C9B48DA9-2D69-4EDA-B776-656E92AAAB23}"/>
    <cellStyle name="Normal 10 8 2 2 3" xfId="24948" xr:uid="{91757598-689F-46C9-B6C1-CF6400FA6872}"/>
    <cellStyle name="Normal 10 8 2 3" xfId="8987" xr:uid="{9C13EB45-AD5B-47F7-A1BB-62925FF67C9B}"/>
    <cellStyle name="Normal 10 8 2 3 2" xfId="8988" xr:uid="{570FC72A-9C2A-44FF-B161-0FD8EA8A8E51}"/>
    <cellStyle name="Normal 10 8 2 3 2 2" xfId="24951" xr:uid="{C3E9F49B-4B6E-4EAB-81F2-8785D213B80A}"/>
    <cellStyle name="Normal 10 8 2 3 3" xfId="24950" xr:uid="{82D5A4A8-0700-42F6-9A99-5667C3A9EA13}"/>
    <cellStyle name="Normal 10 8 2 4" xfId="8989" xr:uid="{ACE1ED14-15D8-451D-B7DA-BA1DC3C21E36}"/>
    <cellStyle name="Normal 10 8 2 4 2" xfId="24952" xr:uid="{E21CD00B-9822-49D1-9BDA-84D32D86E023}"/>
    <cellStyle name="Normal 10 8 2 5" xfId="24947" xr:uid="{91EC6540-5760-4B40-8672-3777A12680A4}"/>
    <cellStyle name="Normal 10 8 2 6" xfId="19443" xr:uid="{48E04DCA-D97D-4116-9663-EFCBD642D26B}"/>
    <cellStyle name="Normal 10 8 3" xfId="8990" xr:uid="{E050DF69-A7BB-441F-A61F-DD45FBA46C71}"/>
    <cellStyle name="Normal 10 8 3 2" xfId="8991" xr:uid="{62F6738F-5271-446C-9404-3A0F52B04E8A}"/>
    <cellStyle name="Normal 10 8 3 2 2" xfId="24954" xr:uid="{743555F2-DD2C-4CB7-89E5-B1CB7201681E}"/>
    <cellStyle name="Normal 10 8 3 3" xfId="8992" xr:uid="{BD29F352-2951-4E96-A070-5125D6601346}"/>
    <cellStyle name="Normal 10 8 3 3 2" xfId="24955" xr:uid="{6FDA8CBE-4A78-42B7-A1E9-ADAF8C2110FE}"/>
    <cellStyle name="Normal 10 8 3 4" xfId="24953" xr:uid="{FD4640A2-8749-4DD8-BE4F-6CAD8BC4FF86}"/>
    <cellStyle name="Normal 10 8 3 5" xfId="19442" xr:uid="{33923EAB-C0F1-4FE7-87D5-51BBB9A1ED2E}"/>
    <cellStyle name="Normal 10 8 4" xfId="8993" xr:uid="{20CF82E4-B25A-47B4-883E-086792D0C88D}"/>
    <cellStyle name="Normal 10 8 4 2" xfId="8994" xr:uid="{42E6C68E-28FF-4DCE-A69B-E9DAE213E19B}"/>
    <cellStyle name="Normal 10 8 4 2 2" xfId="24957" xr:uid="{048EA769-B18A-4789-9B06-16D80FCB5882}"/>
    <cellStyle name="Normal 10 8 4 3" xfId="24956" xr:uid="{92C1A4B0-C08C-4447-900E-54DC89FFD52C}"/>
    <cellStyle name="Normal 10 8 5" xfId="8995" xr:uid="{03DB3BA0-583D-498D-8655-1ED7B8FBD022}"/>
    <cellStyle name="Normal 10 8 5 2" xfId="8996" xr:uid="{AA695494-BAEC-40B4-998D-45A6BBB5815B}"/>
    <cellStyle name="Normal 10 8 5 2 2" xfId="24959" xr:uid="{C3113072-3DFC-444E-A558-615722420D87}"/>
    <cellStyle name="Normal 10 8 5 3" xfId="24958" xr:uid="{4E70D916-BA1B-45A2-970E-768B64C5CD1A}"/>
    <cellStyle name="Normal 10 8 6" xfId="8997" xr:uid="{CBB2793F-2E3C-46A4-8F34-D5D68079829B}"/>
    <cellStyle name="Normal 10 8 6 2" xfId="24960" xr:uid="{AB9B4F0B-5027-4BB0-A142-FA3F2AA1924E}"/>
    <cellStyle name="Normal 10 8_Dev global price ach" xfId="8998" xr:uid="{F0089755-258A-4848-AE9D-DFEF73525C63}"/>
    <cellStyle name="Normal 10 9" xfId="1308" xr:uid="{00000000-0005-0000-0000-000002050000}"/>
    <cellStyle name="Normal 10 9 2" xfId="8999" xr:uid="{369BF08F-769A-4A95-83A8-BCDC8D76C6FE}"/>
    <cellStyle name="Normal 10 9 2 2" xfId="9000" xr:uid="{CBC32BF2-9108-4A3E-AE88-439684376D1C}"/>
    <cellStyle name="Normal 10 9 2 2 2" xfId="9001" xr:uid="{CA245AAA-7E0A-444D-B0F5-311ECE9297E6}"/>
    <cellStyle name="Normal 10 9 2 2 2 2" xfId="24963" xr:uid="{1ABD1BEB-F05A-4586-99A7-F57E1A121023}"/>
    <cellStyle name="Normal 10 9 2 2 3" xfId="24962" xr:uid="{95CEE3E1-7159-4262-B7DD-D38BDC7357C6}"/>
    <cellStyle name="Normal 10 9 2 3" xfId="9002" xr:uid="{2D611805-FF4D-4057-BE1C-2D83032F4F6B}"/>
    <cellStyle name="Normal 10 9 2 3 2" xfId="9003" xr:uid="{AF8846EE-8C6D-4721-A404-D55AA72240B0}"/>
    <cellStyle name="Normal 10 9 2 3 2 2" xfId="24965" xr:uid="{A45DAAC2-2DBD-4CE9-9DC9-91C09E60E98A}"/>
    <cellStyle name="Normal 10 9 2 3 3" xfId="24964" xr:uid="{AC0F7864-D6DD-4843-A029-C90C59F0146E}"/>
    <cellStyle name="Normal 10 9 2 4" xfId="9004" xr:uid="{0934AB90-679E-42B5-8760-7F958ECFA15A}"/>
    <cellStyle name="Normal 10 9 2 4 2" xfId="24966" xr:uid="{E2D67F86-FE04-41C7-BA95-7109035BA245}"/>
    <cellStyle name="Normal 10 9 2 5" xfId="24961" xr:uid="{7FFCC3DD-6AFB-4D4B-86FD-55E002743F85}"/>
    <cellStyle name="Normal 10 9 2 6" xfId="19441" xr:uid="{CB24467A-6DC5-43D1-BDD5-70FBF49E8210}"/>
    <cellStyle name="Normal 10 9 3" xfId="9005" xr:uid="{150BEA51-80ED-44A9-A526-A5CADD909CA4}"/>
    <cellStyle name="Normal 10 9 3 2" xfId="9006" xr:uid="{57C75FC5-EEB5-4955-9981-26BBFA959E2B}"/>
    <cellStyle name="Normal 10 9 3 2 2" xfId="24968" xr:uid="{F4CF490F-5EA6-446B-B3FF-C268093F9864}"/>
    <cellStyle name="Normal 10 9 3 3" xfId="9007" xr:uid="{78003A63-41D1-470B-A48B-ED52D3E12043}"/>
    <cellStyle name="Normal 10 9 3 3 2" xfId="24969" xr:uid="{AF8A1A9C-7848-41BE-A455-8601EFF39E3F}"/>
    <cellStyle name="Normal 10 9 3 4" xfId="24967" xr:uid="{4CDB1251-CC4E-4223-BFDB-B8FA909F2A83}"/>
    <cellStyle name="Normal 10 9 3 5" xfId="19440" xr:uid="{8948DE06-29CF-4513-884E-B5AD1FC0C266}"/>
    <cellStyle name="Normal 10 9 4" xfId="9008" xr:uid="{DDF6847F-989F-436F-909E-D96F9EDCF174}"/>
    <cellStyle name="Normal 10 9 4 2" xfId="9009" xr:uid="{B611D33E-313B-4D62-98BC-926C23E09849}"/>
    <cellStyle name="Normal 10 9 4 2 2" xfId="24971" xr:uid="{91AEA212-AEC3-46C0-82C7-C956EF577123}"/>
    <cellStyle name="Normal 10 9 4 3" xfId="24970" xr:uid="{037ECF76-A55E-4D95-A5D6-618F39E69F58}"/>
    <cellStyle name="Normal 10 9 5" xfId="9010" xr:uid="{A50738C9-3F80-4738-B18C-6219D7596123}"/>
    <cellStyle name="Normal 10 9 5 2" xfId="9011" xr:uid="{EAFFEB7E-1446-4D05-8D16-846404DDEF97}"/>
    <cellStyle name="Normal 10 9 5 2 2" xfId="24973" xr:uid="{31DCBF79-C8E8-4900-B166-77468D049AD4}"/>
    <cellStyle name="Normal 10 9 5 3" xfId="24972" xr:uid="{D1101631-A61A-464A-8E77-0E52A895E917}"/>
    <cellStyle name="Normal 10 9 6" xfId="9012" xr:uid="{30FBF751-699D-49B8-B133-C004A90D04B5}"/>
    <cellStyle name="Normal 10 9 6 2" xfId="24974" xr:uid="{ADFB6841-8877-4132-8071-4019247ACC53}"/>
    <cellStyle name="Normal 10 9_Dev global price ach" xfId="9013" xr:uid="{1AD0790B-15A5-47AE-B46E-373A7ABFE074}"/>
    <cellStyle name="Normal 10_2015 BFOREC HFM PLBS" xfId="1309" xr:uid="{00000000-0005-0000-0000-000003050000}"/>
    <cellStyle name="Normal 11" xfId="400" xr:uid="{00000000-0005-0000-0000-000004050000}"/>
    <cellStyle name="Normal 11 10" xfId="9014" xr:uid="{60349F5B-220A-40D3-8130-DDD46AF85C52}"/>
    <cellStyle name="Normal 11 10 2" xfId="9015" xr:uid="{119F78E8-C625-424C-BE7A-0E81C77C5AC6}"/>
    <cellStyle name="Normal 11 10 2 2" xfId="24976" xr:uid="{D448F4D6-E1EA-42DB-AD97-9504958E9CFC}"/>
    <cellStyle name="Normal 11 10 2 3" xfId="19438" xr:uid="{B07106DA-2975-4500-A521-06629328C795}"/>
    <cellStyle name="Normal 11 10 3" xfId="9016" xr:uid="{7355E143-75FE-4041-906C-FB2B23318D38}"/>
    <cellStyle name="Normal 11 10 3 2" xfId="24977" xr:uid="{470C27A7-7EB4-418D-B323-15E83E073CB8}"/>
    <cellStyle name="Normal 11 10 3 3" xfId="19437" xr:uid="{6A33039D-DEBA-4F9C-947E-363266361DEA}"/>
    <cellStyle name="Normal 11 10 4" xfId="24975" xr:uid="{884E8649-B6E1-4DEB-9B3C-4200686C5D4B}"/>
    <cellStyle name="Normal 11 10 5" xfId="19439" xr:uid="{48130E69-588B-4383-A209-EF226F820CDA}"/>
    <cellStyle name="Normal 11 10_Input 18 Cash FC" xfId="19436" xr:uid="{DD405FC0-0981-4E40-9F2E-FA5649040A46}"/>
    <cellStyle name="Normal 11 11" xfId="9017" xr:uid="{F10D1C7C-0B64-4937-9160-EE9C5C9E80A6}"/>
    <cellStyle name="Normal 11 11 2" xfId="9018" xr:uid="{CFE11AA6-5FB5-4626-8309-F1F4C0E2DD29}"/>
    <cellStyle name="Normal 11 11 2 2" xfId="24979" xr:uid="{BADF56A9-63D1-4BB6-9614-B120172BC18F}"/>
    <cellStyle name="Normal 11 11 2 3" xfId="19434" xr:uid="{94D82813-667B-4567-857C-EBED87C4FBAF}"/>
    <cellStyle name="Normal 11 11 3" xfId="24978" xr:uid="{FBF62842-B7B2-4632-A415-FCFDB14910F5}"/>
    <cellStyle name="Normal 11 11 3 2" xfId="19433" xr:uid="{01551691-68B1-450C-921D-99F16CF7A129}"/>
    <cellStyle name="Normal 11 11 4" xfId="34423" xr:uid="{3B6A49DE-9D0E-4DD5-81A4-1F1738908D32}"/>
    <cellStyle name="Normal 11 11 5" xfId="19435" xr:uid="{4BA82C20-C498-48D5-B125-FA08140F40DB}"/>
    <cellStyle name="Normal 11 11_Input 18 Cash FC" xfId="19432" xr:uid="{6E15FCA2-9DD6-407A-8042-288E2A73CA56}"/>
    <cellStyle name="Normal 11 12" xfId="9019" xr:uid="{1444094F-A016-4D45-A67A-40C5A0BFF90F}"/>
    <cellStyle name="Normal 11 12 2" xfId="9020" xr:uid="{88002239-F4C3-4207-9496-64E6DB585D55}"/>
    <cellStyle name="Normal 11 12 2 2" xfId="24981" xr:uid="{3AA02062-D242-44A0-A312-F4CFBF69C5DC}"/>
    <cellStyle name="Normal 11 12 3" xfId="24980" xr:uid="{6B5468E6-20F7-40F5-B378-89289849F212}"/>
    <cellStyle name="Normal 11 12 4" xfId="19431" xr:uid="{3A67AAB0-0175-47FC-9D8B-B25F6F566B9E}"/>
    <cellStyle name="Normal 11 13" xfId="9021" xr:uid="{E550E4C2-5D9A-4978-B724-0128C51F0618}"/>
    <cellStyle name="Normal 11 13 2" xfId="24982" xr:uid="{DEE1608A-A6A0-49A6-AD05-E3EDD11DAB7F}"/>
    <cellStyle name="Normal 11 13 3" xfId="19430" xr:uid="{057CE703-DD68-4AD0-BE9F-FA98F2A4606F}"/>
    <cellStyle name="Normal 11 14" xfId="17999" xr:uid="{357DE740-208B-48AA-B4E6-DE13134158C4}"/>
    <cellStyle name="Normal 11 15" xfId="33928" xr:uid="{515C5F5B-4357-4EBD-92A9-E5B9A7A72E24}"/>
    <cellStyle name="Normal 11 16" xfId="33376" xr:uid="{3CD9BCE2-313C-4099-B9AB-6B4729D7DF5B}"/>
    <cellStyle name="Normal 11 17" xfId="34648" xr:uid="{EE34F2FA-6F4C-4450-896B-FABC5ECC4301}"/>
    <cellStyle name="Normal 11 18" xfId="34817" xr:uid="{39EBC722-457C-4766-8729-0005C8658E7A}"/>
    <cellStyle name="Normal 11 19" xfId="2264" xr:uid="{7E2F1913-4F87-49ED-B961-0C8A1033D4AD}"/>
    <cellStyle name="Normal 11 2" xfId="1310" xr:uid="{00000000-0005-0000-0000-000005050000}"/>
    <cellStyle name="Normal 11 2 10" xfId="9022" xr:uid="{024328AF-6D75-4F00-8C86-9BA1A14BE1E5}"/>
    <cellStyle name="Normal 11 2 10 2" xfId="9023" xr:uid="{F8959FF9-8F8D-4AFE-8317-541BA9A05A86}"/>
    <cellStyle name="Normal 11 2 10 2 2" xfId="24984" xr:uid="{FFDB056F-BE1B-4B57-91CA-8BE64139D9C6}"/>
    <cellStyle name="Normal 11 2 10 3" xfId="24983" xr:uid="{0DC41F95-BE66-42D7-BD84-D4BA56704EF6}"/>
    <cellStyle name="Normal 11 2 10 4" xfId="19429" xr:uid="{579373C4-7881-45CC-A7CB-5CD2A6D8195F}"/>
    <cellStyle name="Normal 11 2 11" xfId="9024" xr:uid="{96618EA0-5F39-468B-BF70-D70802B741B1}"/>
    <cellStyle name="Normal 11 2 11 2" xfId="9025" xr:uid="{9410DFB0-F520-441C-860B-338428B7F142}"/>
    <cellStyle name="Normal 11 2 11 2 2" xfId="24986" xr:uid="{5ACA3A1F-1902-426F-BE4A-1467F2C6E759}"/>
    <cellStyle name="Normal 11 2 11 3" xfId="24985" xr:uid="{C0E57CD6-4ADF-45C0-BB3A-578A894CFD31}"/>
    <cellStyle name="Normal 11 2 12" xfId="9026" xr:uid="{94449848-E8C2-4488-A9AA-D547FBC44EDF}"/>
    <cellStyle name="Normal 11 2 12 2" xfId="24987" xr:uid="{F69C9699-6164-4E4C-A038-07580E6409CD}"/>
    <cellStyle name="Normal 11 2 2" xfId="1311" xr:uid="{00000000-0005-0000-0000-000006050000}"/>
    <cellStyle name="Normal 11 2 2 2" xfId="1312" xr:uid="{00000000-0005-0000-0000-000007050000}"/>
    <cellStyle name="Normal 11 2 2 2 2" xfId="1313" xr:uid="{00000000-0005-0000-0000-000008050000}"/>
    <cellStyle name="Normal 11 2 2 2 2 2" xfId="9028" xr:uid="{A78BF6BB-E6AD-41D3-A0A1-B3507859DCB1}"/>
    <cellStyle name="Normal 11 2 2 2 2 2 2" xfId="9029" xr:uid="{5F4B05BC-18EF-419E-AE5C-64B197E64A5B}"/>
    <cellStyle name="Normal 11 2 2 2 2 2 2 2" xfId="24989" xr:uid="{1A0687B5-FD54-45DC-9BDE-186FCDE3FBC2}"/>
    <cellStyle name="Normal 11 2 2 2 2 2 3" xfId="9030" xr:uid="{00100B76-FA53-4D5A-AFA0-76E5BAA379BC}"/>
    <cellStyle name="Normal 11 2 2 2 2 2 3 2" xfId="24990" xr:uid="{08A3DAA0-BD67-4ED7-8F09-8711AC3F3427}"/>
    <cellStyle name="Normal 11 2 2 2 2 2 4" xfId="24988" xr:uid="{658D01FF-3387-4A20-A153-166B452AB4B4}"/>
    <cellStyle name="Normal 11 2 2 2 2 3" xfId="9031" xr:uid="{F192812E-132E-464E-80A6-08F1C857C80C}"/>
    <cellStyle name="Normal 11 2 2 2 2 3 2" xfId="9032" xr:uid="{96FAF2C5-B8B0-48BB-B7C0-AC82254B260E}"/>
    <cellStyle name="Normal 11 2 2 2 2 3 2 2" xfId="24992" xr:uid="{04F5D4EE-84D5-4363-8643-AE0C7B128A7E}"/>
    <cellStyle name="Normal 11 2 2 2 2 3 3" xfId="24991" xr:uid="{53F5D22D-5925-4510-943F-141EE77888A7}"/>
    <cellStyle name="Normal 11 2 2 2 2 4" xfId="9033" xr:uid="{2305E629-E7D0-4E24-A11C-54A77D607A46}"/>
    <cellStyle name="Normal 11 2 2 2 2 4 2" xfId="9034" xr:uid="{DBF80A94-B048-48E3-8BE3-1891084F1526}"/>
    <cellStyle name="Normal 11 2 2 2 2 4 2 2" xfId="24994" xr:uid="{840E196E-D2DC-4C21-AC32-4591F4BD4809}"/>
    <cellStyle name="Normal 11 2 2 2 2 4 3" xfId="24993" xr:uid="{448118E2-07C1-407B-BE32-F9135D3415DD}"/>
    <cellStyle name="Normal 11 2 2 2 2 5" xfId="9035" xr:uid="{DADE574E-3735-423F-AC1B-DC1AD85B2C19}"/>
    <cellStyle name="Normal 11 2 2 2 2 5 2" xfId="24995" xr:uid="{8999BE5F-3DB8-4198-9388-3F71AB3F7FAF}"/>
    <cellStyle name="Normal 11 2 2 2 2_sales contracts" xfId="9027" xr:uid="{185EBD04-E69D-428B-B2E9-9583AD8391A4}"/>
    <cellStyle name="Normal 11 2 2 2 3" xfId="9036" xr:uid="{227C3B3C-CCB1-4314-B3C2-D3A960D61116}"/>
    <cellStyle name="Normal 11 2 2 2 3 2" xfId="9037" xr:uid="{F1041778-42B4-4D3D-887E-AC2C32246DBD}"/>
    <cellStyle name="Normal 11 2 2 2 3 2 2" xfId="24997" xr:uid="{F3E11FEC-875D-48CF-A25C-241101784000}"/>
    <cellStyle name="Normal 11 2 2 2 3 3" xfId="9038" xr:uid="{E84547FE-57C0-4F88-B7F6-D4B2616D72D2}"/>
    <cellStyle name="Normal 11 2 2 2 3 3 2" xfId="24998" xr:uid="{EC564982-9353-4FA1-A9C3-A43C17023686}"/>
    <cellStyle name="Normal 11 2 2 2 3 4" xfId="24996" xr:uid="{A929C323-2254-4C0B-BEBA-E0759C84C967}"/>
    <cellStyle name="Normal 11 2 2 2 3 5" xfId="19428" xr:uid="{C8948C37-232E-4E05-A38D-4400D129AC89}"/>
    <cellStyle name="Normal 11 2 2 2 4" xfId="9039" xr:uid="{1D4DD5C5-C908-4D29-A7FB-A77A1023CD5D}"/>
    <cellStyle name="Normal 11 2 2 2 4 2" xfId="9040" xr:uid="{E108B5A8-D17C-4CEC-88E3-E50968E79AFF}"/>
    <cellStyle name="Normal 11 2 2 2 4 2 2" xfId="25000" xr:uid="{1AA32B5E-B89C-44A6-9046-E95C7B416036}"/>
    <cellStyle name="Normal 11 2 2 2 4 3" xfId="9041" xr:uid="{9757B195-FDDA-4056-8B5A-57D11025EECE}"/>
    <cellStyle name="Normal 11 2 2 2 4 3 2" xfId="25001" xr:uid="{C4B1A0D5-CF56-41BC-B2A9-D15D9EDFF5CB}"/>
    <cellStyle name="Normal 11 2 2 2 4 4" xfId="24999" xr:uid="{0CE3FDDC-FB10-4A69-BA1C-B93118326C88}"/>
    <cellStyle name="Normal 11 2 2 2 5" xfId="9042" xr:uid="{C0359552-360F-463E-929C-88BC6A165125}"/>
    <cellStyle name="Normal 11 2 2 2 5 2" xfId="9043" xr:uid="{A33E6ADA-A615-4FE1-B90B-A9C096422CAB}"/>
    <cellStyle name="Normal 11 2 2 2 5 2 2" xfId="25003" xr:uid="{2C698596-5CE8-453C-9ABF-BD7986A2E9B9}"/>
    <cellStyle name="Normal 11 2 2 2 5 3" xfId="25002" xr:uid="{460E3D6B-B3DA-4A35-9107-92FDE102E04B}"/>
    <cellStyle name="Normal 11 2 2 2 6" xfId="9044" xr:uid="{68D0FD20-8221-4A55-B7C1-090B58367BBC}"/>
    <cellStyle name="Normal 11 2 2 2 6 2" xfId="9045" xr:uid="{B0939DCB-839E-4364-99E5-EC0671FC7F0F}"/>
    <cellStyle name="Normal 11 2 2 2 6 2 2" xfId="25005" xr:uid="{0C117593-5299-44E2-AA63-08411D992031}"/>
    <cellStyle name="Normal 11 2 2 2 6 3" xfId="25004" xr:uid="{432FE982-6DC5-4A73-B2DE-40F08ED8741D}"/>
    <cellStyle name="Normal 11 2 2 2 7" xfId="9046" xr:uid="{5BE3B560-4E61-4825-B3F8-B35EBBE81E14}"/>
    <cellStyle name="Normal 11 2 2 2 7 2" xfId="25006" xr:uid="{A726D0C6-9B12-46E3-8BD5-8848B2767BA7}"/>
    <cellStyle name="Normal 11 2 2 2_Dev global price ach" xfId="9047" xr:uid="{D211F998-3BB3-475E-84FA-F311CBC1FACE}"/>
    <cellStyle name="Normal 11 2 2 3" xfId="1314" xr:uid="{00000000-0005-0000-0000-00000A050000}"/>
    <cellStyle name="Normal 11 2 2 3 2" xfId="9048" xr:uid="{BBC029F1-5679-4C7D-8889-29642A51E6FB}"/>
    <cellStyle name="Normal 11 2 2 3 2 2" xfId="9049" xr:uid="{DEAAA370-D264-438E-8AEB-07E11E5F8222}"/>
    <cellStyle name="Normal 11 2 2 3 2 2 2" xfId="25008" xr:uid="{73454E9D-B168-46EF-B5B4-EDF8FCBDBFF7}"/>
    <cellStyle name="Normal 11 2 2 3 2 3" xfId="9050" xr:uid="{68348C5D-D609-41CD-B5A9-0F6E788AD412}"/>
    <cellStyle name="Normal 11 2 2 3 2 3 2" xfId="25009" xr:uid="{D13CD229-EAA5-4249-B6DC-9646523478AE}"/>
    <cellStyle name="Normal 11 2 2 3 2 4" xfId="25007" xr:uid="{CFCA81C9-E900-465C-AC18-30BEB81F51CC}"/>
    <cellStyle name="Normal 11 2 2 3 2 5" xfId="19427" xr:uid="{B2658FC9-CEC9-4663-9DCA-86F02A84D531}"/>
    <cellStyle name="Normal 11 2 2 3 3" xfId="9051" xr:uid="{FFEC2977-038B-44AB-B916-1416F8BD6533}"/>
    <cellStyle name="Normal 11 2 2 3 3 2" xfId="9052" xr:uid="{36DF735E-2B80-4D52-92F3-5D855C634C88}"/>
    <cellStyle name="Normal 11 2 2 3 3 2 2" xfId="25011" xr:uid="{81604AB6-52BF-4A3C-BA2A-C7A2B3057E05}"/>
    <cellStyle name="Normal 11 2 2 3 3 3" xfId="25010" xr:uid="{58A0B799-B4E9-4DAE-BCF0-1493F8D3F476}"/>
    <cellStyle name="Normal 11 2 2 3 3 4" xfId="19426" xr:uid="{8112B001-CC61-41A3-8881-747AE2B6CBF1}"/>
    <cellStyle name="Normal 11 2 2 3 4" xfId="9053" xr:uid="{8EBA7B2E-69C5-464A-B784-5261D69ADC91}"/>
    <cellStyle name="Normal 11 2 2 3 4 2" xfId="9054" xr:uid="{EE663060-9409-41AD-83CA-84F76993C955}"/>
    <cellStyle name="Normal 11 2 2 3 4 2 2" xfId="25013" xr:uid="{6FE687BB-DDEF-42FB-9681-DAF8DBBEDDD2}"/>
    <cellStyle name="Normal 11 2 2 3 4 3" xfId="25012" xr:uid="{657FC6ED-2033-4FFE-A157-C2A861ADBAFE}"/>
    <cellStyle name="Normal 11 2 2 3 5" xfId="9055" xr:uid="{540FB694-C4D3-438E-8543-AB17E180162F}"/>
    <cellStyle name="Normal 11 2 2 3 5 2" xfId="25014" xr:uid="{9782CB35-EC98-4068-ADCD-F2853B4AFAA7}"/>
    <cellStyle name="Normal 11 2 2 3_Input 18 Cash FC" xfId="19425" xr:uid="{FCB344F8-C97C-4BD7-9B6A-9F3D3799A856}"/>
    <cellStyle name="Normal 11 2 2 4" xfId="9056" xr:uid="{4ABF5E78-0931-452B-9946-1E7FF2DA0547}"/>
    <cellStyle name="Normal 11 2 2 4 2" xfId="9057" xr:uid="{86DDEBC5-F074-4DDE-92F0-277F274325EA}"/>
    <cellStyle name="Normal 11 2 2 4 2 2" xfId="25016" xr:uid="{B51B16DB-9E0A-4CA7-AA52-5A6D4EF86444}"/>
    <cellStyle name="Normal 11 2 2 4 2 3" xfId="19423" xr:uid="{9286B56D-1435-486D-B640-476E1DD20CC0}"/>
    <cellStyle name="Normal 11 2 2 4 3" xfId="9058" xr:uid="{5D7BBE67-2F4E-4643-AFAB-532FF325386D}"/>
    <cellStyle name="Normal 11 2 2 4 3 2" xfId="25017" xr:uid="{9CAE99F3-B9C4-4CFE-A5A3-A5F77A2695B8}"/>
    <cellStyle name="Normal 11 2 2 4 3 3" xfId="19422" xr:uid="{B1BD1024-E632-48BC-8034-0C80B2586BCB}"/>
    <cellStyle name="Normal 11 2 2 4 4" xfId="25015" xr:uid="{1D7E84A2-0D09-44F2-B12B-7B15E379E3B2}"/>
    <cellStyle name="Normal 11 2 2 4 5" xfId="19424" xr:uid="{B1B727B3-0959-4CF3-9781-23B09AEE9C96}"/>
    <cellStyle name="Normal 11 2 2 4_Input 18 Cash FC" xfId="19421" xr:uid="{7F3C4BC9-FA08-4417-85CB-AC4EF1507814}"/>
    <cellStyle name="Normal 11 2 2 5" xfId="9059" xr:uid="{652EBDB5-2A47-4B11-B3AF-32E6ADF11A47}"/>
    <cellStyle name="Normal 11 2 2 5 2" xfId="9060" xr:uid="{3737BD46-675E-44B3-B532-7E87054F5B0E}"/>
    <cellStyle name="Normal 11 2 2 5 2 2" xfId="25019" xr:uid="{2CEF81F0-F1CB-4D96-947E-7BD33CDD34A7}"/>
    <cellStyle name="Normal 11 2 2 5 2 3" xfId="19419" xr:uid="{065B8C28-3F0B-4D16-9989-E77635DA9587}"/>
    <cellStyle name="Normal 11 2 2 5 3" xfId="9061" xr:uid="{76001A95-07B4-4EBB-9E37-B8CABEE0DCB2}"/>
    <cellStyle name="Normal 11 2 2 5 3 2" xfId="25020" xr:uid="{E4FC2F70-92BB-436D-B6D3-064B7B7D94EB}"/>
    <cellStyle name="Normal 11 2 2 5 3 3" xfId="19418" xr:uid="{57109B78-EA1C-4A48-8459-784E46E88B30}"/>
    <cellStyle name="Normal 11 2 2 5 4" xfId="25018" xr:uid="{8712A552-EB40-4D01-A7E7-385F52F0F4E8}"/>
    <cellStyle name="Normal 11 2 2 5 5" xfId="19420" xr:uid="{EF809455-54C9-43D0-8B8D-13E797F1ED76}"/>
    <cellStyle name="Normal 11 2 2 5_Input 18 Cash FC" xfId="19417" xr:uid="{6590BF1E-F398-4104-B9FB-A50B9A964144}"/>
    <cellStyle name="Normal 11 2 2 6" xfId="9062" xr:uid="{89B1D5D1-8BA5-48E9-BA7E-75DFEF51D67D}"/>
    <cellStyle name="Normal 11 2 2 6 2" xfId="9063" xr:uid="{ACDF2E5B-DCA4-4F3E-9207-1E4A17CEB07B}"/>
    <cellStyle name="Normal 11 2 2 6 2 2" xfId="25022" xr:uid="{677CBA27-9E48-4528-9AC2-87F61A9D9C49}"/>
    <cellStyle name="Normal 11 2 2 6 2 3" xfId="19415" xr:uid="{079BD869-4ECA-448E-9FAC-241B6527BFEA}"/>
    <cellStyle name="Normal 11 2 2 6 3" xfId="25021" xr:uid="{80C14C2C-BB3D-4350-A417-6AB865918C81}"/>
    <cellStyle name="Normal 11 2 2 6 3 2" xfId="19414" xr:uid="{1FC5207E-9331-43E5-B5CA-40790B9535C6}"/>
    <cellStyle name="Normal 11 2 2 6 4" xfId="34424" xr:uid="{DB74B7C9-14DD-4FB6-9AA8-3D8D0995E497}"/>
    <cellStyle name="Normal 11 2 2 6 5" xfId="19416" xr:uid="{7769DA03-8640-471D-97EA-9B839EF0E782}"/>
    <cellStyle name="Normal 11 2 2 6_Input 18 Cash FC" xfId="19413" xr:uid="{E29448BB-63BC-47BC-8476-CB92E975AE10}"/>
    <cellStyle name="Normal 11 2 2 7" xfId="9064" xr:uid="{5BB96E17-BBBE-427C-9F9A-D2185DE4CBBA}"/>
    <cellStyle name="Normal 11 2 2 7 2" xfId="9065" xr:uid="{AF8443EF-F528-4F4C-8EB7-4D2A541611F8}"/>
    <cellStyle name="Normal 11 2 2 7 2 2" xfId="25024" xr:uid="{76678A62-2157-4D79-9B5A-CC2FAAFA80D9}"/>
    <cellStyle name="Normal 11 2 2 7 3" xfId="25023" xr:uid="{A25DF398-82E1-427E-8B1B-B1DCCE238282}"/>
    <cellStyle name="Normal 11 2 2 7 4" xfId="19412" xr:uid="{7A6A6C5A-B691-42A6-A30D-A497DD949400}"/>
    <cellStyle name="Normal 11 2 2 8" xfId="9066" xr:uid="{6DD907E7-598C-40BC-8ABC-F72C930FE967}"/>
    <cellStyle name="Normal 11 2 2 8 2" xfId="25025" xr:uid="{CB69AC4D-0238-49CF-B148-9AEF35E01895}"/>
    <cellStyle name="Normal 11 2 2 8 3" xfId="19411" xr:uid="{C0B56644-2C91-4919-94E8-9B95AB163839}"/>
    <cellStyle name="Normal 11 2 2_Dev global price ach" xfId="9067" xr:uid="{B909C2AB-9D56-48F3-8754-8A8E39850C65}"/>
    <cellStyle name="Normal 11 2 3" xfId="1315" xr:uid="{00000000-0005-0000-0000-00000C050000}"/>
    <cellStyle name="Normal 11 2 3 2" xfId="1316" xr:uid="{00000000-0005-0000-0000-00000D050000}"/>
    <cellStyle name="Normal 11 2 3 2 2" xfId="1317" xr:uid="{00000000-0005-0000-0000-00000E050000}"/>
    <cellStyle name="Normal 11 2 3 2 2 2" xfId="9069" xr:uid="{3C76C100-7FE6-48B0-82CA-90823F8CF3FD}"/>
    <cellStyle name="Normal 11 2 3 2 2 2 2" xfId="9070" xr:uid="{186AE602-1981-4A7E-A07A-6AF34553B1F5}"/>
    <cellStyle name="Normal 11 2 3 2 2 2 2 2" xfId="25027" xr:uid="{68D84CAE-DF1A-4F82-9324-BE22DA85E773}"/>
    <cellStyle name="Normal 11 2 3 2 2 2 3" xfId="9071" xr:uid="{76C3922B-2356-4BD6-92AE-B890ACC163D9}"/>
    <cellStyle name="Normal 11 2 3 2 2 2 3 2" xfId="25028" xr:uid="{56E9F92F-C345-4BE2-A1E4-817C9CAB1C0F}"/>
    <cellStyle name="Normal 11 2 3 2 2 2 4" xfId="25026" xr:uid="{11609BBE-6C9D-44A7-9AD5-7A335713FB06}"/>
    <cellStyle name="Normal 11 2 3 2 2 3" xfId="9072" xr:uid="{62110597-6ED1-4ABF-AE4F-0B3BCAB377F5}"/>
    <cellStyle name="Normal 11 2 3 2 2 3 2" xfId="9073" xr:uid="{0E459326-2B87-4456-8DDC-D509FA88AA18}"/>
    <cellStyle name="Normal 11 2 3 2 2 3 2 2" xfId="25030" xr:uid="{AA33100A-ACD1-4BA7-8CE6-E7970DF3E794}"/>
    <cellStyle name="Normal 11 2 3 2 2 3 3" xfId="25029" xr:uid="{DC99B672-7E0F-459E-A72B-991856FB8C3D}"/>
    <cellStyle name="Normal 11 2 3 2 2 4" xfId="9074" xr:uid="{CBCBF236-C10D-4FD9-9AD5-0EDFFD165739}"/>
    <cellStyle name="Normal 11 2 3 2 2 4 2" xfId="9075" xr:uid="{19F7EB8E-5406-4A1D-B2A4-E8561D15483D}"/>
    <cellStyle name="Normal 11 2 3 2 2 4 2 2" xfId="25032" xr:uid="{6F3B6DB9-B55F-4218-B78A-108C27EED53C}"/>
    <cellStyle name="Normal 11 2 3 2 2 4 3" xfId="25031" xr:uid="{BF2D44F4-188F-4F67-A388-CF65B7366462}"/>
    <cellStyle name="Normal 11 2 3 2 2 5" xfId="9076" xr:uid="{9D80837E-F5EC-48E5-8D26-6CCEB0990A5D}"/>
    <cellStyle name="Normal 11 2 3 2 2 5 2" xfId="25033" xr:uid="{B5F68279-E3FD-46E6-9C20-10126801BBF6}"/>
    <cellStyle name="Normal 11 2 3 2 2_sales contracts" xfId="9068" xr:uid="{BAE62D2C-14AF-4904-B6E1-ECA50EE55E0F}"/>
    <cellStyle name="Normal 11 2 3 2 3" xfId="9077" xr:uid="{8EEBB4DE-E417-4E0F-83A0-B6FA95510C6E}"/>
    <cellStyle name="Normal 11 2 3 2 3 2" xfId="9078" xr:uid="{0E9DD6F5-02B7-4025-A2D6-7879FB3371D2}"/>
    <cellStyle name="Normal 11 2 3 2 3 2 2" xfId="25035" xr:uid="{6E4EA521-1492-4808-B304-D3656E912C86}"/>
    <cellStyle name="Normal 11 2 3 2 3 3" xfId="9079" xr:uid="{F458E54C-C910-4E17-87B6-95FD1D6403A2}"/>
    <cellStyle name="Normal 11 2 3 2 3 3 2" xfId="25036" xr:uid="{E9CD9F72-2977-42BB-A354-DE782900719B}"/>
    <cellStyle name="Normal 11 2 3 2 3 4" xfId="25034" xr:uid="{EE1315DD-6587-4B44-B329-572D849C5E1D}"/>
    <cellStyle name="Normal 11 2 3 2 3 5" xfId="19410" xr:uid="{0CB00C40-BEE6-428F-AF45-776AA98B8A05}"/>
    <cellStyle name="Normal 11 2 3 2 4" xfId="9080" xr:uid="{1D424180-341D-4AD6-9D0E-A52D5C480DB8}"/>
    <cellStyle name="Normal 11 2 3 2 4 2" xfId="9081" xr:uid="{2FFEDDDB-0E5A-40E8-85A7-061374878F28}"/>
    <cellStyle name="Normal 11 2 3 2 4 2 2" xfId="25038" xr:uid="{561ACD15-95E3-4F84-99E2-9780B60531AB}"/>
    <cellStyle name="Normal 11 2 3 2 4 3" xfId="9082" xr:uid="{DA78EBC5-3B6C-4A89-9E45-C73C69BDEFB1}"/>
    <cellStyle name="Normal 11 2 3 2 4 3 2" xfId="25039" xr:uid="{DAD20AE4-EA17-46FA-A047-49C7A4D6F3A0}"/>
    <cellStyle name="Normal 11 2 3 2 4 4" xfId="25037" xr:uid="{8052BBF5-5C0D-4EE4-BE24-858D4903B7CA}"/>
    <cellStyle name="Normal 11 2 3 2 5" xfId="9083" xr:uid="{B0C94F43-F18C-4327-B854-5556E72E0AF2}"/>
    <cellStyle name="Normal 11 2 3 2 5 2" xfId="9084" xr:uid="{34D94D9E-2D9D-4C3F-B9C7-428BDBCE6FFD}"/>
    <cellStyle name="Normal 11 2 3 2 5 2 2" xfId="25041" xr:uid="{DDEF0482-5561-4D19-B7BD-6C599D5A1D8D}"/>
    <cellStyle name="Normal 11 2 3 2 5 3" xfId="25040" xr:uid="{22FCB647-B2B4-411F-845E-B9630931807B}"/>
    <cellStyle name="Normal 11 2 3 2 6" xfId="9085" xr:uid="{BFCC8235-AD45-4F55-9D7A-278DC4A1F022}"/>
    <cellStyle name="Normal 11 2 3 2 6 2" xfId="9086" xr:uid="{14353623-4316-4F2A-8EE1-DF4408BD60AB}"/>
    <cellStyle name="Normal 11 2 3 2 6 2 2" xfId="25043" xr:uid="{BB5FCA86-0B5E-42A0-8659-5625D3E0FFE9}"/>
    <cellStyle name="Normal 11 2 3 2 6 3" xfId="25042" xr:uid="{0DCBE2DC-458B-4515-8942-2BF22CA5BC53}"/>
    <cellStyle name="Normal 11 2 3 2 7" xfId="9087" xr:uid="{8AEB6194-9DE6-4E8B-B3BF-A54611627B5A}"/>
    <cellStyle name="Normal 11 2 3 2 7 2" xfId="25044" xr:uid="{37076C5C-4D6B-4E06-9D4C-C2147168E5A6}"/>
    <cellStyle name="Normal 11 2 3 2_Dev global price ach" xfId="9088" xr:uid="{7864A0E9-D3AF-48AD-9356-660F629029A3}"/>
    <cellStyle name="Normal 11 2 3 3" xfId="1318" xr:uid="{00000000-0005-0000-0000-000010050000}"/>
    <cellStyle name="Normal 11 2 3 3 2" xfId="9089" xr:uid="{FBB12CE1-DC69-407A-8170-46D5DE2FCD51}"/>
    <cellStyle name="Normal 11 2 3 3 2 2" xfId="9090" xr:uid="{3F8A6F8A-119C-4F14-9672-A1DB1EB68A16}"/>
    <cellStyle name="Normal 11 2 3 3 2 2 2" xfId="25046" xr:uid="{C6611D0A-825B-44A9-8440-500F460791B9}"/>
    <cellStyle name="Normal 11 2 3 3 2 3" xfId="9091" xr:uid="{37FDBACC-590D-4333-9C03-8A76991CFFDF}"/>
    <cellStyle name="Normal 11 2 3 3 2 3 2" xfId="25047" xr:uid="{F74514D1-3F10-4343-B9AC-63DEDCCCA33D}"/>
    <cellStyle name="Normal 11 2 3 3 2 4" xfId="25045" xr:uid="{A05A98C0-4D3E-4B7D-8114-F7D060D5FB9F}"/>
    <cellStyle name="Normal 11 2 3 3 2 5" xfId="19409" xr:uid="{0BCEF742-A92C-429D-9F4C-C63BCCE909BB}"/>
    <cellStyle name="Normal 11 2 3 3 3" xfId="9092" xr:uid="{CAB20AED-E426-4D59-83D2-4CFCCDF0224E}"/>
    <cellStyle name="Normal 11 2 3 3 3 2" xfId="9093" xr:uid="{5EEE429D-64D8-48D3-8046-54915BE0BAC8}"/>
    <cellStyle name="Normal 11 2 3 3 3 2 2" xfId="25049" xr:uid="{C8F24575-B144-4D97-97C7-D976B5016FB6}"/>
    <cellStyle name="Normal 11 2 3 3 3 3" xfId="25048" xr:uid="{B4B980F1-A756-4B87-81FD-1FF6A82EE5A7}"/>
    <cellStyle name="Normal 11 2 3 3 3 4" xfId="19408" xr:uid="{F2813984-C544-4E44-B334-61ADB0C6EA74}"/>
    <cellStyle name="Normal 11 2 3 3 4" xfId="9094" xr:uid="{6B4561E5-1219-4634-853B-23237D8047C4}"/>
    <cellStyle name="Normal 11 2 3 3 4 2" xfId="9095" xr:uid="{D76A83A0-2FC6-4BC2-9C01-B64C85ED75BA}"/>
    <cellStyle name="Normal 11 2 3 3 4 2 2" xfId="25051" xr:uid="{982A6230-03F4-415B-A5AB-C7669000DCB5}"/>
    <cellStyle name="Normal 11 2 3 3 4 3" xfId="25050" xr:uid="{A8470434-D28F-4A6E-B513-22C3CE9D0B3D}"/>
    <cellStyle name="Normal 11 2 3 3 5" xfId="9096" xr:uid="{A7460B33-8F40-4FB6-B110-76B81933AC4E}"/>
    <cellStyle name="Normal 11 2 3 3 5 2" xfId="25052" xr:uid="{43164EC8-0454-4497-A7B0-388C16961906}"/>
    <cellStyle name="Normal 11 2 3 3_Input 18 Cash FC" xfId="19407" xr:uid="{9A595B54-4BE3-4877-893D-F162E9026BB8}"/>
    <cellStyle name="Normal 11 2 3 4" xfId="9097" xr:uid="{5A266ADA-0FCA-4663-BA29-2C6EA72A4A3A}"/>
    <cellStyle name="Normal 11 2 3 4 2" xfId="9098" xr:uid="{78A87574-0C22-443B-B1CB-70BD41E96726}"/>
    <cellStyle name="Normal 11 2 3 4 2 2" xfId="25054" xr:uid="{DD133A96-1C26-44F1-B0EE-A712EFA0B172}"/>
    <cellStyle name="Normal 11 2 3 4 2 3" xfId="19405" xr:uid="{D3F584D3-DEA9-475E-9463-37D30703F092}"/>
    <cellStyle name="Normal 11 2 3 4 3" xfId="9099" xr:uid="{43A384F1-4B71-4DF0-86D0-D96B3167576D}"/>
    <cellStyle name="Normal 11 2 3 4 3 2" xfId="25055" xr:uid="{BDB09473-77CA-41D8-B530-54EC193CED92}"/>
    <cellStyle name="Normal 11 2 3 4 3 3" xfId="19404" xr:uid="{2D6BFA11-800E-4989-A6EE-F3AE47530901}"/>
    <cellStyle name="Normal 11 2 3 4 4" xfId="25053" xr:uid="{DCBDB04F-B995-4082-A0C0-45C3D3704865}"/>
    <cellStyle name="Normal 11 2 3 4 5" xfId="19406" xr:uid="{F86D627C-D60C-4F3E-BDD8-AC634D536E2E}"/>
    <cellStyle name="Normal 11 2 3 4_Input 18 Cash FC" xfId="19403" xr:uid="{743764BF-432C-493A-98F4-60BA1FE014C4}"/>
    <cellStyle name="Normal 11 2 3 5" xfId="9100" xr:uid="{2FA12D9C-F984-4618-90E4-16A6708C51EA}"/>
    <cellStyle name="Normal 11 2 3 5 2" xfId="9101" xr:uid="{4CDE2FFD-D63E-4A24-B61D-E3DB181B548E}"/>
    <cellStyle name="Normal 11 2 3 5 2 2" xfId="25057" xr:uid="{7CEC6B87-7428-48B9-A27C-A732AE7E05AC}"/>
    <cellStyle name="Normal 11 2 3 5 2 3" xfId="19401" xr:uid="{C4B74428-945E-458A-AC2C-E0E26285A85D}"/>
    <cellStyle name="Normal 11 2 3 5 3" xfId="9102" xr:uid="{CC1292D7-A5A7-4A2A-B46B-E8801F7096AB}"/>
    <cellStyle name="Normal 11 2 3 5 3 2" xfId="25058" xr:uid="{B21C7DE6-4EEF-4043-A192-8EF4BEE662A0}"/>
    <cellStyle name="Normal 11 2 3 5 3 3" xfId="18237" xr:uid="{713BD390-3856-4D8A-9D05-FF6397E608AC}"/>
    <cellStyle name="Normal 11 2 3 5 4" xfId="25056" xr:uid="{F4077586-DECF-4807-914A-F7497CD9B73B}"/>
    <cellStyle name="Normal 11 2 3 5 5" xfId="19402" xr:uid="{C0296A4A-F535-41C9-8153-134CD6CA0CE7}"/>
    <cellStyle name="Normal 11 2 3 5_Input 18 Cash FC" xfId="33401" xr:uid="{5BE419AA-9727-458C-A6E1-2969B2867EF6}"/>
    <cellStyle name="Normal 11 2 3 6" xfId="9103" xr:uid="{320A87A9-D88E-4BA9-A19D-CCC3BB2C1A01}"/>
    <cellStyle name="Normal 11 2 3 6 2" xfId="9104" xr:uid="{27C67A8E-D9EB-42F1-97E2-465919711C8C}"/>
    <cellStyle name="Normal 11 2 3 6 2 2" xfId="25060" xr:uid="{EA335790-1A6C-4139-BA4D-824BAAC95040}"/>
    <cellStyle name="Normal 11 2 3 6 2 3" xfId="33405" xr:uid="{2778F411-1914-4452-A187-3D66BACDEF32}"/>
    <cellStyle name="Normal 11 2 3 6 3" xfId="25059" xr:uid="{6057884F-36AF-4242-BBCA-D99AB0F92BFB}"/>
    <cellStyle name="Normal 11 2 3 6 3 2" xfId="33388" xr:uid="{D15DC708-606B-45BF-874F-1F8AB4FFACB3}"/>
    <cellStyle name="Normal 11 2 3 6 4" xfId="34425" xr:uid="{73966014-0C33-45FB-8A22-860640A07765}"/>
    <cellStyle name="Normal 11 2 3 6 5" xfId="33391" xr:uid="{14502312-4E7D-41A4-BB0E-578E7EF61A08}"/>
    <cellStyle name="Normal 11 2 3 6_Input 18 Cash FC" xfId="33423" xr:uid="{41509666-57EE-43BE-B98A-B51310D27E99}"/>
    <cellStyle name="Normal 11 2 3 7" xfId="9105" xr:uid="{3AD47B8E-E751-4267-8B81-A4316AAC9DCA}"/>
    <cellStyle name="Normal 11 2 3 7 2" xfId="9106" xr:uid="{90EE7A65-2AE2-4151-8AE0-87C3E7C34B11}"/>
    <cellStyle name="Normal 11 2 3 7 2 2" xfId="25062" xr:uid="{7A95FC86-33B6-4AC8-95BA-E3EE32BA9E2F}"/>
    <cellStyle name="Normal 11 2 3 7 3" xfId="25061" xr:uid="{AB9D1808-50D8-4A3B-86F6-D350723A7AB6}"/>
    <cellStyle name="Normal 11 2 3 7 4" xfId="33430" xr:uid="{7C028ADD-F689-4962-988A-464522F701C4}"/>
    <cellStyle name="Normal 11 2 3 8" xfId="9107" xr:uid="{41E5E7D2-5FBF-4EF0-8C0B-8780496DF375}"/>
    <cellStyle name="Normal 11 2 3 8 2" xfId="25063" xr:uid="{2359715A-99F7-4CDD-A008-CFEAB51CEA8E}"/>
    <cellStyle name="Normal 11 2 3 8 3" xfId="33422" xr:uid="{EECAF210-73C8-4D4E-9A96-BCCB5DA08F61}"/>
    <cellStyle name="Normal 11 2 3_Dev global price ach" xfId="9108" xr:uid="{FB1AABDB-CF13-4650-ADCC-C93FA5BFDC59}"/>
    <cellStyle name="Normal 11 2 4" xfId="1319" xr:uid="{00000000-0005-0000-0000-000012050000}"/>
    <cellStyle name="Normal 11 2 4 2" xfId="1320" xr:uid="{00000000-0005-0000-0000-000013050000}"/>
    <cellStyle name="Normal 11 2 4 2 2" xfId="9110" xr:uid="{3CBDFE7D-FEAD-4D41-AB30-4054704928E3}"/>
    <cellStyle name="Normal 11 2 4 2 2 2" xfId="9111" xr:uid="{C66B2D96-4421-4B4B-8D24-C69728C2B038}"/>
    <cellStyle name="Normal 11 2 4 2 2 2 2" xfId="25065" xr:uid="{A8196982-9BA4-44E0-A121-0E632C7CDD5E}"/>
    <cellStyle name="Normal 11 2 4 2 2 3" xfId="9112" xr:uid="{C5E52EE3-298C-4948-915A-4C9248358B01}"/>
    <cellStyle name="Normal 11 2 4 2 2 3 2" xfId="25066" xr:uid="{B891F8E9-25A4-47C6-8661-ED8207B16499}"/>
    <cellStyle name="Normal 11 2 4 2 2 4" xfId="25064" xr:uid="{B3510DFC-FD70-4E87-B7BD-126AB3CBB860}"/>
    <cellStyle name="Normal 11 2 4 2 3" xfId="9113" xr:uid="{607AD1E3-170F-4CE3-9FBE-7DE6ACD8106E}"/>
    <cellStyle name="Normal 11 2 4 2 3 2" xfId="9114" xr:uid="{BD45C8DA-537C-4084-BE34-2CDD3E8DD6C3}"/>
    <cellStyle name="Normal 11 2 4 2 3 2 2" xfId="25068" xr:uid="{6654AEF5-B931-4BE8-9939-D16B4AA634D0}"/>
    <cellStyle name="Normal 11 2 4 2 3 3" xfId="25067" xr:uid="{62A0118E-0773-4FFC-9483-7A6B3D95F7F2}"/>
    <cellStyle name="Normal 11 2 4 2 4" xfId="9115" xr:uid="{1CA4D3CD-2D68-4D01-B50B-1AFD65116400}"/>
    <cellStyle name="Normal 11 2 4 2 4 2" xfId="9116" xr:uid="{2F0401F7-A568-4302-AF78-C2D0C0F4391F}"/>
    <cellStyle name="Normal 11 2 4 2 4 2 2" xfId="25070" xr:uid="{83AA3135-3556-4113-BDB7-6F2720DDDEF4}"/>
    <cellStyle name="Normal 11 2 4 2 4 3" xfId="25069" xr:uid="{B323BB58-1E13-4082-9BA8-781968AE7F08}"/>
    <cellStyle name="Normal 11 2 4 2 5" xfId="9117" xr:uid="{702AB369-FB13-4017-B1D1-731FF7FA6406}"/>
    <cellStyle name="Normal 11 2 4 2 5 2" xfId="25071" xr:uid="{33E1C98C-703E-4F3F-AB88-215C6CF481B9}"/>
    <cellStyle name="Normal 11 2 4 2_sales contracts" xfId="9109" xr:uid="{84521E0F-F666-4A87-812C-21024769CCBF}"/>
    <cellStyle name="Normal 11 2 4 3" xfId="9118" xr:uid="{BA139291-171E-4821-B789-5D2A9E1E8BE5}"/>
    <cellStyle name="Normal 11 2 4 3 2" xfId="9119" xr:uid="{4452B919-D96A-4645-B85D-D6A32F063AB0}"/>
    <cellStyle name="Normal 11 2 4 3 2 2" xfId="25073" xr:uid="{69EB8F31-781B-4895-B9AA-557BAF04D635}"/>
    <cellStyle name="Normal 11 2 4 3 3" xfId="9120" xr:uid="{3D8F136D-CD53-486C-9243-E088695BB893}"/>
    <cellStyle name="Normal 11 2 4 3 3 2" xfId="25074" xr:uid="{B9A89151-A98A-4F75-BB64-3A9AED6EF6C6}"/>
    <cellStyle name="Normal 11 2 4 3 4" xfId="25072" xr:uid="{15496156-4DE3-447B-BD8E-797088E5758A}"/>
    <cellStyle name="Normal 11 2 4 3 5" xfId="19400" xr:uid="{22905927-D288-4ED4-88BF-862F4103C147}"/>
    <cellStyle name="Normal 11 2 4 4" xfId="9121" xr:uid="{CBE87F8F-494A-44C0-AE5D-52863A4DA019}"/>
    <cellStyle name="Normal 11 2 4 4 2" xfId="9122" xr:uid="{4BD5E0C1-DC7F-4C53-8828-FC073FB3217A}"/>
    <cellStyle name="Normal 11 2 4 4 2 2" xfId="25076" xr:uid="{DB1EDDCC-0BF2-4F7B-9C78-2765CE38D662}"/>
    <cellStyle name="Normal 11 2 4 4 3" xfId="9123" xr:uid="{CEFFCC4A-E44D-4F7B-8EBA-9CB965A6854B}"/>
    <cellStyle name="Normal 11 2 4 4 3 2" xfId="25077" xr:uid="{D4BD915E-F4C3-4F3A-9F84-726BBA8AC4A4}"/>
    <cellStyle name="Normal 11 2 4 4 4" xfId="25075" xr:uid="{BEF3201F-D2F9-4CA7-BFB0-80DEFCDB96DA}"/>
    <cellStyle name="Normal 11 2 4 5" xfId="9124" xr:uid="{4992C776-5C4F-4453-A203-66C9AD690E54}"/>
    <cellStyle name="Normal 11 2 4 5 2" xfId="9125" xr:uid="{85EE1C89-8F6E-4581-A2CE-916A3A3F302A}"/>
    <cellStyle name="Normal 11 2 4 5 2 2" xfId="25079" xr:uid="{97A6E209-9D72-4CFB-8CA9-65F4AF7034AA}"/>
    <cellStyle name="Normal 11 2 4 5 3" xfId="25078" xr:uid="{864C4BBB-D61A-406B-A57D-19D27E6A25A6}"/>
    <cellStyle name="Normal 11 2 4 6" xfId="9126" xr:uid="{497CB31D-C6E1-4C0D-97A9-D33E86AB6732}"/>
    <cellStyle name="Normal 11 2 4 6 2" xfId="9127" xr:uid="{DBE782CC-0C80-4614-B8C1-08AD8D638200}"/>
    <cellStyle name="Normal 11 2 4 6 2 2" xfId="25081" xr:uid="{FC0342DA-C522-4C38-868E-F6E3630B1C78}"/>
    <cellStyle name="Normal 11 2 4 6 3" xfId="25080" xr:uid="{E677D75E-FC2A-4835-99E2-F6A5B2365D0C}"/>
    <cellStyle name="Normal 11 2 4 7" xfId="9128" xr:uid="{63A4F911-8516-4231-B164-9C305ABAEA7F}"/>
    <cellStyle name="Normal 11 2 4 7 2" xfId="25082" xr:uid="{4DFBB58D-1A96-4C29-9521-7BFF6176891B}"/>
    <cellStyle name="Normal 11 2 4_Dev global price ach" xfId="9129" xr:uid="{B57C2CF7-5C01-4265-AFEF-7DBD3F109AEF}"/>
    <cellStyle name="Normal 11 2 5" xfId="1321" xr:uid="{00000000-0005-0000-0000-000015050000}"/>
    <cellStyle name="Normal 11 2 5 2" xfId="1322" xr:uid="{00000000-0005-0000-0000-000016050000}"/>
    <cellStyle name="Normal 11 2 5 2 2" xfId="9131" xr:uid="{34F7A096-232E-4905-9148-C437C2B53B0A}"/>
    <cellStyle name="Normal 11 2 5 2 2 2" xfId="9132" xr:uid="{F5F49B60-D383-4B30-89FD-B611296C66B8}"/>
    <cellStyle name="Normal 11 2 5 2 2 2 2" xfId="25084" xr:uid="{ED1B9BEA-ECF2-44B8-B163-4BE19253BD2A}"/>
    <cellStyle name="Normal 11 2 5 2 2 3" xfId="9133" xr:uid="{19C2B079-6E88-4731-B73A-3A039BD22FBA}"/>
    <cellStyle name="Normal 11 2 5 2 2 3 2" xfId="25085" xr:uid="{3B5F76E3-1888-4452-A17D-BB32379BDF23}"/>
    <cellStyle name="Normal 11 2 5 2 2 4" xfId="25083" xr:uid="{E7D41271-9380-4F57-922A-6DDE962D15A6}"/>
    <cellStyle name="Normal 11 2 5 2 3" xfId="9134" xr:uid="{9D0AFD6B-0D7A-43D8-ACB4-2AB98A239DAF}"/>
    <cellStyle name="Normal 11 2 5 2 3 2" xfId="9135" xr:uid="{70DD83BC-04F5-4F05-AAAB-3DD33A311450}"/>
    <cellStyle name="Normal 11 2 5 2 3 2 2" xfId="25087" xr:uid="{F798A928-C3C5-4DC2-AAF5-B7E94CCD3A43}"/>
    <cellStyle name="Normal 11 2 5 2 3 3" xfId="25086" xr:uid="{76DF7037-0828-40DB-87F0-3CF57803D966}"/>
    <cellStyle name="Normal 11 2 5 2 4" xfId="9136" xr:uid="{95C84B42-7DF2-43CC-93DD-F9CF77CEABD9}"/>
    <cellStyle name="Normal 11 2 5 2 4 2" xfId="9137" xr:uid="{0D17ECED-E17A-404D-8FC4-4DA6F0552CF4}"/>
    <cellStyle name="Normal 11 2 5 2 4 2 2" xfId="25089" xr:uid="{6ABA7DED-8B05-47C9-9D76-BB0FF3BDDF1B}"/>
    <cellStyle name="Normal 11 2 5 2 4 3" xfId="25088" xr:uid="{334C60BB-DA38-4064-B30C-8C99B3F604EC}"/>
    <cellStyle name="Normal 11 2 5 2 5" xfId="9138" xr:uid="{372671D4-755F-42A7-A7A9-3123927774E5}"/>
    <cellStyle name="Normal 11 2 5 2 5 2" xfId="25090" xr:uid="{6A39951A-E05A-455E-B46A-C9B277423319}"/>
    <cellStyle name="Normal 11 2 5 2_sales contracts" xfId="9130" xr:uid="{55F3C12B-CD17-46B5-8F80-E5182E7F5D70}"/>
    <cellStyle name="Normal 11 2 5 3" xfId="9139" xr:uid="{026C037E-5563-433C-A4FC-1DC0C6CBC4E4}"/>
    <cellStyle name="Normal 11 2 5 3 2" xfId="9140" xr:uid="{3BB85997-3C92-457A-908F-5DB7C462CB19}"/>
    <cellStyle name="Normal 11 2 5 3 2 2" xfId="25092" xr:uid="{17638648-B645-450D-8B10-90D639F59C74}"/>
    <cellStyle name="Normal 11 2 5 3 3" xfId="9141" xr:uid="{57698F6C-D8B1-4A98-B273-54DFF840A6FA}"/>
    <cellStyle name="Normal 11 2 5 3 3 2" xfId="25093" xr:uid="{5E20832F-4FD8-4D52-8962-4ABE474597B6}"/>
    <cellStyle name="Normal 11 2 5 3 4" xfId="25091" xr:uid="{71CBCCF4-CB32-4E0E-9AB6-84982A767F6F}"/>
    <cellStyle name="Normal 11 2 5 3 5" xfId="19399" xr:uid="{F69E9A28-EAAE-49A1-AF23-A6A41097EB01}"/>
    <cellStyle name="Normal 11 2 5 4" xfId="9142" xr:uid="{E9AE72AA-B6C3-42DF-ABEC-714D653C5216}"/>
    <cellStyle name="Normal 11 2 5 4 2" xfId="9143" xr:uid="{386D453D-2D66-443D-A174-0A7A12EE14AD}"/>
    <cellStyle name="Normal 11 2 5 4 2 2" xfId="25095" xr:uid="{2C2E6111-0C03-4A9F-8537-9F1ED14BEBB2}"/>
    <cellStyle name="Normal 11 2 5 4 3" xfId="9144" xr:uid="{22E4D26F-5F11-45CA-AEB2-2257795894BB}"/>
    <cellStyle name="Normal 11 2 5 4 3 2" xfId="25096" xr:uid="{1EEA3EF3-B2DA-4168-B05B-711A00B278F0}"/>
    <cellStyle name="Normal 11 2 5 4 4" xfId="25094" xr:uid="{1BCC42FB-FA6B-4F30-982A-9218C9440EBB}"/>
    <cellStyle name="Normal 11 2 5 5" xfId="9145" xr:uid="{2E33ED6B-ABAE-4945-85A5-76D3BCB42D0B}"/>
    <cellStyle name="Normal 11 2 5 5 2" xfId="9146" xr:uid="{AC98790B-C550-4E80-B6DF-8F03E8FAEBB8}"/>
    <cellStyle name="Normal 11 2 5 5 2 2" xfId="25098" xr:uid="{D6599A73-B0DC-4FCA-B1FC-68AA723E18D8}"/>
    <cellStyle name="Normal 11 2 5 5 3" xfId="25097" xr:uid="{23C82123-F627-4373-AB76-44BAE52AFFD6}"/>
    <cellStyle name="Normal 11 2 5 6" xfId="9147" xr:uid="{626DD3BB-AD76-41D4-8BC5-8063E2D6B962}"/>
    <cellStyle name="Normal 11 2 5 6 2" xfId="9148" xr:uid="{34361AAF-28E4-41AA-830B-B0178D6306ED}"/>
    <cellStyle name="Normal 11 2 5 6 2 2" xfId="25100" xr:uid="{6C43B028-3D4C-46A7-8369-AE53C80098E0}"/>
    <cellStyle name="Normal 11 2 5 6 3" xfId="25099" xr:uid="{72CA8710-AF19-4F28-93A9-D1D733E4DE8B}"/>
    <cellStyle name="Normal 11 2 5 7" xfId="9149" xr:uid="{5FE93FA0-53BA-496D-A762-12C396D14498}"/>
    <cellStyle name="Normal 11 2 5 7 2" xfId="25101" xr:uid="{F36AF513-C70C-45F5-AA20-EC2C90F79910}"/>
    <cellStyle name="Normal 11 2 5_Dev global price ach" xfId="9150" xr:uid="{5DD58D7E-D04B-4B11-B54F-F8DE1FC9C74F}"/>
    <cellStyle name="Normal 11 2 6" xfId="1323" xr:uid="{00000000-0005-0000-0000-000018050000}"/>
    <cellStyle name="Normal 11 2 6 2" xfId="9151" xr:uid="{94CABE40-07F2-4D69-822D-833010C334B1}"/>
    <cellStyle name="Normal 11 2 6 2 2" xfId="9152" xr:uid="{C95239EC-1AAD-4590-850E-8687EC839B29}"/>
    <cellStyle name="Normal 11 2 6 2 2 2" xfId="9153" xr:uid="{F3D6D4BC-0AC2-4CC0-8BCA-B0EAB9950283}"/>
    <cellStyle name="Normal 11 2 6 2 2 2 2" xfId="25104" xr:uid="{C7858355-0BD2-4B00-911F-E14E1D1C30D6}"/>
    <cellStyle name="Normal 11 2 6 2 2 3" xfId="25103" xr:uid="{8CD2F837-0ED8-4797-BA46-F83A912E8746}"/>
    <cellStyle name="Normal 11 2 6 2 3" xfId="9154" xr:uid="{5257E5CD-C8AD-465B-B97D-5D82E4403BE2}"/>
    <cellStyle name="Normal 11 2 6 2 3 2" xfId="9155" xr:uid="{6DDB4EA4-49ED-4BDF-82C9-2F50BD83AC58}"/>
    <cellStyle name="Normal 11 2 6 2 3 2 2" xfId="25106" xr:uid="{B2E21E21-9F1C-4328-96C3-E62E849735F3}"/>
    <cellStyle name="Normal 11 2 6 2 3 3" xfId="25105" xr:uid="{07503623-8E8E-43A6-85AE-F9D25EE8F61E}"/>
    <cellStyle name="Normal 11 2 6 2 4" xfId="9156" xr:uid="{6F4C0BB4-BAC8-44F2-B957-F7B9350A5130}"/>
    <cellStyle name="Normal 11 2 6 2 4 2" xfId="25107" xr:uid="{91EDAD13-08F6-4F02-8E41-179F3941FF30}"/>
    <cellStyle name="Normal 11 2 6 2 5" xfId="25102" xr:uid="{AF0EF47A-D592-431A-BD97-B776285E32AC}"/>
    <cellStyle name="Normal 11 2 6 2 6" xfId="19398" xr:uid="{254B0FFA-E1A9-4D2A-8014-9BCB87D3FCDE}"/>
    <cellStyle name="Normal 11 2 6 3" xfId="9157" xr:uid="{A600C43E-3124-4C13-96D1-916ADEE82B3B}"/>
    <cellStyle name="Normal 11 2 6 3 2" xfId="9158" xr:uid="{AF590D6F-CFC9-4BD4-AC24-64F6EA3F156F}"/>
    <cellStyle name="Normal 11 2 6 3 2 2" xfId="25109" xr:uid="{FEDBCFA8-EC98-4791-8E22-29FC71A99281}"/>
    <cellStyle name="Normal 11 2 6 3 3" xfId="9159" xr:uid="{717D0356-CD41-4BA8-AE44-EACE3E09F06E}"/>
    <cellStyle name="Normal 11 2 6 3 3 2" xfId="25110" xr:uid="{BA2ACE6C-6A17-489C-BEE8-F985EAC54D4E}"/>
    <cellStyle name="Normal 11 2 6 3 4" xfId="25108" xr:uid="{9FB45060-9F84-44F7-BA8E-09CA0B07FC58}"/>
    <cellStyle name="Normal 11 2 6 3 5" xfId="19397" xr:uid="{ED52CCAF-6A51-4305-A10B-2BDCE1A6ADE3}"/>
    <cellStyle name="Normal 11 2 6 4" xfId="9160" xr:uid="{685B056C-5B0B-4CB8-994D-B2E0FBB17294}"/>
    <cellStyle name="Normal 11 2 6 4 2" xfId="9161" xr:uid="{FBF3C9FE-88EA-4889-B7F6-0961B9C60A0D}"/>
    <cellStyle name="Normal 11 2 6 4 2 2" xfId="25112" xr:uid="{84C4CD7E-E6BD-4D9D-8AC7-4F362D098D2E}"/>
    <cellStyle name="Normal 11 2 6 4 3" xfId="25111" xr:uid="{2FA9F9B3-4057-488A-A55F-8D9558F87EE3}"/>
    <cellStyle name="Normal 11 2 6 5" xfId="9162" xr:uid="{E689070A-EDA8-4B72-8B55-D25643EB4CC1}"/>
    <cellStyle name="Normal 11 2 6 5 2" xfId="9163" xr:uid="{886ABF0B-3EE5-4378-9AE6-6A57448E8108}"/>
    <cellStyle name="Normal 11 2 6 5 2 2" xfId="25114" xr:uid="{12325921-EFCC-4A01-8D46-BB9BB99F1308}"/>
    <cellStyle name="Normal 11 2 6 5 3" xfId="25113" xr:uid="{2F0F42C8-1F2D-4A42-B90E-46D3DACC356D}"/>
    <cellStyle name="Normal 11 2 6 6" xfId="9164" xr:uid="{2E464DFE-D680-4DAD-B644-7A019E295F9C}"/>
    <cellStyle name="Normal 11 2 6 6 2" xfId="25115" xr:uid="{07E25385-0722-4CF8-8D51-079D6C8C03F5}"/>
    <cellStyle name="Normal 11 2 6_Dev global price ach" xfId="9165" xr:uid="{644E6D92-824B-4B8F-8282-D578905FAD1C}"/>
    <cellStyle name="Normal 11 2 7" xfId="1324" xr:uid="{00000000-0005-0000-0000-000019050000}"/>
    <cellStyle name="Normal 11 2 7 2" xfId="9166" xr:uid="{7FCC48D8-FCFE-406A-9B58-1AA2AFC9492E}"/>
    <cellStyle name="Normal 11 2 7 2 2" xfId="9167" xr:uid="{835C4A36-F1D7-497F-9354-354AF0012DAF}"/>
    <cellStyle name="Normal 11 2 7 2 2 2" xfId="9168" xr:uid="{CFC98B67-A843-4EB3-9AD2-A8CE5C9E6074}"/>
    <cellStyle name="Normal 11 2 7 2 2 2 2" xfId="25118" xr:uid="{8C2709AB-CBBA-4DD8-B255-B2F39575E9DE}"/>
    <cellStyle name="Normal 11 2 7 2 2 3" xfId="25117" xr:uid="{0031955B-7B3C-4A92-8BCC-C196B4D828EE}"/>
    <cellStyle name="Normal 11 2 7 2 3" xfId="9169" xr:uid="{324361F3-5E85-4F0E-BEB2-BF66AFA434E8}"/>
    <cellStyle name="Normal 11 2 7 2 3 2" xfId="9170" xr:uid="{9E0874DF-2759-452C-A7CF-B02D42FEE747}"/>
    <cellStyle name="Normal 11 2 7 2 3 2 2" xfId="25120" xr:uid="{58B47FE4-48B7-4C61-94C3-9CFEA9D7018E}"/>
    <cellStyle name="Normal 11 2 7 2 3 3" xfId="25119" xr:uid="{0F22CEFA-D41D-4818-BAE2-883BB2280E21}"/>
    <cellStyle name="Normal 11 2 7 2 4" xfId="9171" xr:uid="{977D3F78-35D3-410C-958E-68D5BDFEE9FB}"/>
    <cellStyle name="Normal 11 2 7 2 4 2" xfId="25121" xr:uid="{D1652AC0-E9F7-4CBF-AE1D-4392D5814077}"/>
    <cellStyle name="Normal 11 2 7 2 5" xfId="25116" xr:uid="{EE60A395-1008-4167-B5EE-813347307B63}"/>
    <cellStyle name="Normal 11 2 7 2 6" xfId="19396" xr:uid="{B251D41A-2121-482A-904F-725A37F9F9F7}"/>
    <cellStyle name="Normal 11 2 7 3" xfId="9172" xr:uid="{D1ED7F3C-554C-4538-BECA-12189EFF345E}"/>
    <cellStyle name="Normal 11 2 7 3 2" xfId="9173" xr:uid="{62D52350-30AB-4E33-A5B6-4E212BB4E3B9}"/>
    <cellStyle name="Normal 11 2 7 3 2 2" xfId="25123" xr:uid="{C7AEC772-E6AF-441C-8F8D-8C6AC8863243}"/>
    <cellStyle name="Normal 11 2 7 3 3" xfId="9174" xr:uid="{782D1816-74A0-41F8-AA0D-67275290FE2C}"/>
    <cellStyle name="Normal 11 2 7 3 3 2" xfId="25124" xr:uid="{E6199769-C4F2-443F-B77D-47FC3A8A5495}"/>
    <cellStyle name="Normal 11 2 7 3 4" xfId="25122" xr:uid="{61AA6525-B243-4EE5-8396-51F0A7B05962}"/>
    <cellStyle name="Normal 11 2 7 3 5" xfId="18236" xr:uid="{204FAC8F-BF0D-44C6-A94B-77AAC06B5413}"/>
    <cellStyle name="Normal 11 2 7 4" xfId="9175" xr:uid="{8C82F615-D6DB-4517-8738-9DFC2BB10D50}"/>
    <cellStyle name="Normal 11 2 7 4 2" xfId="9176" xr:uid="{508D29C1-02B9-460C-A38B-ABBD952B2BBF}"/>
    <cellStyle name="Normal 11 2 7 4 2 2" xfId="25126" xr:uid="{7BD88B8C-C817-4D9D-8C3A-646F5F867FA6}"/>
    <cellStyle name="Normal 11 2 7 4 3" xfId="25125" xr:uid="{2D47DC62-6024-4979-B48B-97EC83F19E2D}"/>
    <cellStyle name="Normal 11 2 7 5" xfId="9177" xr:uid="{4BCD0C12-72CC-4E24-A88D-50D29C1B42F9}"/>
    <cellStyle name="Normal 11 2 7 5 2" xfId="9178" xr:uid="{9D570F25-C7BD-45A2-A111-E12D7C004ED6}"/>
    <cellStyle name="Normal 11 2 7 5 2 2" xfId="25128" xr:uid="{AD7256F3-114F-4C15-ACE9-DA525E6F22B7}"/>
    <cellStyle name="Normal 11 2 7 5 3" xfId="25127" xr:uid="{21049803-DEB5-4BDC-B957-0E6E78019267}"/>
    <cellStyle name="Normal 11 2 7 6" xfId="9179" xr:uid="{003B510C-CBD7-4657-AF0F-32318A58A29D}"/>
    <cellStyle name="Normal 11 2 7 6 2" xfId="25129" xr:uid="{C5275780-166B-4B0F-BF1F-248D73A783E2}"/>
    <cellStyle name="Normal 11 2 7_Dev global price ach" xfId="9180" xr:uid="{C26B6666-6546-4341-8178-AF15F9446843}"/>
    <cellStyle name="Normal 11 2 8" xfId="9181" xr:uid="{6B18064D-EDA2-4046-8189-78A47684FBB5}"/>
    <cellStyle name="Normal 11 2 8 2" xfId="9182" xr:uid="{2A6C66D2-80FC-4EC4-8DC1-FFD063E007A5}"/>
    <cellStyle name="Normal 11 2 8 2 2" xfId="9183" xr:uid="{75343213-2E71-4C2D-A266-F371323C9148}"/>
    <cellStyle name="Normal 11 2 8 2 2 2" xfId="25132" xr:uid="{A3A757E0-E89C-49F9-9C1B-2C627FE9B6D5}"/>
    <cellStyle name="Normal 11 2 8 2 3" xfId="25131" xr:uid="{C455A068-03D9-4C13-8A9C-A11FBB727351}"/>
    <cellStyle name="Normal 11 2 8 2 4" xfId="19395" xr:uid="{4FC37BFC-4B61-49CC-8DB2-6DE6E78B01BF}"/>
    <cellStyle name="Normal 11 2 8 3" xfId="9184" xr:uid="{42A7FDE6-7847-4141-97A3-3486D485495F}"/>
    <cellStyle name="Normal 11 2 8 3 2" xfId="9185" xr:uid="{DD150E21-A356-4792-B7B5-93D260C178CF}"/>
    <cellStyle name="Normal 11 2 8 3 2 2" xfId="25134" xr:uid="{3B7AB57A-41F4-46A2-B1B3-611602A683D1}"/>
    <cellStyle name="Normal 11 2 8 3 3" xfId="25133" xr:uid="{A0DC695E-264E-435C-B089-2DF3F77F807A}"/>
    <cellStyle name="Normal 11 2 8 3 4" xfId="19394" xr:uid="{3632F3B6-8778-4DD3-8152-994E992F7CE0}"/>
    <cellStyle name="Normal 11 2 8 4" xfId="9186" xr:uid="{B6F2E3F8-7C75-4375-8FBA-C08485C1AB8B}"/>
    <cellStyle name="Normal 11 2 8 4 2" xfId="25135" xr:uid="{15CD9588-B174-44C1-9144-327A681E1A56}"/>
    <cellStyle name="Normal 11 2 8 5" xfId="25130" xr:uid="{C23B440C-0810-4525-BF7F-D824FD49635E}"/>
    <cellStyle name="Normal 11 2 8 6" xfId="18160" xr:uid="{7E389493-88B4-473F-BA36-10ED5CEE326D}"/>
    <cellStyle name="Normal 11 2 8_Input 18 Cash FC" xfId="19393" xr:uid="{1F9951CA-F7AB-412D-AFBC-F4E42A8BD84C}"/>
    <cellStyle name="Normal 11 2 9" xfId="9187" xr:uid="{6E9883E4-F7BD-4453-BB2B-9D905D887B67}"/>
    <cellStyle name="Normal 11 2 9 2" xfId="9188" xr:uid="{DF9B924C-DB74-4923-90F3-59B9801F483F}"/>
    <cellStyle name="Normal 11 2 9 2 2" xfId="25137" xr:uid="{8112265E-9FE4-4936-9C5D-BC4D8CB3370B}"/>
    <cellStyle name="Normal 11 2 9 3" xfId="9189" xr:uid="{7C52C714-6467-452C-8A6A-1E546D515F1D}"/>
    <cellStyle name="Normal 11 2 9 3 2" xfId="25138" xr:uid="{3AAE6AC5-5A5A-4520-AE6F-2C036C4122BC}"/>
    <cellStyle name="Normal 11 2 9 4" xfId="25136" xr:uid="{64409F8F-30E5-4653-8976-FB4285C923AD}"/>
    <cellStyle name="Normal 11 2 9 5" xfId="19392" xr:uid="{0FA56580-AA30-44DD-AB6F-FC682E5D967E}"/>
    <cellStyle name="Normal 11 2_2015 BFOREC HFM PLBS" xfId="1325" xr:uid="{00000000-0005-0000-0000-00001A050000}"/>
    <cellStyle name="Normal 11 3" xfId="1326" xr:uid="{00000000-0005-0000-0000-00001B050000}"/>
    <cellStyle name="Normal 11 3 10" xfId="19391" xr:uid="{9185FB99-C28E-4E66-8B04-0579093C70D0}"/>
    <cellStyle name="Normal 11 3 2" xfId="1327" xr:uid="{00000000-0005-0000-0000-00001C050000}"/>
    <cellStyle name="Normal 11 3 2 2" xfId="1328" xr:uid="{00000000-0005-0000-0000-00001D050000}"/>
    <cellStyle name="Normal 11 3 2 2 2" xfId="9190" xr:uid="{9B8FE587-6161-4ECA-B618-ECB6ABC0EE1A}"/>
    <cellStyle name="Normal 11 3 2 2 2 2" xfId="9191" xr:uid="{DD16E052-B4F7-4820-B902-8792F4CA87B7}"/>
    <cellStyle name="Normal 11 3 2 2 2 2 2" xfId="25140" xr:uid="{E7930919-62FE-43D0-9B09-7A0D03B8404F}"/>
    <cellStyle name="Normal 11 3 2 2 2 3" xfId="9192" xr:uid="{6EB544D0-6A5F-4474-AD87-FCD47AB83499}"/>
    <cellStyle name="Normal 11 3 2 2 2 3 2" xfId="25141" xr:uid="{8D6C1ED5-8CD8-43D6-858B-273A4212FA82}"/>
    <cellStyle name="Normal 11 3 2 2 2 4" xfId="25139" xr:uid="{7B9CD9C8-2F4C-466F-A255-C0A9DE99A207}"/>
    <cellStyle name="Normal 11 3 2 2 2 5" xfId="19390" xr:uid="{2CFF8912-E5C6-46B8-8CF0-313FDDC50323}"/>
    <cellStyle name="Normal 11 3 2 2 3" xfId="9193" xr:uid="{3B0D9257-0C88-4026-81AA-6BD491CADEE9}"/>
    <cellStyle name="Normal 11 3 2 2 3 2" xfId="9194" xr:uid="{D4CC85C3-C90E-48A3-A505-F852862D49FE}"/>
    <cellStyle name="Normal 11 3 2 2 3 2 2" xfId="25143" xr:uid="{4092ADEE-5860-4AA3-9917-041C2B7BD78A}"/>
    <cellStyle name="Normal 11 3 2 2 3 3" xfId="25142" xr:uid="{4E70FB09-9AA7-4A0B-BEF7-41A46C4E08C1}"/>
    <cellStyle name="Normal 11 3 2 2 3 4" xfId="19389" xr:uid="{FF4CDAF8-809F-4788-B8FA-8DA09392DDC0}"/>
    <cellStyle name="Normal 11 3 2 2 4" xfId="9195" xr:uid="{BC26B2E1-503B-41BB-B54E-0CB11363E164}"/>
    <cellStyle name="Normal 11 3 2 2 4 2" xfId="9196" xr:uid="{D28163C0-EB70-49D6-B03D-5EC8998AF3CF}"/>
    <cellStyle name="Normal 11 3 2 2 4 2 2" xfId="25145" xr:uid="{D91E56D2-BC30-4FA1-9CEF-BBC2771A50C2}"/>
    <cellStyle name="Normal 11 3 2 2 4 3" xfId="25144" xr:uid="{0A272F44-351F-49B9-ABCB-A416A2DF0D86}"/>
    <cellStyle name="Normal 11 3 2 2 5" xfId="9197" xr:uid="{6CC43606-294C-4F70-AA20-A0E966A93C71}"/>
    <cellStyle name="Normal 11 3 2 2 5 2" xfId="25146" xr:uid="{CA84D83E-48DF-4E57-8857-E2512A6DE0C9}"/>
    <cellStyle name="Normal 11 3 2 2_Input 18 Cash FC" xfId="19388" xr:uid="{1ECDDF0A-9C8E-4652-AC6D-4F7A9D4A5B17}"/>
    <cellStyle name="Normal 11 3 2 3" xfId="9198" xr:uid="{138739F8-F43D-4171-ACB5-BBE1548C2B9B}"/>
    <cellStyle name="Normal 11 3 2 3 2" xfId="9199" xr:uid="{7EE70949-9360-4D45-AB48-D91506E512C5}"/>
    <cellStyle name="Normal 11 3 2 3 2 2" xfId="25148" xr:uid="{B812C358-1B3E-447A-ADDD-290470FB424D}"/>
    <cellStyle name="Normal 11 3 2 3 2 3" xfId="19386" xr:uid="{7C6D6613-4871-446E-90A9-C12FA5E7E6C0}"/>
    <cellStyle name="Normal 11 3 2 3 3" xfId="9200" xr:uid="{CFB62F93-8035-425B-A409-D20C0F7E173B}"/>
    <cellStyle name="Normal 11 3 2 3 3 2" xfId="25149" xr:uid="{250611F0-8CB0-47D3-92B8-82ABFA931C54}"/>
    <cellStyle name="Normal 11 3 2 3 3 3" xfId="19385" xr:uid="{9652D264-51E3-4E28-BD10-46D02A69EE4F}"/>
    <cellStyle name="Normal 11 3 2 3 4" xfId="25147" xr:uid="{48575F23-1356-41A7-B93F-B1FD3797BADD}"/>
    <cellStyle name="Normal 11 3 2 3 5" xfId="19387" xr:uid="{1ED15448-90CD-448A-850A-666899655273}"/>
    <cellStyle name="Normal 11 3 2 3_Input 18 Cash FC" xfId="19384" xr:uid="{75ED9815-10D1-4A24-8579-8C5758CB4081}"/>
    <cellStyle name="Normal 11 3 2 4" xfId="9201" xr:uid="{6394C962-34FA-46FF-A2CA-10E955218AC3}"/>
    <cellStyle name="Normal 11 3 2 4 2" xfId="9202" xr:uid="{83448617-8A1B-4395-9A7D-D834DE6A8566}"/>
    <cellStyle name="Normal 11 3 2 4 2 2" xfId="25151" xr:uid="{016E38E6-FD80-45CA-80E0-6A43541DC155}"/>
    <cellStyle name="Normal 11 3 2 4 2 3" xfId="19382" xr:uid="{2BB55003-C628-4508-887F-9F3C423F1F93}"/>
    <cellStyle name="Normal 11 3 2 4 3" xfId="9203" xr:uid="{6C509FBA-EE71-476B-92AA-548F01539C43}"/>
    <cellStyle name="Normal 11 3 2 4 3 2" xfId="25152" xr:uid="{EECD0287-5A1F-4CCF-8EF5-7EFFBEC7F7CA}"/>
    <cellStyle name="Normal 11 3 2 4 3 3" xfId="19381" xr:uid="{168CDD5D-61AB-4144-BCF4-BD8B02CB2697}"/>
    <cellStyle name="Normal 11 3 2 4 4" xfId="25150" xr:uid="{00C48C92-3D38-41BD-8FF1-3508BFB3895D}"/>
    <cellStyle name="Normal 11 3 2 4 5" xfId="19383" xr:uid="{7E012230-D9AA-433A-B5BD-F9EE0B50BEB7}"/>
    <cellStyle name="Normal 11 3 2 4_Input 18 Cash FC" xfId="19380" xr:uid="{4FB55554-1DB8-4155-8B16-0536962E4569}"/>
    <cellStyle name="Normal 11 3 2 5" xfId="9204" xr:uid="{AA310458-CAAD-4F56-B432-FF36614A477C}"/>
    <cellStyle name="Normal 11 3 2 5 2" xfId="9205" xr:uid="{C93574D5-FF1B-47A6-B92D-3866CF09574B}"/>
    <cellStyle name="Normal 11 3 2 5 2 2" xfId="25154" xr:uid="{0D25C100-46CA-445E-8283-221CB531C3AE}"/>
    <cellStyle name="Normal 11 3 2 5 2 3" xfId="19378" xr:uid="{F912C07D-EFE2-4C96-8AD6-7FE065EC5911}"/>
    <cellStyle name="Normal 11 3 2 5 3" xfId="25153" xr:uid="{27C31265-1722-4872-842B-091211B38FA6}"/>
    <cellStyle name="Normal 11 3 2 5 3 2" xfId="19377" xr:uid="{44F801F7-303C-42B6-A9AA-B74089FF6C21}"/>
    <cellStyle name="Normal 11 3 2 5 4" xfId="34426" xr:uid="{EC2BB12D-E8D0-4AE5-B07C-CA6D971C850B}"/>
    <cellStyle name="Normal 11 3 2 5 5" xfId="19379" xr:uid="{DCA2EC71-02E6-4641-B563-3C261E662C11}"/>
    <cellStyle name="Normal 11 3 2 5_Input 18 Cash FC" xfId="19376" xr:uid="{0FA917D3-F0C3-46AF-8DAD-B80096D0AE80}"/>
    <cellStyle name="Normal 11 3 2 6" xfId="9206" xr:uid="{4D559174-A507-482A-BDC0-8C390E3E2606}"/>
    <cellStyle name="Normal 11 3 2 6 2" xfId="9207" xr:uid="{E7CB0743-0CCA-40D8-8753-94B61BF8172F}"/>
    <cellStyle name="Normal 11 3 2 6 2 2" xfId="25156" xr:uid="{6D75B6C6-2643-41F1-8972-D764CF017D8F}"/>
    <cellStyle name="Normal 11 3 2 6 2 3" xfId="19374" xr:uid="{3F0C624C-0B5C-4CE2-BDC6-7328FBF19C8B}"/>
    <cellStyle name="Normal 11 3 2 6 3" xfId="25155" xr:uid="{68AB410F-30DA-46FD-B5B0-CD533064954D}"/>
    <cellStyle name="Normal 11 3 2 6 3 2" xfId="19373" xr:uid="{BDEA8629-6BE7-479F-A463-EDAF1AC8B56B}"/>
    <cellStyle name="Normal 11 3 2 6 4" xfId="34427" xr:uid="{36799C09-2488-4D81-BEA3-2F2EE759B786}"/>
    <cellStyle name="Normal 11 3 2 6 5" xfId="19375" xr:uid="{DCA489B1-0A05-43F4-8ED9-327B0E17FA6E}"/>
    <cellStyle name="Normal 11 3 2 6_Input 18 Cash FC" xfId="19372" xr:uid="{21E200C5-40FE-4864-9E9E-290A91ACB6DE}"/>
    <cellStyle name="Normal 11 3 2 7" xfId="9208" xr:uid="{1CC225E4-122B-4258-9C24-8E71DFA101FB}"/>
    <cellStyle name="Normal 11 3 2 7 2" xfId="25157" xr:uid="{AB389334-002B-4475-84F9-C537D9A0AD9F}"/>
    <cellStyle name="Normal 11 3 2 7 3" xfId="19371" xr:uid="{84D878E2-2DDC-47FF-BE7A-2D9DE2236777}"/>
    <cellStyle name="Normal 11 3 2 8" xfId="19370" xr:uid="{5485712E-6FF0-434D-9821-6732AB6E9C6E}"/>
    <cellStyle name="Normal 11 3 2_Dev global price ach" xfId="9209" xr:uid="{1FA41185-3F82-416C-8428-A872A33AE50A}"/>
    <cellStyle name="Normal 11 3 3" xfId="1329" xr:uid="{00000000-0005-0000-0000-00001F050000}"/>
    <cellStyle name="Normal 11 3 3 2" xfId="9210" xr:uid="{5A89C62F-0A94-478C-B599-B3DFBECCD05A}"/>
    <cellStyle name="Normal 11 3 3 2 2" xfId="9211" xr:uid="{D9D6153A-9A9F-4DAB-8E72-51174498B688}"/>
    <cellStyle name="Normal 11 3 3 2 2 2" xfId="9212" xr:uid="{400EBA1E-8D57-4D1C-8C91-392250702FB8}"/>
    <cellStyle name="Normal 11 3 3 2 2 2 2" xfId="25160" xr:uid="{025C218E-F4DF-407E-B99E-8E7DC63EB5C5}"/>
    <cellStyle name="Normal 11 3 3 2 2 3" xfId="25159" xr:uid="{EAA48A6D-6266-4550-8FED-F88B25E05AD1}"/>
    <cellStyle name="Normal 11 3 3 2 2 4" xfId="19368" xr:uid="{CE0E4B9D-2401-4C9E-B5DB-92462A2837BB}"/>
    <cellStyle name="Normal 11 3 3 2 3" xfId="9213" xr:uid="{FBA70B31-9FD3-4962-8C37-400BDE302F93}"/>
    <cellStyle name="Normal 11 3 3 2 3 2" xfId="9214" xr:uid="{3665A796-3371-4A42-BECE-ED809AACFF65}"/>
    <cellStyle name="Normal 11 3 3 2 3 2 2" xfId="25162" xr:uid="{51F70F22-F7F4-4702-9B92-593D42509F31}"/>
    <cellStyle name="Normal 11 3 3 2 3 3" xfId="25161" xr:uid="{8F676766-5BF1-4EA3-B769-EAA6EF9F11D9}"/>
    <cellStyle name="Normal 11 3 3 2 3 4" xfId="19367" xr:uid="{3E9CADA5-B3EE-45A9-842E-8834904ACC23}"/>
    <cellStyle name="Normal 11 3 3 2 4" xfId="9215" xr:uid="{5D1552BE-7BA5-4EAA-825A-6A7F8CFF4348}"/>
    <cellStyle name="Normal 11 3 3 2 4 2" xfId="25163" xr:uid="{19BB8A2B-2587-4EC9-BB9E-60F82A1CD9D2}"/>
    <cellStyle name="Normal 11 3 3 2 5" xfId="25158" xr:uid="{0D4991E1-6E4D-4265-9E1D-130667AB6997}"/>
    <cellStyle name="Normal 11 3 3 2 6" xfId="19369" xr:uid="{C854FBC9-A67F-40AB-87C0-377A00F084DE}"/>
    <cellStyle name="Normal 11 3 3 2_Input 18 Cash FC" xfId="19366" xr:uid="{C99DCD0A-1012-4737-9E43-4617F43F2934}"/>
    <cellStyle name="Normal 11 3 3 3" xfId="9216" xr:uid="{272C0CB8-4B79-4646-9E56-AA5AB8948A3C}"/>
    <cellStyle name="Normal 11 3 3 3 2" xfId="9217" xr:uid="{BA9B5BEA-A651-45E7-B5DF-7E6EA2ABAFAA}"/>
    <cellStyle name="Normal 11 3 3 3 2 2" xfId="25165" xr:uid="{F380FC5D-9DE9-4D96-8D9E-D420B2A908E1}"/>
    <cellStyle name="Normal 11 3 3 3 2 3" xfId="19364" xr:uid="{722B6F97-3ED4-4508-AAFB-94F35A65E1B4}"/>
    <cellStyle name="Normal 11 3 3 3 3" xfId="9218" xr:uid="{1217B73D-5B63-4DB8-BB99-9D44736595EC}"/>
    <cellStyle name="Normal 11 3 3 3 3 2" xfId="25166" xr:uid="{A8819A08-2CCD-4ED6-AA1E-716B6AEC02AF}"/>
    <cellStyle name="Normal 11 3 3 3 3 3" xfId="19363" xr:uid="{781E616B-C6AE-46D1-BCA7-0298483E0F45}"/>
    <cellStyle name="Normal 11 3 3 3 4" xfId="25164" xr:uid="{64515837-B3DB-44C3-A1B8-A158FB813FBC}"/>
    <cellStyle name="Normal 11 3 3 3 5" xfId="19365" xr:uid="{3AA73561-7123-4FCF-B013-C910E4D28DDC}"/>
    <cellStyle name="Normal 11 3 3 3_Input 18 Cash FC" xfId="19362" xr:uid="{0CDF6DE7-DC62-43FB-A5AE-8828A223E2B7}"/>
    <cellStyle name="Normal 11 3 3 4" xfId="9219" xr:uid="{2EC290D9-5BCC-4EBF-ACDA-06FC255B0D1B}"/>
    <cellStyle name="Normal 11 3 3 4 2" xfId="9220" xr:uid="{AF5DCA8D-2345-4500-A62C-907131EB1BE4}"/>
    <cellStyle name="Normal 11 3 3 4 2 2" xfId="25168" xr:uid="{E6558014-87EB-4151-8AF5-A47100003DEF}"/>
    <cellStyle name="Normal 11 3 3 4 2 3" xfId="19360" xr:uid="{378D4BC9-2E5F-48EE-A254-422A648493CF}"/>
    <cellStyle name="Normal 11 3 3 4 3" xfId="25167" xr:uid="{F0E3DCCB-BBB3-4C1C-A067-5D49B46F63BB}"/>
    <cellStyle name="Normal 11 3 3 4 3 2" xfId="19359" xr:uid="{20F9BCAB-855D-40F0-B82D-9D2E00949FB6}"/>
    <cellStyle name="Normal 11 3 3 4 4" xfId="34428" xr:uid="{63CC5A6A-6CCF-43E5-B05F-2D26A24C6B0A}"/>
    <cellStyle name="Normal 11 3 3 4 5" xfId="19361" xr:uid="{0D36228B-9315-4D46-B8B7-C44D0ABF2D9E}"/>
    <cellStyle name="Normal 11 3 3 4_Input 18 Cash FC" xfId="19358" xr:uid="{E0975963-C636-499B-AA8E-F058733A9841}"/>
    <cellStyle name="Normal 11 3 3 5" xfId="9221" xr:uid="{B859D73B-FA0C-46D7-BDC4-0B1EE97C0511}"/>
    <cellStyle name="Normal 11 3 3 5 2" xfId="9222" xr:uid="{9DD53673-9B7A-47D9-A785-8A2C462A02C7}"/>
    <cellStyle name="Normal 11 3 3 5 2 2" xfId="25170" xr:uid="{581A4EA1-5908-4136-A716-F30274C2FFB6}"/>
    <cellStyle name="Normal 11 3 3 5 2 3" xfId="19356" xr:uid="{57CAB2AB-A997-4A8B-BE67-2BE251DD76A6}"/>
    <cellStyle name="Normal 11 3 3 5 3" xfId="25169" xr:uid="{F160C7EC-4EDF-4247-8015-89D662857EF9}"/>
    <cellStyle name="Normal 11 3 3 5 3 2" xfId="19355" xr:uid="{43BCA464-6F91-4472-A53E-3EC5C26A332F}"/>
    <cellStyle name="Normal 11 3 3 5 4" xfId="34429" xr:uid="{067B5A1A-70D9-4A6B-9413-958AFDB3A384}"/>
    <cellStyle name="Normal 11 3 3 5 5" xfId="19357" xr:uid="{03508D6C-B859-4C63-99A3-4EFAD545AA24}"/>
    <cellStyle name="Normal 11 3 3 5_Input 18 Cash FC" xfId="19354" xr:uid="{3592FF34-6310-4C7E-AB26-3B7AB75B68BB}"/>
    <cellStyle name="Normal 11 3 3 6" xfId="9223" xr:uid="{AFAD9469-CE4F-4C30-87FA-E1C6B2DDC9DF}"/>
    <cellStyle name="Normal 11 3 3 6 2" xfId="25171" xr:uid="{0FC0AD9D-043E-48DD-B1F6-44AB4DCCE638}"/>
    <cellStyle name="Normal 11 3 3 6 2 2" xfId="19352" xr:uid="{A14D9683-CC06-4E03-B8DF-57EFF2825263}"/>
    <cellStyle name="Normal 11 3 3 6 3" xfId="19351" xr:uid="{96922732-AD4D-4069-85B9-AEE8436C866E}"/>
    <cellStyle name="Normal 11 3 3 6 4" xfId="34430" xr:uid="{4FE6C6BE-766E-473D-812B-A73013B35FAA}"/>
    <cellStyle name="Normal 11 3 3 6 5" xfId="19353" xr:uid="{2AA32761-7E7A-4501-B47D-811482A91E82}"/>
    <cellStyle name="Normal 11 3 3 6_Input 18 Cash FC" xfId="19350" xr:uid="{8EEBCCE6-9A04-4D77-ABA8-CD96EA35B129}"/>
    <cellStyle name="Normal 11 3 3 7" xfId="19349" xr:uid="{525DE947-4CC7-41A5-9CED-97475A3C497A}"/>
    <cellStyle name="Normal 11 3 3 8" xfId="19348" xr:uid="{7EC49F63-D44F-44B8-B035-6B54D0436138}"/>
    <cellStyle name="Normal 11 3 3_Dev global price ach" xfId="9224" xr:uid="{CBAC4ABC-7814-4683-960C-DBD8740CAF97}"/>
    <cellStyle name="Normal 11 3 4" xfId="9225" xr:uid="{A7DE56F6-82E6-4068-9486-68F2C82D7B2A}"/>
    <cellStyle name="Normal 11 3 4 2" xfId="9226" xr:uid="{F04E0B49-680F-48FB-B2C7-C7025F26A4B4}"/>
    <cellStyle name="Normal 11 3 4 2 2" xfId="9227" xr:uid="{FB8BC1DE-1503-4499-B41C-93F7529C9320}"/>
    <cellStyle name="Normal 11 3 4 2 2 2" xfId="9228" xr:uid="{2847FA3A-9817-4348-B6EF-366E44AB1236}"/>
    <cellStyle name="Normal 11 3 4 2 2 2 2" xfId="25175" xr:uid="{3DE19C54-6E62-4D41-8F4A-60697431099D}"/>
    <cellStyle name="Normal 11 3 4 2 2 3" xfId="25174" xr:uid="{09E84755-2B57-49CD-9E6F-3B0DF14929E4}"/>
    <cellStyle name="Normal 11 3 4 2 3" xfId="9229" xr:uid="{4EE9D376-D4C1-49D4-B4D7-FD41A8E1CE78}"/>
    <cellStyle name="Normal 11 3 4 2 3 2" xfId="9230" xr:uid="{960B9893-1442-4378-90F6-A285C35DCA4E}"/>
    <cellStyle name="Normal 11 3 4 2 3 2 2" xfId="25177" xr:uid="{2533C40C-E9D2-4388-841C-E4023BEAC508}"/>
    <cellStyle name="Normal 11 3 4 2 3 3" xfId="25176" xr:uid="{0512D29A-22E8-40F4-92B2-0F3E55E945AA}"/>
    <cellStyle name="Normal 11 3 4 2 4" xfId="9231" xr:uid="{D843124C-E935-415B-A23C-FE8893894773}"/>
    <cellStyle name="Normal 11 3 4 2 4 2" xfId="25178" xr:uid="{6D7C369B-BC58-4976-BCA6-D63B2EAE3AB9}"/>
    <cellStyle name="Normal 11 3 4 2 5" xfId="25173" xr:uid="{F10ED672-114E-43B9-97BF-29CA733CE3C8}"/>
    <cellStyle name="Normal 11 3 4 2 6" xfId="19346" xr:uid="{65E8A4F6-AE37-4670-AB6C-CC2932BA53A1}"/>
    <cellStyle name="Normal 11 3 4 3" xfId="9232" xr:uid="{2FFEA4F8-6D9E-49DA-B9C2-B2479B988D68}"/>
    <cellStyle name="Normal 11 3 4 3 2" xfId="9233" xr:uid="{B07C4D4E-E214-415C-8040-8B0B57E1D447}"/>
    <cellStyle name="Normal 11 3 4 3 2 2" xfId="25180" xr:uid="{12809D82-3CC6-4288-9806-B1DE4E92FD4A}"/>
    <cellStyle name="Normal 11 3 4 3 3" xfId="25179" xr:uid="{54EAAAC4-544E-421F-A384-345C29A443A1}"/>
    <cellStyle name="Normal 11 3 4 3 4" xfId="19345" xr:uid="{A557A810-D9B2-4800-8B3F-145E2198062C}"/>
    <cellStyle name="Normal 11 3 4 4" xfId="9234" xr:uid="{5DAB9357-29A2-4164-BA66-1C7E34EB358D}"/>
    <cellStyle name="Normal 11 3 4 4 2" xfId="9235" xr:uid="{F8260354-B375-4F89-AAC7-D872D181720B}"/>
    <cellStyle name="Normal 11 3 4 4 2 2" xfId="25182" xr:uid="{31307A58-3FBA-4592-BCC3-2EF8797D0068}"/>
    <cellStyle name="Normal 11 3 4 4 3" xfId="25181" xr:uid="{51F69860-E48A-45F1-8252-71B09EAE0924}"/>
    <cellStyle name="Normal 11 3 4 5" xfId="9236" xr:uid="{C7C41F74-7205-43C5-9C8E-93466A4DEC66}"/>
    <cellStyle name="Normal 11 3 4 5 2" xfId="25183" xr:uid="{8933BA10-5F53-4D0D-B81C-8AC2E46133E0}"/>
    <cellStyle name="Normal 11 3 4 6" xfId="25172" xr:uid="{693FE38F-BD47-4E22-9F80-C310165B870B}"/>
    <cellStyle name="Normal 11 3 4 7" xfId="19347" xr:uid="{43B89289-DDF6-4D9D-A8AC-AD958761696C}"/>
    <cellStyle name="Normal 11 3 4_Dev global price ach" xfId="9237" xr:uid="{9CC59C3A-E563-4F66-812A-2658DE9A45F0}"/>
    <cellStyle name="Normal 11 3 5" xfId="9238" xr:uid="{6F137432-3ACF-4005-B88A-9B4FC3AFC39A}"/>
    <cellStyle name="Normal 11 3 5 2" xfId="9239" xr:uid="{7FB6ACA9-7929-4818-93CA-0C9AFE584A13}"/>
    <cellStyle name="Normal 11 3 5 2 2" xfId="9240" xr:uid="{3F476ACD-39A4-419F-8342-9E9782B9786B}"/>
    <cellStyle name="Normal 11 3 5 2 2 2" xfId="25186" xr:uid="{A20D57BE-FA68-4EF5-91E6-7C2283011710}"/>
    <cellStyle name="Normal 11 3 5 2 3" xfId="25185" xr:uid="{AFB6BDB7-8D3C-4500-9D82-6208239CC0C7}"/>
    <cellStyle name="Normal 11 3 5 2 4" xfId="19343" xr:uid="{F8EC625C-376F-494E-B31C-1ED1F54A824E}"/>
    <cellStyle name="Normal 11 3 5 3" xfId="9241" xr:uid="{F8C5D6B6-AE82-4B2B-8BE2-14038EADD372}"/>
    <cellStyle name="Normal 11 3 5 3 2" xfId="9242" xr:uid="{5A7BB3C8-2275-4A84-86DF-F9019C1C4E3F}"/>
    <cellStyle name="Normal 11 3 5 3 2 2" xfId="25188" xr:uid="{9148226B-68AB-47BC-9BC4-0CEE93DEF156}"/>
    <cellStyle name="Normal 11 3 5 3 3" xfId="25187" xr:uid="{2A989EA4-6E0D-4581-B128-C6B30E1A003A}"/>
    <cellStyle name="Normal 11 3 5 3 4" xfId="19342" xr:uid="{0C724FB1-BE1C-46B7-BDC5-09D10638F2C1}"/>
    <cellStyle name="Normal 11 3 5 4" xfId="9243" xr:uid="{3AEBAEE1-68EE-4976-9EBE-858B58703362}"/>
    <cellStyle name="Normal 11 3 5 4 2" xfId="25189" xr:uid="{E8F9DB1E-FFD6-4824-9B49-EFAD1C7F6F42}"/>
    <cellStyle name="Normal 11 3 5 5" xfId="25184" xr:uid="{C5CFE5ED-001F-488B-B25F-5596CED9D870}"/>
    <cellStyle name="Normal 11 3 5 6" xfId="19344" xr:uid="{E063822B-7BC4-445A-9DF5-3449157D224C}"/>
    <cellStyle name="Normal 11 3 5_Input 18 Cash FC" xfId="19341" xr:uid="{F850B9F1-9909-4366-A46C-8F09A4ADC545}"/>
    <cellStyle name="Normal 11 3 6" xfId="9244" xr:uid="{6FF04C41-CECC-4982-9F88-6370436614B5}"/>
    <cellStyle name="Normal 11 3 6 2" xfId="9245" xr:uid="{A774D370-2982-4689-969F-D30D1987791D}"/>
    <cellStyle name="Normal 11 3 6 2 2" xfId="25191" xr:uid="{5D39D8F5-3CB0-4485-8FCF-E27C4FC5D198}"/>
    <cellStyle name="Normal 11 3 6 2 3" xfId="19339" xr:uid="{467AB09C-926F-4365-AB6F-AC4115109DA0}"/>
    <cellStyle name="Normal 11 3 6 3" xfId="9246" xr:uid="{CAF87D65-2982-4AEF-BF05-5D1C9B213B42}"/>
    <cellStyle name="Normal 11 3 6 3 2" xfId="25192" xr:uid="{4A079258-605B-428B-AE73-C5E07E05BEE8}"/>
    <cellStyle name="Normal 11 3 6 3 3" xfId="19338" xr:uid="{75794BC5-FBA5-4591-8737-34234D109496}"/>
    <cellStyle name="Normal 11 3 6 4" xfId="25190" xr:uid="{8B34F3C3-B974-4576-B7ED-0F705389BC26}"/>
    <cellStyle name="Normal 11 3 6 5" xfId="19340" xr:uid="{12EB7719-3881-44EF-A66B-D2D6D6A6CA7C}"/>
    <cellStyle name="Normal 11 3 6_Input 18 Cash FC" xfId="19337" xr:uid="{4E3D4BC3-B54C-4B32-B55E-0EA0B442AE90}"/>
    <cellStyle name="Normal 11 3 7" xfId="9247" xr:uid="{9B54A1BE-72A7-442F-9F74-553793B22134}"/>
    <cellStyle name="Normal 11 3 7 2" xfId="9248" xr:uid="{630CDE96-7A4B-42D9-8796-BA6152CF4235}"/>
    <cellStyle name="Normal 11 3 7 2 2" xfId="25194" xr:uid="{E405C2A4-2AF6-4635-BB32-A48CDFD83CB3}"/>
    <cellStyle name="Normal 11 3 7 2 3" xfId="19335" xr:uid="{B0B02AED-3A58-4B97-8748-2DCCE23E4DE0}"/>
    <cellStyle name="Normal 11 3 7 3" xfId="25193" xr:uid="{12B8D39B-7548-48B3-9469-7DCF59AD65AB}"/>
    <cellStyle name="Normal 11 3 7 3 2" xfId="19334" xr:uid="{6BFD63BD-C636-4C6B-861D-141B2432F3DD}"/>
    <cellStyle name="Normal 11 3 7 4" xfId="34431" xr:uid="{BA611A24-DABD-43DE-9C05-136DDBF0C6BB}"/>
    <cellStyle name="Normal 11 3 7 5" xfId="19336" xr:uid="{939DE612-A26C-4352-96A0-90D3780D1E73}"/>
    <cellStyle name="Normal 11 3 7_Input 18 Cash FC" xfId="19333" xr:uid="{CB07674A-4B70-416E-800F-6452746CC576}"/>
    <cellStyle name="Normal 11 3 8" xfId="9249" xr:uid="{091687B3-F539-46A5-8938-92A57E57AC2C}"/>
    <cellStyle name="Normal 11 3 8 2" xfId="9250" xr:uid="{63457A70-DAC7-4F1C-B0BC-29CE6508B523}"/>
    <cellStyle name="Normal 11 3 8 2 2" xfId="25196" xr:uid="{B0D36865-148D-49FE-8240-C2567BA04227}"/>
    <cellStyle name="Normal 11 3 8 2 3" xfId="19331" xr:uid="{3AC405BA-E518-41F2-A054-E2B973DFC0A0}"/>
    <cellStyle name="Normal 11 3 8 3" xfId="25195" xr:uid="{9D973BAB-CEEC-4B1B-AC95-BF5270DA22FB}"/>
    <cellStyle name="Normal 11 3 8 3 2" xfId="19330" xr:uid="{4CC0B955-887A-4614-8E98-8BDF80129320}"/>
    <cellStyle name="Normal 11 3 8 4" xfId="34432" xr:uid="{C0C71EC9-CD03-4675-B9F1-3F21E95081D7}"/>
    <cellStyle name="Normal 11 3 8 5" xfId="19332" xr:uid="{EA06787B-1B59-46E6-B37F-1F17F8BBD3E8}"/>
    <cellStyle name="Normal 11 3 8_Input 18 Cash FC" xfId="19329" xr:uid="{5CB6F9A5-D2FF-42A6-A44F-9EB9EAD565F3}"/>
    <cellStyle name="Normal 11 3 9" xfId="9251" xr:uid="{E7622CB1-0727-4C2E-8DEA-035086EF2553}"/>
    <cellStyle name="Normal 11 3 9 2" xfId="25197" xr:uid="{3C75B7EB-0672-4CBE-B02E-3E0B16E8FE55}"/>
    <cellStyle name="Normal 11 3 9 3" xfId="19328" xr:uid="{756FF714-D07F-4882-8F79-EBF83B7FB494}"/>
    <cellStyle name="Normal 11 3_Dev global price ach" xfId="9252" xr:uid="{95D9A85C-A9ED-4D5D-9C8D-943D82EF71B6}"/>
    <cellStyle name="Normal 11 4" xfId="1330" xr:uid="{00000000-0005-0000-0000-000021050000}"/>
    <cellStyle name="Normal 11 4 2" xfId="1331" xr:uid="{00000000-0005-0000-0000-000022050000}"/>
    <cellStyle name="Normal 11 4 2 2" xfId="1332" xr:uid="{00000000-0005-0000-0000-000023050000}"/>
    <cellStyle name="Normal 11 4 2 2 2" xfId="9254" xr:uid="{D8A9D91B-7A63-4E7A-8642-4A2B702D3E06}"/>
    <cellStyle name="Normal 11 4 2 2 2 2" xfId="9255" xr:uid="{4F55E613-2500-4C8A-ACCA-56BB70053298}"/>
    <cellStyle name="Normal 11 4 2 2 2 2 2" xfId="25199" xr:uid="{B4267221-2174-40E9-B1B1-6115AE47A69C}"/>
    <cellStyle name="Normal 11 4 2 2 2 3" xfId="9256" xr:uid="{048B32F1-8D3A-4DD2-B78B-CCC6B6185A38}"/>
    <cellStyle name="Normal 11 4 2 2 2 3 2" xfId="25200" xr:uid="{A68FC132-D94C-4E26-972A-6D69B35C39DE}"/>
    <cellStyle name="Normal 11 4 2 2 2 4" xfId="25198" xr:uid="{C3F12DE5-DE8C-4708-8F21-9DCD0A712B9B}"/>
    <cellStyle name="Normal 11 4 2 2 3" xfId="9257" xr:uid="{C693C4E5-360C-4F59-A014-32B4AC7697B1}"/>
    <cellStyle name="Normal 11 4 2 2 3 2" xfId="9258" xr:uid="{BA6AC096-6DA3-4C6C-AFE9-027E5AAA6FEF}"/>
    <cellStyle name="Normal 11 4 2 2 3 2 2" xfId="25202" xr:uid="{16D980CB-4AC3-4671-A22F-452CC89C8EF8}"/>
    <cellStyle name="Normal 11 4 2 2 3 3" xfId="25201" xr:uid="{3EF282F9-13B8-4D77-9425-BD375C8F197C}"/>
    <cellStyle name="Normal 11 4 2 2 4" xfId="9259" xr:uid="{C13873E2-CB61-48EA-AB08-70D8D517DDAC}"/>
    <cellStyle name="Normal 11 4 2 2 4 2" xfId="9260" xr:uid="{39A2842C-B9F7-474B-9AE4-F72F60278140}"/>
    <cellStyle name="Normal 11 4 2 2 4 2 2" xfId="25204" xr:uid="{C94982FB-7064-4C12-98D4-349CE9ED1B61}"/>
    <cellStyle name="Normal 11 4 2 2 4 3" xfId="25203" xr:uid="{916FF0A0-B949-4B53-9CEC-D38C2FBD3F93}"/>
    <cellStyle name="Normal 11 4 2 2 5" xfId="9261" xr:uid="{86651EED-9D5F-4DA9-B647-0FA71D92DE7B}"/>
    <cellStyle name="Normal 11 4 2 2 5 2" xfId="25205" xr:uid="{75909D3A-215F-4591-AAE8-6ACAD8154066}"/>
    <cellStyle name="Normal 11 4 2 2_sales contracts" xfId="9253" xr:uid="{780BF8EC-ECF4-4BCA-A85C-39B17B3EE53D}"/>
    <cellStyle name="Normal 11 4 2 3" xfId="9262" xr:uid="{FC2A8F64-DA26-45C5-A5F9-A767E9FA154F}"/>
    <cellStyle name="Normal 11 4 2 3 2" xfId="9263" xr:uid="{1B1B4BDD-B934-497E-811C-52FD56175B86}"/>
    <cellStyle name="Normal 11 4 2 3 2 2" xfId="25207" xr:uid="{11A9046C-0876-480F-BF66-ACB4826E45A3}"/>
    <cellStyle name="Normal 11 4 2 3 3" xfId="9264" xr:uid="{E5781777-7BFA-4C99-892A-990A301FCCB7}"/>
    <cellStyle name="Normal 11 4 2 3 3 2" xfId="25208" xr:uid="{46E68EE1-29E2-49D2-BBC5-FAD5594C9A4F}"/>
    <cellStyle name="Normal 11 4 2 3 4" xfId="25206" xr:uid="{A907BFD1-24AC-40BD-BF83-AB34701F9D6B}"/>
    <cellStyle name="Normal 11 4 2 3 5" xfId="19327" xr:uid="{1476F992-1CFB-42C8-BB92-BDACF6DEF508}"/>
    <cellStyle name="Normal 11 4 2 4" xfId="9265" xr:uid="{9A01E4AD-2AAC-43BE-A944-208520140A23}"/>
    <cellStyle name="Normal 11 4 2 4 2" xfId="9266" xr:uid="{C680C638-14C6-4B77-B458-C2352999D5E6}"/>
    <cellStyle name="Normal 11 4 2 4 2 2" xfId="25210" xr:uid="{6239B065-58FA-46EB-8D24-753611A6B182}"/>
    <cellStyle name="Normal 11 4 2 4 3" xfId="9267" xr:uid="{16CD9BD2-5855-4D5F-8C8E-D2AF7870BD3E}"/>
    <cellStyle name="Normal 11 4 2 4 3 2" xfId="25211" xr:uid="{93616444-774F-4220-941C-7232039939FB}"/>
    <cellStyle name="Normal 11 4 2 4 4" xfId="25209" xr:uid="{498FE023-F451-4C5D-9C81-0C8980D61C91}"/>
    <cellStyle name="Normal 11 4 2 5" xfId="9268" xr:uid="{6BDD9D81-B449-4E39-90E2-3C38FB86E87F}"/>
    <cellStyle name="Normal 11 4 2 5 2" xfId="9269" xr:uid="{49E37FF7-EBD2-4405-B859-BFD03833550B}"/>
    <cellStyle name="Normal 11 4 2 5 2 2" xfId="25213" xr:uid="{2EF45752-C293-4F4D-BFE2-5AA491317349}"/>
    <cellStyle name="Normal 11 4 2 5 3" xfId="25212" xr:uid="{C513A736-7486-4297-972E-CAAE4801672A}"/>
    <cellStyle name="Normal 11 4 2 6" xfId="9270" xr:uid="{66C09FD1-1C16-4297-A882-E572AC0DF611}"/>
    <cellStyle name="Normal 11 4 2 6 2" xfId="9271" xr:uid="{1DF9C368-6C0D-4086-BA81-302EA57B0ADE}"/>
    <cellStyle name="Normal 11 4 2 6 2 2" xfId="25215" xr:uid="{3FDDEDB8-37CE-419A-A583-C53A31E796DB}"/>
    <cellStyle name="Normal 11 4 2 6 3" xfId="25214" xr:uid="{B86DD6C4-C651-4E1C-B067-DC606871E6B7}"/>
    <cellStyle name="Normal 11 4 2 7" xfId="9272" xr:uid="{695E16DA-B1D8-466C-B4B7-F3A917CC0C17}"/>
    <cellStyle name="Normal 11 4 2 7 2" xfId="25216" xr:uid="{398E4D68-E84F-4694-B820-5A66AA3C3D90}"/>
    <cellStyle name="Normal 11 4 2_Dev global price ach" xfId="9273" xr:uid="{DD1C79DF-866A-4514-9591-94555D325CC6}"/>
    <cellStyle name="Normal 11 4 3" xfId="1333" xr:uid="{00000000-0005-0000-0000-000025050000}"/>
    <cellStyle name="Normal 11 4 3 2" xfId="9274" xr:uid="{EA5797EA-1AB0-4C11-9794-633F98D109FE}"/>
    <cellStyle name="Normal 11 4 3 2 2" xfId="9275" xr:uid="{1178A770-E026-40F2-89C6-7D29F931360D}"/>
    <cellStyle name="Normal 11 4 3 2 2 2" xfId="25218" xr:uid="{0A635AFC-99A2-42DB-A709-F502DBCCE454}"/>
    <cellStyle name="Normal 11 4 3 2 3" xfId="9276" xr:uid="{B8148AE1-A059-4A7A-A597-85FFFFAEE595}"/>
    <cellStyle name="Normal 11 4 3 2 3 2" xfId="25219" xr:uid="{206E8A76-A3FC-4938-BB0B-295C577B517A}"/>
    <cellStyle name="Normal 11 4 3 2 4" xfId="25217" xr:uid="{0566B1CB-FA3D-46E7-9AC7-34D84C19A134}"/>
    <cellStyle name="Normal 11 4 3 2 5" xfId="19326" xr:uid="{37B3D7AC-56CF-453A-B7BB-89CC48592796}"/>
    <cellStyle name="Normal 11 4 3 3" xfId="9277" xr:uid="{98480420-A3E7-48A3-963F-9E2E848CBADA}"/>
    <cellStyle name="Normal 11 4 3 3 2" xfId="9278" xr:uid="{4727A622-7A3E-4F76-BBF7-AECDA1771C15}"/>
    <cellStyle name="Normal 11 4 3 3 2 2" xfId="25221" xr:uid="{8ACF4FEE-84A0-42DB-96DB-ABAB0F34CE66}"/>
    <cellStyle name="Normal 11 4 3 3 3" xfId="25220" xr:uid="{07769D38-CBDF-495C-81B8-AB70E31186D6}"/>
    <cellStyle name="Normal 11 4 3 3 4" xfId="19325" xr:uid="{7EE610D1-77D2-4948-AD2D-DA00E271B745}"/>
    <cellStyle name="Normal 11 4 3 4" xfId="9279" xr:uid="{903A436C-1610-46E7-B26F-3335C5D1448D}"/>
    <cellStyle name="Normal 11 4 3 4 2" xfId="9280" xr:uid="{E2D8A654-F340-4990-BB21-49C0242BECC2}"/>
    <cellStyle name="Normal 11 4 3 4 2 2" xfId="25223" xr:uid="{C43103CF-8355-48E8-8020-69FFD01BF8C8}"/>
    <cellStyle name="Normal 11 4 3 4 3" xfId="25222" xr:uid="{9322E388-6B68-4399-8F5A-B5EB8E2885B2}"/>
    <cellStyle name="Normal 11 4 3 5" xfId="9281" xr:uid="{78C12658-5471-4BF9-8750-F5D54A374D57}"/>
    <cellStyle name="Normal 11 4 3 5 2" xfId="25224" xr:uid="{DA1598B9-35B0-4664-8E66-BFD28521793D}"/>
    <cellStyle name="Normal 11 4 3_Input 18 Cash FC" xfId="19324" xr:uid="{097E92F4-DCA9-4C02-A85F-C43574559C1E}"/>
    <cellStyle name="Normal 11 4 4" xfId="9282" xr:uid="{CC97394D-773B-4C70-B47D-C16533D6A90C}"/>
    <cellStyle name="Normal 11 4 4 2" xfId="9283" xr:uid="{8E42BB5C-C67D-4343-8934-C427D35700F5}"/>
    <cellStyle name="Normal 11 4 4 2 2" xfId="25226" xr:uid="{7BD1455F-0148-4B0B-AF9A-874996DB7C18}"/>
    <cellStyle name="Normal 11 4 4 2 3" xfId="19322" xr:uid="{53879765-2335-4FD0-A277-112431EF8E44}"/>
    <cellStyle name="Normal 11 4 4 3" xfId="9284" xr:uid="{52C2E557-0D76-4A54-9E1D-FF81291E5B2E}"/>
    <cellStyle name="Normal 11 4 4 3 2" xfId="25227" xr:uid="{CE5EB8D1-9BA3-461A-8E4A-754ED1C3B267}"/>
    <cellStyle name="Normal 11 4 4 3 3" xfId="19321" xr:uid="{A7B72622-875D-4740-A58B-6E57D5755BB6}"/>
    <cellStyle name="Normal 11 4 4 4" xfId="25225" xr:uid="{4EFAE55A-F634-43D8-9BDB-EF92FCEFA74B}"/>
    <cellStyle name="Normal 11 4 4 5" xfId="19323" xr:uid="{B4FC0BA9-CFBF-4D18-B0B6-24709B34E680}"/>
    <cellStyle name="Normal 11 4 4_Input 18 Cash FC" xfId="19320" xr:uid="{6D304030-879A-489E-9F58-EF9EE7B48A2F}"/>
    <cellStyle name="Normal 11 4 5" xfId="9285" xr:uid="{B7F35483-F2F1-47B1-8B35-E858A2103E45}"/>
    <cellStyle name="Normal 11 4 5 2" xfId="9286" xr:uid="{3966D090-DC53-48D4-999B-366A6AEA9F0D}"/>
    <cellStyle name="Normal 11 4 5 2 2" xfId="25229" xr:uid="{C20DA7CD-EFA5-4CC3-898D-8859C1A5EFAE}"/>
    <cellStyle name="Normal 11 4 5 2 3" xfId="19318" xr:uid="{FD85E5D9-043D-4B03-9B14-46411C74EA18}"/>
    <cellStyle name="Normal 11 4 5 3" xfId="9287" xr:uid="{431EC070-4C71-4579-9C06-EF96FB608577}"/>
    <cellStyle name="Normal 11 4 5 3 2" xfId="25230" xr:uid="{A1BB1E86-6E1B-408C-BE95-C055FA9249D9}"/>
    <cellStyle name="Normal 11 4 5 3 3" xfId="19317" xr:uid="{618A69B5-C448-4756-BC73-59ECF572D110}"/>
    <cellStyle name="Normal 11 4 5 4" xfId="25228" xr:uid="{4F8F58E3-2281-46C9-B462-345E2C8D07A4}"/>
    <cellStyle name="Normal 11 4 5 5" xfId="19319" xr:uid="{8DE31D8C-20D7-49BC-80CA-FFD9ABA821EB}"/>
    <cellStyle name="Normal 11 4 5_Input 18 Cash FC" xfId="19316" xr:uid="{E9B9D79B-0475-489C-8075-61F937930F0E}"/>
    <cellStyle name="Normal 11 4 6" xfId="9288" xr:uid="{9AA76651-62C2-4A56-9E6E-00F016A779E9}"/>
    <cellStyle name="Normal 11 4 6 2" xfId="9289" xr:uid="{AE1611B8-ECC5-4531-9528-0E79BDB97A7F}"/>
    <cellStyle name="Normal 11 4 6 2 2" xfId="25232" xr:uid="{6ACB7D8B-99BE-4FC3-8E1F-9CE000532B2C}"/>
    <cellStyle name="Normal 11 4 6 2 3" xfId="19314" xr:uid="{CFE50A0A-2260-490F-BA84-03FC80586DD4}"/>
    <cellStyle name="Normal 11 4 6 3" xfId="25231" xr:uid="{4B67EEF8-7BE9-478B-B1EE-10DB2A6912F8}"/>
    <cellStyle name="Normal 11 4 6 3 2" xfId="19313" xr:uid="{DF422724-569B-4F07-B321-393C494F5A38}"/>
    <cellStyle name="Normal 11 4 6 4" xfId="34433" xr:uid="{FBA7BDEB-3FBC-4119-A991-7140AF50A44F}"/>
    <cellStyle name="Normal 11 4 6 5" xfId="19315" xr:uid="{1E5CB685-B491-4762-BF5D-B8FFAA0ED009}"/>
    <cellStyle name="Normal 11 4 6_Input 18 Cash FC" xfId="19312" xr:uid="{619391E3-B6E4-4723-99AA-5E91398985FA}"/>
    <cellStyle name="Normal 11 4 7" xfId="9290" xr:uid="{E91DF33C-421E-41CD-A337-B06ED1C4CC64}"/>
    <cellStyle name="Normal 11 4 7 2" xfId="9291" xr:uid="{D2A92BF9-595D-42BE-8FA5-3A357C1831C1}"/>
    <cellStyle name="Normal 11 4 7 2 2" xfId="25234" xr:uid="{D57D7265-436B-4363-AA55-A2859CB50D0F}"/>
    <cellStyle name="Normal 11 4 7 3" xfId="25233" xr:uid="{E943F90A-736B-49D2-B44E-252A7DFBA655}"/>
    <cellStyle name="Normal 11 4 7 4" xfId="19311" xr:uid="{ED20EAF3-6153-4FDE-B962-6D51FFE58320}"/>
    <cellStyle name="Normal 11 4 8" xfId="9292" xr:uid="{2E4D2039-2CBB-4D02-9E12-90D05DD2930F}"/>
    <cellStyle name="Normal 11 4 8 2" xfId="25235" xr:uid="{042713A1-24BC-4809-81E0-B48E640E3564}"/>
    <cellStyle name="Normal 11 4 8 3" xfId="19310" xr:uid="{42EE9B50-0E4D-4FC8-B674-922440159186}"/>
    <cellStyle name="Normal 11 4_Dev global price ach" xfId="9293" xr:uid="{4CC1C443-39C5-4F44-893A-87369BF78AA2}"/>
    <cellStyle name="Normal 11 5" xfId="1334" xr:uid="{00000000-0005-0000-0000-000027050000}"/>
    <cellStyle name="Normal 11 5 2" xfId="1335" xr:uid="{00000000-0005-0000-0000-000028050000}"/>
    <cellStyle name="Normal 11 5 2 2" xfId="9294" xr:uid="{C9C1A758-6DD2-46F9-9B9F-D1186CDCC416}"/>
    <cellStyle name="Normal 11 5 2 2 2" xfId="9295" xr:uid="{CF174119-3B8E-4CB6-AB77-E91FA178511B}"/>
    <cellStyle name="Normal 11 5 2 2 2 2" xfId="25237" xr:uid="{D2CFFC26-DAA1-4823-8E02-393D10C57E49}"/>
    <cellStyle name="Normal 11 5 2 2 3" xfId="9296" xr:uid="{5AC48EF6-7F27-45AF-9C78-35A18E4C2D65}"/>
    <cellStyle name="Normal 11 5 2 2 3 2" xfId="25238" xr:uid="{8F5DE81E-E7E5-4835-A8D8-9725ED2006B2}"/>
    <cellStyle name="Normal 11 5 2 2 4" xfId="25236" xr:uid="{E9BFB09D-2E29-4BBA-BB85-A3B942A8BB3D}"/>
    <cellStyle name="Normal 11 5 2 2 5" xfId="19309" xr:uid="{F0E2045F-2867-4B31-8EC3-31ECFE4AE2DF}"/>
    <cellStyle name="Normal 11 5 2 3" xfId="9297" xr:uid="{64ABC9E2-B87D-4973-886E-AEBD0D9963CD}"/>
    <cellStyle name="Normal 11 5 2 3 2" xfId="9298" xr:uid="{F3E34CC6-BFD8-4401-B38B-9CE1A35B809F}"/>
    <cellStyle name="Normal 11 5 2 3 2 2" xfId="25240" xr:uid="{A8387C17-976A-4628-AA01-95B686B18839}"/>
    <cellStyle name="Normal 11 5 2 3 3" xfId="25239" xr:uid="{73E692C7-3E87-4312-B44D-FB0ACB7A2033}"/>
    <cellStyle name="Normal 11 5 2 3 4" xfId="19308" xr:uid="{11C2664A-CCC5-4575-AE0C-68BF4D5401D6}"/>
    <cellStyle name="Normal 11 5 2 4" xfId="9299" xr:uid="{A915062A-0413-4709-BDC0-74B5C36666B6}"/>
    <cellStyle name="Normal 11 5 2 4 2" xfId="9300" xr:uid="{F3A698D3-60B2-428E-A8DF-487E37B65285}"/>
    <cellStyle name="Normal 11 5 2 4 2 2" xfId="25242" xr:uid="{BFE28BBE-068A-40D4-ACA5-F290E667404E}"/>
    <cellStyle name="Normal 11 5 2 4 3" xfId="25241" xr:uid="{4BD2D070-60A1-4849-8806-85BA8C628CC6}"/>
    <cellStyle name="Normal 11 5 2 5" xfId="9301" xr:uid="{464529A9-8437-4AC9-95E4-C6E076B0ACA9}"/>
    <cellStyle name="Normal 11 5 2 5 2" xfId="25243" xr:uid="{0ED7763E-1BCE-4596-AC9C-0C5838B7DB1C}"/>
    <cellStyle name="Normal 11 5 2_Input 18 Cash FC" xfId="19307" xr:uid="{941B0EAA-6695-4D90-B2FB-003863BB3757}"/>
    <cellStyle name="Normal 11 5 3" xfId="9302" xr:uid="{E5879112-4815-4740-B82A-1CB086849532}"/>
    <cellStyle name="Normal 11 5 3 2" xfId="9303" xr:uid="{5FF8091F-1A2B-4A6C-BA9D-C3ED31B778B5}"/>
    <cellStyle name="Normal 11 5 3 2 2" xfId="25245" xr:uid="{95F36935-8C8F-44A5-A7A0-966145A4522D}"/>
    <cellStyle name="Normal 11 5 3 2 3" xfId="19305" xr:uid="{757AA592-B728-413C-8DD8-437F6214539E}"/>
    <cellStyle name="Normal 11 5 3 3" xfId="9304" xr:uid="{B8DC0740-0438-496D-BE93-C76B77139F35}"/>
    <cellStyle name="Normal 11 5 3 3 2" xfId="25246" xr:uid="{CCEC1798-A7B8-4F80-9BE1-23F7A8C697C4}"/>
    <cellStyle name="Normal 11 5 3 3 3" xfId="19304" xr:uid="{278DB05C-D146-42E0-8A10-3EA3E085C8D1}"/>
    <cellStyle name="Normal 11 5 3 4" xfId="25244" xr:uid="{B3D6C7BB-97A7-49F5-9524-A2F121AA4CC5}"/>
    <cellStyle name="Normal 11 5 3 5" xfId="19306" xr:uid="{EA235856-C384-478C-BDBD-64D55495E8D0}"/>
    <cellStyle name="Normal 11 5 3_Input 18 Cash FC" xfId="19303" xr:uid="{410C6A65-83A5-4826-A23B-80FB8D3223DA}"/>
    <cellStyle name="Normal 11 5 4" xfId="9305" xr:uid="{25709699-C025-4701-AF70-1793B692444E}"/>
    <cellStyle name="Normal 11 5 4 2" xfId="9306" xr:uid="{AFD712F6-07C5-4CC9-95B5-2AAF560705B9}"/>
    <cellStyle name="Normal 11 5 4 2 2" xfId="25248" xr:uid="{56AAF1DF-8ED8-4FA2-9559-690B22A43394}"/>
    <cellStyle name="Normal 11 5 4 2 3" xfId="19301" xr:uid="{6290F5A7-38B4-4234-B5E0-F5F61B5957AB}"/>
    <cellStyle name="Normal 11 5 4 3" xfId="9307" xr:uid="{1141473A-E055-46D4-81EF-9438140DCC3E}"/>
    <cellStyle name="Normal 11 5 4 3 2" xfId="25249" xr:uid="{5F73A79A-0BEB-496A-AF10-FA9DC5120503}"/>
    <cellStyle name="Normal 11 5 4 3 3" xfId="18158" xr:uid="{8EAC6B28-13E0-48FC-9530-B13A69D28923}"/>
    <cellStyle name="Normal 11 5 4 4" xfId="25247" xr:uid="{7858E73B-12DB-4414-A277-580367FBDA31}"/>
    <cellStyle name="Normal 11 5 4 5" xfId="19302" xr:uid="{A13BC4C6-BAD5-4436-A84E-0694E3406EF8}"/>
    <cellStyle name="Normal 11 5 4_Input 18 Cash FC" xfId="19300" xr:uid="{0E153EDC-3C5D-4CF5-AB5C-C83D9528BE01}"/>
    <cellStyle name="Normal 11 5 5" xfId="9308" xr:uid="{1D51571E-1E20-40A7-A92C-08AD26C7308C}"/>
    <cellStyle name="Normal 11 5 5 2" xfId="9309" xr:uid="{83242089-6BD7-4C46-9328-9C9FC6C03E79}"/>
    <cellStyle name="Normal 11 5 5 2 2" xfId="25251" xr:uid="{DECDB552-B9CC-405D-918C-9554AFA35957}"/>
    <cellStyle name="Normal 11 5 5 2 3" xfId="19298" xr:uid="{BA0BD2E7-AA08-4FED-865F-475155F33179}"/>
    <cellStyle name="Normal 11 5 5 3" xfId="25250" xr:uid="{FF2AD8D0-2096-4AF9-9DDF-C87FAB85D01B}"/>
    <cellStyle name="Normal 11 5 5 3 2" xfId="19297" xr:uid="{0338D180-A4B6-42B8-9CE4-325ED12372A0}"/>
    <cellStyle name="Normal 11 5 5 4" xfId="34434" xr:uid="{CC26E85C-7DD4-4AFF-A57A-2FC967064D82}"/>
    <cellStyle name="Normal 11 5 5 5" xfId="19299" xr:uid="{41B42371-E974-4C7A-AB53-BCD502C88D97}"/>
    <cellStyle name="Normal 11 5 5_Input 18 Cash FC" xfId="19296" xr:uid="{31A8443B-140D-40A0-8CAD-0E9B27D5C757}"/>
    <cellStyle name="Normal 11 5 6" xfId="9310" xr:uid="{3BA6DC33-DB55-462F-A17C-C5E2A77F2019}"/>
    <cellStyle name="Normal 11 5 6 2" xfId="9311" xr:uid="{56CCCE99-1318-4516-92BE-75C19E5CD543}"/>
    <cellStyle name="Normal 11 5 6 2 2" xfId="25253" xr:uid="{074A2E4A-0F19-42C5-8667-C960962151A6}"/>
    <cellStyle name="Normal 11 5 6 2 3" xfId="19294" xr:uid="{5AF3627A-A706-469F-9D69-7DD5D5E7F35D}"/>
    <cellStyle name="Normal 11 5 6 3" xfId="25252" xr:uid="{004086CB-86D1-4BF1-A627-E5A6EBA5BBA2}"/>
    <cellStyle name="Normal 11 5 6 3 2" xfId="19293" xr:uid="{CA2361A8-B816-4C66-A1EA-FADEC664B9E3}"/>
    <cellStyle name="Normal 11 5 6 4" xfId="34435" xr:uid="{DEB4F084-8350-4B10-A911-C116C06EF43A}"/>
    <cellStyle name="Normal 11 5 6 5" xfId="19295" xr:uid="{78923A9F-C348-4DAC-A6C7-E0470D608273}"/>
    <cellStyle name="Normal 11 5 6_Input 18 Cash FC" xfId="19292" xr:uid="{0DF64F71-A7C6-42F3-ABE6-D1B3DA58728C}"/>
    <cellStyle name="Normal 11 5 7" xfId="9312" xr:uid="{D9DCAAFD-8D28-4688-86E5-85191257BC9C}"/>
    <cellStyle name="Normal 11 5 7 2" xfId="25254" xr:uid="{DF6393CD-5DA3-46DB-9C9E-E1EFDFC549F6}"/>
    <cellStyle name="Normal 11 5 7 3" xfId="19291" xr:uid="{494D6AD2-1493-4C41-8037-D10F1CDFEA2B}"/>
    <cellStyle name="Normal 11 5 8" xfId="19290" xr:uid="{834F39D0-0483-4E32-9574-6E984B1CEC51}"/>
    <cellStyle name="Normal 11 5_Dev global price ach" xfId="9313" xr:uid="{33CED5D5-B6D8-495F-897F-3631B59CA10E}"/>
    <cellStyle name="Normal 11 6" xfId="1336" xr:uid="{00000000-0005-0000-0000-00002A050000}"/>
    <cellStyle name="Normal 11 6 2" xfId="1337" xr:uid="{00000000-0005-0000-0000-00002B050000}"/>
    <cellStyle name="Normal 11 6 2 2" xfId="9315" xr:uid="{49F86BA3-327B-43DD-B194-D45EB5C4C346}"/>
    <cellStyle name="Normal 11 6 2 2 2" xfId="9316" xr:uid="{03AA2A6C-6C95-481E-BF20-0EE4B1C8C268}"/>
    <cellStyle name="Normal 11 6 2 2 2 2" xfId="25256" xr:uid="{9F878D68-D3F9-4DC5-8C07-CB7868313BA0}"/>
    <cellStyle name="Normal 11 6 2 2 3" xfId="9317" xr:uid="{80563F28-357E-41BF-8880-B44A5A1153FC}"/>
    <cellStyle name="Normal 11 6 2 2 3 2" xfId="25257" xr:uid="{A4B600B8-A40E-46BB-9440-3DEFD93ACA6F}"/>
    <cellStyle name="Normal 11 6 2 2 4" xfId="25255" xr:uid="{EA30753B-5667-4F2B-B58B-031DF2CD9AEB}"/>
    <cellStyle name="Normal 11 6 2 3" xfId="9318" xr:uid="{7A41151C-1038-43BD-A4BF-1CDC167E697C}"/>
    <cellStyle name="Normal 11 6 2 3 2" xfId="9319" xr:uid="{EC78A593-BF52-4E3C-BB98-3849DAB57B4B}"/>
    <cellStyle name="Normal 11 6 2 3 2 2" xfId="25259" xr:uid="{0CD6C6EB-76C7-4C07-AD5F-D437863699B5}"/>
    <cellStyle name="Normal 11 6 2 3 3" xfId="25258" xr:uid="{F4F04412-7BEE-4281-B57B-564EAF420D8D}"/>
    <cellStyle name="Normal 11 6 2 4" xfId="9320" xr:uid="{55D15DCD-7557-45EE-AEBD-C8785A320148}"/>
    <cellStyle name="Normal 11 6 2 4 2" xfId="9321" xr:uid="{9868ED51-BB8C-4BD0-9407-C235DDB8AFAA}"/>
    <cellStyle name="Normal 11 6 2 4 2 2" xfId="25261" xr:uid="{684EF5D2-4141-497A-875A-1FD0603F55AC}"/>
    <cellStyle name="Normal 11 6 2 4 3" xfId="25260" xr:uid="{EA3A7BD6-D3AD-47AC-A311-702C75D81A00}"/>
    <cellStyle name="Normal 11 6 2 5" xfId="9322" xr:uid="{6E9EB57F-5851-491C-B200-8CD64E9C4046}"/>
    <cellStyle name="Normal 11 6 2 5 2" xfId="25262" xr:uid="{E77107D8-270D-4008-B3E3-A63A95619752}"/>
    <cellStyle name="Normal 11 6 2_sales contracts" xfId="9314" xr:uid="{95BA4FCF-1465-452E-9100-C77D78492F73}"/>
    <cellStyle name="Normal 11 6 3" xfId="9323" xr:uid="{7FB70AD5-214E-47C9-8EB0-087C8AE6363B}"/>
    <cellStyle name="Normal 11 6 3 2" xfId="9324" xr:uid="{00744C59-414F-4629-B4D3-52652FF02D4E}"/>
    <cellStyle name="Normal 11 6 3 2 2" xfId="25264" xr:uid="{F1CA1556-94D6-4259-9AC3-7975D4BD6DE6}"/>
    <cellStyle name="Normal 11 6 3 3" xfId="9325" xr:uid="{EF16AE7A-20EC-4755-BE68-94858FE9107A}"/>
    <cellStyle name="Normal 11 6 3 3 2" xfId="25265" xr:uid="{826EC5C1-FA8B-4EE1-83E5-0D0B761DF8F1}"/>
    <cellStyle name="Normal 11 6 3 4" xfId="25263" xr:uid="{0A4880D7-B419-4183-9CA4-671FF4D5CE6B}"/>
    <cellStyle name="Normal 11 6 3 5" xfId="19289" xr:uid="{15904A3E-5D55-440C-B7E1-6B3238BD4D7D}"/>
    <cellStyle name="Normal 11 6 4" xfId="9326" xr:uid="{40DDC1C9-2E56-45BC-B55D-333AA678F861}"/>
    <cellStyle name="Normal 11 6 4 2" xfId="9327" xr:uid="{C2013245-7B4C-4687-942D-006129B1DF9D}"/>
    <cellStyle name="Normal 11 6 4 2 2" xfId="25267" xr:uid="{FDFD580D-4398-48FB-8272-7B517795577E}"/>
    <cellStyle name="Normal 11 6 4 3" xfId="9328" xr:uid="{13D27EAB-4C75-4602-A0BE-6118AEB3A6CF}"/>
    <cellStyle name="Normal 11 6 4 3 2" xfId="25268" xr:uid="{A4098DB0-42EE-4C9B-9798-E8D1EFF67DFA}"/>
    <cellStyle name="Normal 11 6 4 4" xfId="25266" xr:uid="{EB6088E6-E3B8-4222-9619-D05BC248897B}"/>
    <cellStyle name="Normal 11 6 5" xfId="9329" xr:uid="{990586FE-9150-403F-BC12-B25995726EDC}"/>
    <cellStyle name="Normal 11 6 5 2" xfId="9330" xr:uid="{4239C5C6-4346-46BA-B4C6-F74891D626B5}"/>
    <cellStyle name="Normal 11 6 5 2 2" xfId="25270" xr:uid="{E2059C9C-5205-4FBF-A4EC-36968EBE777C}"/>
    <cellStyle name="Normal 11 6 5 3" xfId="25269" xr:uid="{5AF0F6CD-F6B6-4490-A67D-7A29D5618E86}"/>
    <cellStyle name="Normal 11 6 6" xfId="9331" xr:uid="{44F840CC-B0BC-45F1-B5C0-6D341AB1240E}"/>
    <cellStyle name="Normal 11 6 6 2" xfId="9332" xr:uid="{C1031D5E-2521-4FDE-861B-36F6A7F01E7A}"/>
    <cellStyle name="Normal 11 6 6 2 2" xfId="25272" xr:uid="{FAE469B6-9CC3-4507-9A7A-EA991CAEE4CE}"/>
    <cellStyle name="Normal 11 6 6 3" xfId="25271" xr:uid="{73AAC92B-F193-4E70-8C3C-F73CBD1BCEF2}"/>
    <cellStyle name="Normal 11 6 7" xfId="9333" xr:uid="{C6493651-016C-4C19-974F-A9B7E349C775}"/>
    <cellStyle name="Normal 11 6 7 2" xfId="25273" xr:uid="{3D058017-6328-4849-8DDF-262FE110C0F9}"/>
    <cellStyle name="Normal 11 6_Dev global price ach" xfId="9334" xr:uid="{1C78E88A-936D-46B8-9F8F-DF8F9BEB4CFD}"/>
    <cellStyle name="Normal 11 7" xfId="1338" xr:uid="{00000000-0005-0000-0000-00002D050000}"/>
    <cellStyle name="Normal 11 7 2" xfId="9335" xr:uid="{B738AB9A-1EA1-440E-B5A2-114FAB98219D}"/>
    <cellStyle name="Normal 11 7 2 2" xfId="25274" xr:uid="{A32D86EE-BC12-4266-A49D-C0D684113C8A}"/>
    <cellStyle name="Normal 11 7 2 3" xfId="19288" xr:uid="{2F7E2545-DEF1-49A0-975D-73C14FAB8D78}"/>
    <cellStyle name="Normal 11 7 3" xfId="9336" xr:uid="{54DC6C88-3E43-4073-8F64-CA00955E6BD6}"/>
    <cellStyle name="Normal 11 7 3 2" xfId="9337" xr:uid="{DFB9F15E-7736-4AE5-B626-A80C5635B505}"/>
    <cellStyle name="Normal 11 7 3 2 2" xfId="25276" xr:uid="{9EB9A197-72D0-4766-AFAE-FFAC80D160C2}"/>
    <cellStyle name="Normal 11 7 3 3" xfId="9338" xr:uid="{FE316176-53C2-4BE3-AF8D-71323C5FB9A6}"/>
    <cellStyle name="Normal 11 7 3 3 2" xfId="25277" xr:uid="{B2ACED7D-0A0B-48CE-BFFA-58F9A60991BE}"/>
    <cellStyle name="Normal 11 7 3 4" xfId="25275" xr:uid="{FEAE56C1-783E-4605-86C0-D68EFFEF15C5}"/>
    <cellStyle name="Normal 11 7 3 5" xfId="19287" xr:uid="{28076854-39A9-4BE5-9B57-CCC4E223632C}"/>
    <cellStyle name="Normal 11 7 4" xfId="9339" xr:uid="{A5D2BAAE-CF88-4607-A94A-B96DBCC20442}"/>
    <cellStyle name="Normal 11 7 4 2" xfId="9340" xr:uid="{385B21D0-30FE-4035-AD9F-FCBAFF7D607F}"/>
    <cellStyle name="Normal 11 7 4 2 2" xfId="25279" xr:uid="{809390B4-5543-46AB-890E-CE9CD025BB25}"/>
    <cellStyle name="Normal 11 7 4 3" xfId="25278" xr:uid="{7B08117C-76FE-4C6E-A6E2-4814F0A8D8F3}"/>
    <cellStyle name="Normal 11 7_Input 18 Cash FC" xfId="19286" xr:uid="{61B826AE-1979-4A00-9ED8-EBC192B13102}"/>
    <cellStyle name="Normal 11 8" xfId="1339" xr:uid="{00000000-0005-0000-0000-00002E050000}"/>
    <cellStyle name="Normal 11 8 2" xfId="9341" xr:uid="{C649727C-929B-4256-89BC-F363A225EC05}"/>
    <cellStyle name="Normal 11 8 2 2" xfId="9342" xr:uid="{6858EB2C-06FD-46A3-BD92-D3715A10C9A8}"/>
    <cellStyle name="Normal 11 8 2 2 2" xfId="25281" xr:uid="{2891442E-551B-45BB-8BFB-FB7A7C8E4650}"/>
    <cellStyle name="Normal 11 8 2 3" xfId="9343" xr:uid="{84727943-7403-4D9E-972B-330AFE3ACB3B}"/>
    <cellStyle name="Normal 11 8 2 3 2" xfId="25282" xr:uid="{3BCF2912-DA58-49B6-8373-05A98072FF8C}"/>
    <cellStyle name="Normal 11 8 2 4" xfId="25280" xr:uid="{53375E67-9598-48F5-9054-D5A55BFA8957}"/>
    <cellStyle name="Normal 11 8 2 5" xfId="19285" xr:uid="{571995E8-E240-45E5-8598-81B19E3B7FF3}"/>
    <cellStyle name="Normal 11 8 3" xfId="9344" xr:uid="{83495921-0A3C-4079-A10F-9E7A9D1921B3}"/>
    <cellStyle name="Normal 11 8 3 2" xfId="25283" xr:uid="{7E19FD03-2865-4643-BC7E-90EF810C4CD6}"/>
    <cellStyle name="Normal 11 8 3 3" xfId="19284" xr:uid="{03D9B6BD-41F1-40CC-B3F7-573851384B3E}"/>
    <cellStyle name="Normal 11 8 4" xfId="9345" xr:uid="{C3AB103C-8A8D-418E-A2D0-E9F83B02D9BA}"/>
    <cellStyle name="Normal 11 8 4 2" xfId="9346" xr:uid="{262BFD52-4EED-404D-AEF5-FD956CA0313D}"/>
    <cellStyle name="Normal 11 8 4 2 2" xfId="25285" xr:uid="{551F8ACA-7C7A-4E75-91E4-8FF2A77737BA}"/>
    <cellStyle name="Normal 11 8 4 3" xfId="25284" xr:uid="{94343C54-81A8-4025-920B-9BC3C876CF97}"/>
    <cellStyle name="Normal 11 8_Input 18 Cash FC" xfId="19283" xr:uid="{0CB2884C-3220-4B17-8566-FC24601F958D}"/>
    <cellStyle name="Normal 11 9" xfId="9347" xr:uid="{B273923D-CFEF-47D7-828A-F8399C178F05}"/>
    <cellStyle name="Normal 11 9 2" xfId="9348" xr:uid="{8CA290CB-27CD-4D6D-8B90-01B8F7712CF7}"/>
    <cellStyle name="Normal 11 9 2 2" xfId="9349" xr:uid="{4C386FCD-BB40-4CA5-8436-4E9015EFDB40}"/>
    <cellStyle name="Normal 11 9 2 2 2" xfId="25288" xr:uid="{C218460D-F531-4339-9A3F-72753D60E0AC}"/>
    <cellStyle name="Normal 11 9 2 3" xfId="25287" xr:uid="{852A7BDB-B97F-4C2F-B256-3F4CE420CFC3}"/>
    <cellStyle name="Normal 11 9 2 4" xfId="19281" xr:uid="{D3DFAB39-95A2-431C-A043-808C45B40095}"/>
    <cellStyle name="Normal 11 9 3" xfId="9350" xr:uid="{2F1EB49A-E34F-4BA3-BC18-37588DA27619}"/>
    <cellStyle name="Normal 11 9 3 2" xfId="9351" xr:uid="{ECE7F88F-671F-4E0B-A16D-8A7FC311934C}"/>
    <cellStyle name="Normal 11 9 3 2 2" xfId="25290" xr:uid="{27841011-F5E6-4815-A81D-D486F2803E4B}"/>
    <cellStyle name="Normal 11 9 3 3" xfId="25289" xr:uid="{3C99AD9F-D608-4CF6-A318-720CE4C6517C}"/>
    <cellStyle name="Normal 11 9 3 4" xfId="19280" xr:uid="{FF82B5FE-21A8-410D-B93E-14E94C18EA19}"/>
    <cellStyle name="Normal 11 9 4" xfId="9352" xr:uid="{8B4C2C4C-4C5D-4278-AA4D-D61C8E6ECFF0}"/>
    <cellStyle name="Normal 11 9 4 2" xfId="25291" xr:uid="{CFC8F330-7D6C-4E24-80B5-B8071814046B}"/>
    <cellStyle name="Normal 11 9 5" xfId="25286" xr:uid="{64EC97AE-6A2F-4598-8069-CACC993FC648}"/>
    <cellStyle name="Normal 11 9 6" xfId="19282" xr:uid="{0C3A8B92-81E7-4306-9516-E3676DC611E7}"/>
    <cellStyle name="Normal 11 9_Input 18 Cash FC" xfId="19279" xr:uid="{BCB99ACD-89BA-4F06-A728-FB7754F75775}"/>
    <cellStyle name="Normal 11_2015 BFOREC HFM PLBS" xfId="1340" xr:uid="{00000000-0005-0000-0000-00002F050000}"/>
    <cellStyle name="Normal 12" xfId="403" xr:uid="{00000000-0005-0000-0000-000030050000}"/>
    <cellStyle name="Normal 12 10" xfId="9353" xr:uid="{185FC683-BC58-4A25-B160-598478648938}"/>
    <cellStyle name="Normal 12 10 2" xfId="9354" xr:uid="{8C0B4C15-7973-469F-8948-CC54FC2A1C54}"/>
    <cellStyle name="Normal 12 10 2 2" xfId="25293" xr:uid="{3CDC6476-9F81-437E-B887-01D512B7BD9F}"/>
    <cellStyle name="Normal 12 10 3" xfId="9355" xr:uid="{68A07756-16A5-4DF2-BC60-6F958DB7624C}"/>
    <cellStyle name="Normal 12 10 3 2" xfId="25294" xr:uid="{4A88EB46-5331-426C-9B22-E169F0383243}"/>
    <cellStyle name="Normal 12 10 4" xfId="25292" xr:uid="{DE44D2B9-25C7-43B3-BADE-49834EBF5312}"/>
    <cellStyle name="Normal 12 11" xfId="9356" xr:uid="{45ECA789-FB52-4E0B-9524-01A4A9196D12}"/>
    <cellStyle name="Normal 12 11 2" xfId="9357" xr:uid="{95CE22A9-DF51-440A-90A8-D7C22D2DEDE7}"/>
    <cellStyle name="Normal 12 11 2 2" xfId="25296" xr:uid="{DA940150-0431-4338-A9BC-167E4DDA3C39}"/>
    <cellStyle name="Normal 12 11 3" xfId="25295" xr:uid="{46C3072F-8DC4-4981-9DE2-B7EC76758D20}"/>
    <cellStyle name="Normal 12 12" xfId="9358" xr:uid="{1DAE2F65-7343-4BFE-BB57-11F9D5A9F293}"/>
    <cellStyle name="Normal 12 12 2" xfId="9359" xr:uid="{4A68202A-AA60-4594-9303-7082A9DABA98}"/>
    <cellStyle name="Normal 12 12 2 2" xfId="25298" xr:uid="{F58D382C-46FE-497E-A29F-0F25EE0BC6AA}"/>
    <cellStyle name="Normal 12 12 3" xfId="25297" xr:uid="{F59CAD4F-F96F-4140-B901-985F309B0B0F}"/>
    <cellStyle name="Normal 12 13" xfId="9360" xr:uid="{B0E90218-2992-4875-A4F2-580049AEC06E}"/>
    <cellStyle name="Normal 12 13 2" xfId="25299" xr:uid="{1AB020E3-DB89-4CA2-B309-3E22C58ACF8A}"/>
    <cellStyle name="Normal 12 14" xfId="18170" xr:uid="{881E3B19-1646-4A5F-80A9-C3C7676D8A99}"/>
    <cellStyle name="Normal 12 15" xfId="18299" xr:uid="{6A4D0C68-08D3-4470-B3D0-835B2BB20006}"/>
    <cellStyle name="Normal 12 16" xfId="2266" xr:uid="{9A05F62C-1C88-46AD-9D63-8583AA375478}"/>
    <cellStyle name="Normal 12 2" xfId="1341" xr:uid="{00000000-0005-0000-0000-000031050000}"/>
    <cellStyle name="Normal 12 2 10" xfId="9361" xr:uid="{43D93310-6B2E-4DF9-B404-100B3AC67D6F}"/>
    <cellStyle name="Normal 12 2 10 2" xfId="9362" xr:uid="{187ABE68-56E2-4824-AEB2-638F8B5D5DA8}"/>
    <cellStyle name="Normal 12 2 10 2 2" xfId="25301" xr:uid="{20ED61D7-6D9E-45AC-B8C2-270A34429F48}"/>
    <cellStyle name="Normal 12 2 10 3" xfId="25300" xr:uid="{F2713F3B-DD73-462C-BBC1-07FFB87BD021}"/>
    <cellStyle name="Normal 12 2 11" xfId="9363" xr:uid="{595ED7B6-48EE-42C3-A15F-F9EF6453B899}"/>
    <cellStyle name="Normal 12 2 11 2" xfId="9364" xr:uid="{E63D67BE-A886-48C8-89FB-711CF2CD6175}"/>
    <cellStyle name="Normal 12 2 11 2 2" xfId="25303" xr:uid="{21A68B6C-0165-4BC2-A535-E64BD4F19F08}"/>
    <cellStyle name="Normal 12 2 11 3" xfId="25302" xr:uid="{913029CE-72B8-499C-B5FC-FC9C4261D82D}"/>
    <cellStyle name="Normal 12 2 12" xfId="9365" xr:uid="{40DB8E90-A2FE-42A8-BA86-19EDFB53525F}"/>
    <cellStyle name="Normal 12 2 12 2" xfId="25304" xr:uid="{046850F7-4028-41EA-991D-0D4D8B8DDC53}"/>
    <cellStyle name="Normal 12 2 13" xfId="34069" xr:uid="{237E516A-A45B-448F-AA47-90E00A092697}"/>
    <cellStyle name="Normal 12 2 2" xfId="1342" xr:uid="{00000000-0005-0000-0000-000032050000}"/>
    <cellStyle name="Normal 12 2 2 2" xfId="1343" xr:uid="{00000000-0005-0000-0000-000033050000}"/>
    <cellStyle name="Normal 12 2 2 2 2" xfId="1344" xr:uid="{00000000-0005-0000-0000-000034050000}"/>
    <cellStyle name="Normal 12 2 2 2 2 2" xfId="9367" xr:uid="{9C7CD089-EF13-416C-B202-D4EC144D3066}"/>
    <cellStyle name="Normal 12 2 2 2 2 2 2" xfId="9368" xr:uid="{C5DE3E97-945F-4407-89B3-8FA70F47333A}"/>
    <cellStyle name="Normal 12 2 2 2 2 2 2 2" xfId="25306" xr:uid="{4C1799E3-BAAC-449D-906C-B9458E300DC4}"/>
    <cellStyle name="Normal 12 2 2 2 2 2 3" xfId="9369" xr:uid="{7ABA1307-172F-4A60-80B6-E4EB71E16CF1}"/>
    <cellStyle name="Normal 12 2 2 2 2 2 3 2" xfId="25307" xr:uid="{EFA9F9EE-A3B4-4784-8810-CFB28FE49BF1}"/>
    <cellStyle name="Normal 12 2 2 2 2 2 4" xfId="25305" xr:uid="{88689CEC-3832-4A7E-AF01-28170F598780}"/>
    <cellStyle name="Normal 12 2 2 2 2 3" xfId="9370" xr:uid="{938F750E-BA37-4F2A-AA26-37777EB7B8FA}"/>
    <cellStyle name="Normal 12 2 2 2 2 3 2" xfId="9371" xr:uid="{375B15E5-D07A-47AC-BE26-D75219514E05}"/>
    <cellStyle name="Normal 12 2 2 2 2 3 2 2" xfId="25309" xr:uid="{F5D694B1-F819-4074-A7D6-5841D0501C75}"/>
    <cellStyle name="Normal 12 2 2 2 2 3 3" xfId="25308" xr:uid="{C4A2E93B-0BF3-4293-B1C2-79F53E12E61B}"/>
    <cellStyle name="Normal 12 2 2 2 2 4" xfId="9372" xr:uid="{950AF786-03F2-4E99-9A1F-0209C4DA63D9}"/>
    <cellStyle name="Normal 12 2 2 2 2 4 2" xfId="9373" xr:uid="{EF6E6C4E-E7B9-4C10-A78F-7B42CBB65D2B}"/>
    <cellStyle name="Normal 12 2 2 2 2 4 2 2" xfId="25311" xr:uid="{53ED93C5-04E1-4FE4-9359-C298AB096E24}"/>
    <cellStyle name="Normal 12 2 2 2 2 4 3" xfId="25310" xr:uid="{2D5BF1E7-DEC4-4860-8942-663CC6AF5C83}"/>
    <cellStyle name="Normal 12 2 2 2 2 5" xfId="9374" xr:uid="{195701E3-C9F6-4F54-B962-E1992D36C4CE}"/>
    <cellStyle name="Normal 12 2 2 2 2 5 2" xfId="25312" xr:uid="{8898EA0F-F91D-4477-B994-7E9390E4A5E8}"/>
    <cellStyle name="Normal 12 2 2 2 2_sales contracts" xfId="9366" xr:uid="{213869F3-678A-48B9-AF35-40CE4B828730}"/>
    <cellStyle name="Normal 12 2 2 2 3" xfId="9375" xr:uid="{AC826C58-4A40-4C90-8A8A-8F126E4403C3}"/>
    <cellStyle name="Normal 12 2 2 2 3 2" xfId="9376" xr:uid="{6087524A-1EBF-48DA-80ED-C78B205FA310}"/>
    <cellStyle name="Normal 12 2 2 2 3 2 2" xfId="25314" xr:uid="{7933B3A2-7706-491B-97C3-F75FA3A0C563}"/>
    <cellStyle name="Normal 12 2 2 2 3 3" xfId="9377" xr:uid="{CF7D30D1-FD87-4535-B7E7-7467262C6F03}"/>
    <cellStyle name="Normal 12 2 2 2 3 3 2" xfId="25315" xr:uid="{6021BAB1-4123-4E90-82DE-D39A063C7601}"/>
    <cellStyle name="Normal 12 2 2 2 3 4" xfId="25313" xr:uid="{5559799E-AEA5-4ADE-B318-6540DCA041DE}"/>
    <cellStyle name="Normal 12 2 2 2 4" xfId="9378" xr:uid="{C7E72530-689F-428D-BDDB-4F7F8CC685DC}"/>
    <cellStyle name="Normal 12 2 2 2 4 2" xfId="9379" xr:uid="{EF7C245B-53F5-45B2-8C7D-3397D93FA6FE}"/>
    <cellStyle name="Normal 12 2 2 2 4 2 2" xfId="25317" xr:uid="{A344C6B3-C7AF-4E66-9FA1-F23B078DFBB6}"/>
    <cellStyle name="Normal 12 2 2 2 4 3" xfId="9380" xr:uid="{9B5A9E6F-FAFF-42B1-86F3-D1AB6FBC9160}"/>
    <cellStyle name="Normal 12 2 2 2 4 3 2" xfId="25318" xr:uid="{EA478671-6865-4382-AC3B-C2E3ED62A973}"/>
    <cellStyle name="Normal 12 2 2 2 4 4" xfId="25316" xr:uid="{DDC5E545-8523-4AEF-AE2D-D7C5DAE409F7}"/>
    <cellStyle name="Normal 12 2 2 2 5" xfId="9381" xr:uid="{64E17D50-08D2-414E-8609-CE9A7C02E8E7}"/>
    <cellStyle name="Normal 12 2 2 2 5 2" xfId="9382" xr:uid="{B9E5A93A-E4E2-4837-8E25-F8A7F5E263A4}"/>
    <cellStyle name="Normal 12 2 2 2 5 2 2" xfId="25320" xr:uid="{6B418516-C657-4D16-AA4B-AB539E9D8065}"/>
    <cellStyle name="Normal 12 2 2 2 5 3" xfId="25319" xr:uid="{231146EA-3326-47DB-A95E-A65340464576}"/>
    <cellStyle name="Normal 12 2 2 2 6" xfId="9383" xr:uid="{59D2B32F-41A6-4D68-945E-95060D1CADD6}"/>
    <cellStyle name="Normal 12 2 2 2 6 2" xfId="9384" xr:uid="{B7E3F9A8-55F2-4C96-B984-3DEBFDBF800F}"/>
    <cellStyle name="Normal 12 2 2 2 6 2 2" xfId="25322" xr:uid="{13295351-D615-4547-9B54-EB2744D44FD5}"/>
    <cellStyle name="Normal 12 2 2 2 6 3" xfId="25321" xr:uid="{16D80080-FB81-4526-A3DA-181593FAB6DD}"/>
    <cellStyle name="Normal 12 2 2 2 7" xfId="9385" xr:uid="{1A687D13-020C-485A-AD1B-7A0DCA0B5AEA}"/>
    <cellStyle name="Normal 12 2 2 2 7 2" xfId="25323" xr:uid="{1B7B15D1-8F60-41E5-85F4-854E11C86C15}"/>
    <cellStyle name="Normal 12 2 2 2_Dev global price ach" xfId="9386" xr:uid="{86A20B04-1DDD-4F39-91F9-7F09CD83D873}"/>
    <cellStyle name="Normal 12 2 2 3" xfId="1345" xr:uid="{00000000-0005-0000-0000-000036050000}"/>
    <cellStyle name="Normal 12 2 2 3 2" xfId="9388" xr:uid="{29156A8F-9961-42B2-B6B3-A689B5EA18D1}"/>
    <cellStyle name="Normal 12 2 2 3 2 2" xfId="9389" xr:uid="{04370898-84AA-4C9C-BC26-0E167154F188}"/>
    <cellStyle name="Normal 12 2 2 3 2 2 2" xfId="25325" xr:uid="{2B47EAE7-377D-43E2-9D39-AB2E4B776A54}"/>
    <cellStyle name="Normal 12 2 2 3 2 3" xfId="9390" xr:uid="{2A53D724-3EE7-4AC4-A013-D4079C9944F1}"/>
    <cellStyle name="Normal 12 2 2 3 2 3 2" xfId="25326" xr:uid="{79E83752-70F4-4433-85E6-336C6B87BC9E}"/>
    <cellStyle name="Normal 12 2 2 3 2 4" xfId="25324" xr:uid="{109C9BAF-C05B-4A2C-8DCB-C69C253FC7B9}"/>
    <cellStyle name="Normal 12 2 2 3 3" xfId="9391" xr:uid="{E5735F9F-D90E-45AE-B893-1FBB22FB2DE6}"/>
    <cellStyle name="Normal 12 2 2 3 3 2" xfId="9392" xr:uid="{CBB4872B-28EC-475E-BB98-33BFA3383675}"/>
    <cellStyle name="Normal 12 2 2 3 3 2 2" xfId="25328" xr:uid="{671D6AA3-E1A0-4C9E-864B-E56A59247398}"/>
    <cellStyle name="Normal 12 2 2 3 3 3" xfId="25327" xr:uid="{3469202B-5979-4A25-9F0D-8BEE8E212EF5}"/>
    <cellStyle name="Normal 12 2 2 3 4" xfId="9393" xr:uid="{408ECB8D-B774-4C6B-A54C-F16C5C34CA1C}"/>
    <cellStyle name="Normal 12 2 2 3 4 2" xfId="9394" xr:uid="{5CB627AF-50B7-449C-A4A4-D670F523E4D2}"/>
    <cellStyle name="Normal 12 2 2 3 4 2 2" xfId="25330" xr:uid="{26886B03-56C3-4763-8CBE-79555B6581FD}"/>
    <cellStyle name="Normal 12 2 2 3 4 3" xfId="25329" xr:uid="{44021645-D0B6-4221-8DFF-C810E1AB856D}"/>
    <cellStyle name="Normal 12 2 2 3 5" xfId="9395" xr:uid="{58AD7763-ED4E-48F4-8AD4-8A8BC8DCF821}"/>
    <cellStyle name="Normal 12 2 2 3 5 2" xfId="25331" xr:uid="{C9A686BE-E7C6-4291-9635-AE8278921180}"/>
    <cellStyle name="Normal 12 2 2 3_sales contracts" xfId="9387" xr:uid="{A0F337EC-5CA3-447F-845B-73866B1E48F6}"/>
    <cellStyle name="Normal 12 2 2 4" xfId="9396" xr:uid="{7F4D798B-D1E2-4604-A141-798E14EF8725}"/>
    <cellStyle name="Normal 12 2 2 4 2" xfId="9397" xr:uid="{14023776-E31E-4990-A119-2798A318E217}"/>
    <cellStyle name="Normal 12 2 2 4 2 2" xfId="25333" xr:uid="{6AB3F8A6-8168-4874-95BA-6ACF847A6078}"/>
    <cellStyle name="Normal 12 2 2 4 3" xfId="9398" xr:uid="{F39004B2-0DF0-44D9-9801-F08B10C13095}"/>
    <cellStyle name="Normal 12 2 2 4 3 2" xfId="25334" xr:uid="{CB850AC3-E1F6-435E-9581-1D88647B37E3}"/>
    <cellStyle name="Normal 12 2 2 4 4" xfId="25332" xr:uid="{F0921088-37B5-486A-BF59-BCEDAD32777A}"/>
    <cellStyle name="Normal 12 2 2 5" xfId="9399" xr:uid="{F6D85BBC-78C2-4773-B49D-3C983B43D5A2}"/>
    <cellStyle name="Normal 12 2 2 5 2" xfId="9400" xr:uid="{CF7E52C3-D3D7-43C7-89D6-CC05A8EE7206}"/>
    <cellStyle name="Normal 12 2 2 5 2 2" xfId="25336" xr:uid="{59D21E17-7D6D-47E9-A70E-78B5C0AF2EAA}"/>
    <cellStyle name="Normal 12 2 2 5 3" xfId="9401" xr:uid="{1A2795BE-BD0E-4100-A81C-EBC9F3F3484C}"/>
    <cellStyle name="Normal 12 2 2 5 3 2" xfId="25337" xr:uid="{37B9BB55-3284-48B1-9C5C-11EB3BDD2053}"/>
    <cellStyle name="Normal 12 2 2 5 4" xfId="25335" xr:uid="{271396A8-A462-4F1D-AA0E-E102002333A3}"/>
    <cellStyle name="Normal 12 2 2 6" xfId="9402" xr:uid="{FE514E7A-44D8-48F9-9756-C9BDA83D54E9}"/>
    <cellStyle name="Normal 12 2 2 6 2" xfId="9403" xr:uid="{35A11566-AD70-47E3-A951-2571F084857D}"/>
    <cellStyle name="Normal 12 2 2 6 2 2" xfId="25339" xr:uid="{C4367C62-97E7-49FF-84BE-96314C641DA8}"/>
    <cellStyle name="Normal 12 2 2 6 3" xfId="25338" xr:uid="{E52CB048-B84F-4EA2-AA88-81A56376061E}"/>
    <cellStyle name="Normal 12 2 2 7" xfId="9404" xr:uid="{46FCB50B-11DF-427C-9DEC-C9B4D32F4669}"/>
    <cellStyle name="Normal 12 2 2 7 2" xfId="9405" xr:uid="{FBF2BF46-AAA7-489F-8A2C-614D661EEA5F}"/>
    <cellStyle name="Normal 12 2 2 7 2 2" xfId="25341" xr:uid="{2373D9D6-45F7-40F9-BE86-16E9F9E2EEAB}"/>
    <cellStyle name="Normal 12 2 2 7 3" xfId="25340" xr:uid="{C7E4D764-5239-496F-B97F-77C2E6BE57FB}"/>
    <cellStyle name="Normal 12 2 2 8" xfId="9406" xr:uid="{7460E65B-59D4-4190-B68E-33BF48A48965}"/>
    <cellStyle name="Normal 12 2 2 8 2" xfId="25342" xr:uid="{52D7E2E4-ED80-4249-9BB1-D827AEE5BEE7}"/>
    <cellStyle name="Normal 12 2 2_Dev global price ach" xfId="9407" xr:uid="{604B4F32-DAB6-4366-A646-902EDE799B9A}"/>
    <cellStyle name="Normal 12 2 3" xfId="1346" xr:uid="{00000000-0005-0000-0000-000038050000}"/>
    <cellStyle name="Normal 12 2 3 2" xfId="1347" xr:uid="{00000000-0005-0000-0000-000039050000}"/>
    <cellStyle name="Normal 12 2 3 2 2" xfId="1348" xr:uid="{00000000-0005-0000-0000-00003A050000}"/>
    <cellStyle name="Normal 12 2 3 2 2 2" xfId="9409" xr:uid="{3FCBFF05-4A40-4DFC-AF35-1D97383A4EB8}"/>
    <cellStyle name="Normal 12 2 3 2 2 2 2" xfId="9410" xr:uid="{C78F8DE2-BB80-4E1A-AB2C-34D8ECA956DB}"/>
    <cellStyle name="Normal 12 2 3 2 2 2 2 2" xfId="25344" xr:uid="{7D39548F-6487-4366-BC84-27D3F63CC002}"/>
    <cellStyle name="Normal 12 2 3 2 2 2 3" xfId="9411" xr:uid="{76B71BFE-9D33-4488-BA9B-D0D2EA628D4F}"/>
    <cellStyle name="Normal 12 2 3 2 2 2 3 2" xfId="25345" xr:uid="{68F2C472-3DF7-49A0-8552-70A09FAA164B}"/>
    <cellStyle name="Normal 12 2 3 2 2 2 4" xfId="25343" xr:uid="{82D5A015-000B-4FEA-8176-07419BA7DDA8}"/>
    <cellStyle name="Normal 12 2 3 2 2 3" xfId="9412" xr:uid="{B167740F-8F45-49BF-981B-2A7B7FEE22A3}"/>
    <cellStyle name="Normal 12 2 3 2 2 3 2" xfId="9413" xr:uid="{4FE52A8D-83B5-447A-9E38-8DAC29C4112B}"/>
    <cellStyle name="Normal 12 2 3 2 2 3 2 2" xfId="25347" xr:uid="{B7F6CCA4-2240-4DEB-8978-5CEE2F7C3D0A}"/>
    <cellStyle name="Normal 12 2 3 2 2 3 3" xfId="25346" xr:uid="{34409BBE-B313-4A81-8359-028CBF98AB75}"/>
    <cellStyle name="Normal 12 2 3 2 2 4" xfId="9414" xr:uid="{85E997AE-4A1F-4525-B909-173B9C3EFB33}"/>
    <cellStyle name="Normal 12 2 3 2 2 4 2" xfId="9415" xr:uid="{F37DEA94-8993-4F92-80A6-4AB38D7414E0}"/>
    <cellStyle name="Normal 12 2 3 2 2 4 2 2" xfId="25349" xr:uid="{1CCAF51F-0547-4955-AFF1-22BF8DEFB831}"/>
    <cellStyle name="Normal 12 2 3 2 2 4 3" xfId="25348" xr:uid="{0E9B28A8-BD43-412A-BD5B-22C06FF6CCD1}"/>
    <cellStyle name="Normal 12 2 3 2 2 5" xfId="9416" xr:uid="{A4DB1C86-A155-4D37-9BD1-77FA7578B037}"/>
    <cellStyle name="Normal 12 2 3 2 2 5 2" xfId="25350" xr:uid="{F3D3E141-2D74-4ACE-A656-F7544CCAD018}"/>
    <cellStyle name="Normal 12 2 3 2 2_sales contracts" xfId="9408" xr:uid="{923281FD-2650-495E-AED1-795CC169A6AE}"/>
    <cellStyle name="Normal 12 2 3 2 3" xfId="9417" xr:uid="{1E16EECE-3459-4882-9672-27F2963EDA49}"/>
    <cellStyle name="Normal 12 2 3 2 3 2" xfId="9418" xr:uid="{8A9E3820-5ACD-412E-9D21-4E8DFB11D207}"/>
    <cellStyle name="Normal 12 2 3 2 3 2 2" xfId="25352" xr:uid="{8A375034-CF57-461A-AE62-0E7CF82E8F18}"/>
    <cellStyle name="Normal 12 2 3 2 3 3" xfId="9419" xr:uid="{C53C1209-2FD4-46B4-9E20-A876E173A720}"/>
    <cellStyle name="Normal 12 2 3 2 3 3 2" xfId="25353" xr:uid="{B16A7F92-A97C-4800-A417-13A53CF2C05F}"/>
    <cellStyle name="Normal 12 2 3 2 3 4" xfId="25351" xr:uid="{540C8425-C681-4D00-B196-A463D221C2AB}"/>
    <cellStyle name="Normal 12 2 3 2 4" xfId="9420" xr:uid="{4EACAEC1-90CF-4C2A-8F35-A20475EB1F6C}"/>
    <cellStyle name="Normal 12 2 3 2 4 2" xfId="9421" xr:uid="{ED0DE38F-700C-4A48-8433-C57DD3B8DC21}"/>
    <cellStyle name="Normal 12 2 3 2 4 2 2" xfId="25355" xr:uid="{35AD6CF5-A18A-42AE-87F3-E1684D04ED08}"/>
    <cellStyle name="Normal 12 2 3 2 4 3" xfId="9422" xr:uid="{FD8234A4-0D5C-4DA8-B5CF-9A836E412091}"/>
    <cellStyle name="Normal 12 2 3 2 4 3 2" xfId="25356" xr:uid="{474D6634-4CA2-49A3-BC2C-0E9B4931701F}"/>
    <cellStyle name="Normal 12 2 3 2 4 4" xfId="25354" xr:uid="{B900285D-882C-414F-AC35-E5C2C5CE0218}"/>
    <cellStyle name="Normal 12 2 3 2 5" xfId="9423" xr:uid="{77CDB69C-F124-4667-B3F4-37CDB5AA5FCB}"/>
    <cellStyle name="Normal 12 2 3 2 5 2" xfId="9424" xr:uid="{E8B672AB-7BEA-4526-A8F4-BE765DFD6A0A}"/>
    <cellStyle name="Normal 12 2 3 2 5 2 2" xfId="25358" xr:uid="{B6BF591C-28D9-4BA6-BB95-041BFBDE5A53}"/>
    <cellStyle name="Normal 12 2 3 2 5 3" xfId="25357" xr:uid="{7A002366-44D0-4315-B592-526F53D6D740}"/>
    <cellStyle name="Normal 12 2 3 2 6" xfId="9425" xr:uid="{CC24C614-04C2-4F67-93A1-6252FA348ED2}"/>
    <cellStyle name="Normal 12 2 3 2 6 2" xfId="9426" xr:uid="{81C2F40B-E768-4009-8CEF-5B77BE825637}"/>
    <cellStyle name="Normal 12 2 3 2 6 2 2" xfId="25360" xr:uid="{03580A29-0240-4D24-97DD-DE99A9AAA759}"/>
    <cellStyle name="Normal 12 2 3 2 6 3" xfId="25359" xr:uid="{24C06ECC-D46A-49F4-8CEB-54FD9AD8EA59}"/>
    <cellStyle name="Normal 12 2 3 2 7" xfId="9427" xr:uid="{3CE27D3F-25AF-4A2B-899C-34C151900B4D}"/>
    <cellStyle name="Normal 12 2 3 2 7 2" xfId="25361" xr:uid="{35F72CF5-0821-46B8-9E33-5E27A92892E3}"/>
    <cellStyle name="Normal 12 2 3 2_Dev global price ach" xfId="9428" xr:uid="{A7522EAA-4CBC-4C8A-9735-AEA84584AB3D}"/>
    <cellStyle name="Normal 12 2 3 3" xfId="1349" xr:uid="{00000000-0005-0000-0000-00003C050000}"/>
    <cellStyle name="Normal 12 2 3 3 2" xfId="9430" xr:uid="{FACF46A5-63CB-47F7-A4D6-D14AC402256A}"/>
    <cellStyle name="Normal 12 2 3 3 2 2" xfId="9431" xr:uid="{23C3B5D7-6C1C-4300-A5EF-C245AA794F81}"/>
    <cellStyle name="Normal 12 2 3 3 2 2 2" xfId="25363" xr:uid="{BFB2FDD7-85C6-427D-9232-813312A10AE9}"/>
    <cellStyle name="Normal 12 2 3 3 2 3" xfId="9432" xr:uid="{2F231E7E-3638-4E2F-8E75-F35F6B00508E}"/>
    <cellStyle name="Normal 12 2 3 3 2 3 2" xfId="25364" xr:uid="{173968BB-4D0C-4152-8BE2-DC3FC8B83732}"/>
    <cellStyle name="Normal 12 2 3 3 2 4" xfId="25362" xr:uid="{35987DBE-686B-4E66-BC5D-2FF28D3DBD40}"/>
    <cellStyle name="Normal 12 2 3 3 3" xfId="9433" xr:uid="{F003D7FC-CA6C-4F96-9A47-003C3CDBEC43}"/>
    <cellStyle name="Normal 12 2 3 3 3 2" xfId="9434" xr:uid="{CE52655E-7CFE-4F65-81E1-41600ACD68B4}"/>
    <cellStyle name="Normal 12 2 3 3 3 2 2" xfId="25366" xr:uid="{3400FCF9-00D2-45A7-8860-32688733DBE5}"/>
    <cellStyle name="Normal 12 2 3 3 3 3" xfId="25365" xr:uid="{78BA604C-DC6D-4B85-A109-943A92B5ED93}"/>
    <cellStyle name="Normal 12 2 3 3 4" xfId="9435" xr:uid="{BF4C60EB-CA3A-430F-9F1D-88171F51B73E}"/>
    <cellStyle name="Normal 12 2 3 3 4 2" xfId="9436" xr:uid="{605A7C73-6252-4F5A-BA6D-20CEE6A55D10}"/>
    <cellStyle name="Normal 12 2 3 3 4 2 2" xfId="25368" xr:uid="{E17A0ABD-B7E9-4C06-BC1B-BC08EB35C3A4}"/>
    <cellStyle name="Normal 12 2 3 3 4 3" xfId="25367" xr:uid="{1AFB5741-6069-4183-BE23-388C64D521C9}"/>
    <cellStyle name="Normal 12 2 3 3 5" xfId="9437" xr:uid="{BAC857D7-5767-446A-B40F-B5F877949535}"/>
    <cellStyle name="Normal 12 2 3 3 5 2" xfId="25369" xr:uid="{AC544719-6A44-4714-8C1B-3455F86D95B8}"/>
    <cellStyle name="Normal 12 2 3 3_sales contracts" xfId="9429" xr:uid="{441DE547-928E-403C-94FB-7F633D904DF3}"/>
    <cellStyle name="Normal 12 2 3 4" xfId="9438" xr:uid="{E916E571-4737-47E9-83A6-F6A4B576BACA}"/>
    <cellStyle name="Normal 12 2 3 4 2" xfId="9439" xr:uid="{DAE100B6-0166-405B-B717-E90708BBA73B}"/>
    <cellStyle name="Normal 12 2 3 4 2 2" xfId="25371" xr:uid="{D3CA1549-B6C9-4ECA-9E24-0EF9B95BCE68}"/>
    <cellStyle name="Normal 12 2 3 4 3" xfId="9440" xr:uid="{D937CB87-DF36-4706-ACBB-EAFB95BD26F8}"/>
    <cellStyle name="Normal 12 2 3 4 3 2" xfId="25372" xr:uid="{E52B5DC7-EBC2-4241-9B8B-4B3539607D4B}"/>
    <cellStyle name="Normal 12 2 3 4 4" xfId="25370" xr:uid="{F108D688-6DC2-47E4-A67B-2198E870FD85}"/>
    <cellStyle name="Normal 12 2 3 5" xfId="9441" xr:uid="{D5B192CC-E2F0-419A-8612-6966218A5507}"/>
    <cellStyle name="Normal 12 2 3 5 2" xfId="9442" xr:uid="{165898B9-E76F-4BD5-8303-A07375AB3DBC}"/>
    <cellStyle name="Normal 12 2 3 5 2 2" xfId="25374" xr:uid="{0976D2B9-7DAF-43E0-9FFF-2068E38D6A85}"/>
    <cellStyle name="Normal 12 2 3 5 3" xfId="9443" xr:uid="{CCF854EA-697E-4CCB-8B68-EB3FDCFC2011}"/>
    <cellStyle name="Normal 12 2 3 5 3 2" xfId="25375" xr:uid="{1BBF582A-9AFD-4597-AF0C-C055BD2BC308}"/>
    <cellStyle name="Normal 12 2 3 5 4" xfId="25373" xr:uid="{69963F85-98A0-4087-BC22-1543D3836EFA}"/>
    <cellStyle name="Normal 12 2 3 6" xfId="9444" xr:uid="{978804A3-5B1B-4D82-87A8-18679ECC208C}"/>
    <cellStyle name="Normal 12 2 3 6 2" xfId="9445" xr:uid="{00F590D6-B017-4647-974D-C5573BB46B6E}"/>
    <cellStyle name="Normal 12 2 3 6 2 2" xfId="25377" xr:uid="{AEC4F5D1-657A-4F50-BC9C-DDF89C26C8E2}"/>
    <cellStyle name="Normal 12 2 3 6 3" xfId="25376" xr:uid="{9B136845-24BC-475E-9D56-0A8464218FE5}"/>
    <cellStyle name="Normal 12 2 3 7" xfId="9446" xr:uid="{50F4B623-1E19-4D4C-965D-8219F57112C9}"/>
    <cellStyle name="Normal 12 2 3 7 2" xfId="9447" xr:uid="{65A06FC1-CE36-438E-AE91-8AA28905E613}"/>
    <cellStyle name="Normal 12 2 3 7 2 2" xfId="25379" xr:uid="{B15C12AC-B808-4F12-8343-757204099147}"/>
    <cellStyle name="Normal 12 2 3 7 3" xfId="25378" xr:uid="{3135A653-B98A-4831-9C7D-ABC85C39D194}"/>
    <cellStyle name="Normal 12 2 3 8" xfId="9448" xr:uid="{322DD222-550B-4149-A3DF-1DC36FA7F9A6}"/>
    <cellStyle name="Normal 12 2 3 8 2" xfId="25380" xr:uid="{87CAB23E-D983-4103-9C72-628136D01C86}"/>
    <cellStyle name="Normal 12 2 3_Dev global price ach" xfId="9449" xr:uid="{ACFC87EA-0B76-4659-B79A-3C53F2693B99}"/>
    <cellStyle name="Normal 12 2 4" xfId="1350" xr:uid="{00000000-0005-0000-0000-00003E050000}"/>
    <cellStyle name="Normal 12 2 4 2" xfId="1351" xr:uid="{00000000-0005-0000-0000-00003F050000}"/>
    <cellStyle name="Normal 12 2 4 2 2" xfId="9451" xr:uid="{445B356D-920E-49CD-B67F-BA4D0BB15D0A}"/>
    <cellStyle name="Normal 12 2 4 2 2 2" xfId="9452" xr:uid="{AD5AFDD7-4CAC-4BF2-876C-83DB6924CAB7}"/>
    <cellStyle name="Normal 12 2 4 2 2 2 2" xfId="25382" xr:uid="{D2AD3732-2430-4BFF-A3B1-32C7671D4DAD}"/>
    <cellStyle name="Normal 12 2 4 2 2 3" xfId="9453" xr:uid="{DB031431-D8D0-47F3-9B69-D99C8892A8A7}"/>
    <cellStyle name="Normal 12 2 4 2 2 3 2" xfId="25383" xr:uid="{3DEB7EC7-C8A6-4474-90F8-54D62919B370}"/>
    <cellStyle name="Normal 12 2 4 2 2 4" xfId="25381" xr:uid="{B7C62CB3-E30B-4854-BB23-9A424DF8A315}"/>
    <cellStyle name="Normal 12 2 4 2 3" xfId="9454" xr:uid="{E0E93E42-A945-419B-A1E3-7D177A835A8C}"/>
    <cellStyle name="Normal 12 2 4 2 3 2" xfId="9455" xr:uid="{995A082D-9F84-4489-A1D8-FB9AC574F142}"/>
    <cellStyle name="Normal 12 2 4 2 3 2 2" xfId="25385" xr:uid="{E2B5A9C2-EE7B-4769-9E32-90DA5A2394B0}"/>
    <cellStyle name="Normal 12 2 4 2 3 3" xfId="25384" xr:uid="{E42C639B-C57F-45FB-9335-C0F426C7F219}"/>
    <cellStyle name="Normal 12 2 4 2 4" xfId="9456" xr:uid="{3A23A307-DD7B-4B13-BCCE-6E0F8A6A6104}"/>
    <cellStyle name="Normal 12 2 4 2 4 2" xfId="9457" xr:uid="{7CA28E2D-D6AF-49FD-98FC-377595E114EA}"/>
    <cellStyle name="Normal 12 2 4 2 4 2 2" xfId="25387" xr:uid="{AB35CD39-FE68-408C-92AB-55D4F952B609}"/>
    <cellStyle name="Normal 12 2 4 2 4 3" xfId="25386" xr:uid="{8C75F7AC-07D8-426F-B8FB-4F331D5EF48B}"/>
    <cellStyle name="Normal 12 2 4 2 5" xfId="9458" xr:uid="{491A54CA-4971-4B36-85EE-B97868501414}"/>
    <cellStyle name="Normal 12 2 4 2 5 2" xfId="25388" xr:uid="{13C48E6E-EF65-450A-9D5A-2F549071C24E}"/>
    <cellStyle name="Normal 12 2 4 2_sales contracts" xfId="9450" xr:uid="{51886C71-2E8F-4EC4-9C9B-1EDAA20C00C8}"/>
    <cellStyle name="Normal 12 2 4 3" xfId="9459" xr:uid="{12DA8536-74C5-413B-9544-5461F97ECAAC}"/>
    <cellStyle name="Normal 12 2 4 3 2" xfId="9460" xr:uid="{2DB9F130-F4D8-4ED3-8D94-88A0747BFDEA}"/>
    <cellStyle name="Normal 12 2 4 3 2 2" xfId="25390" xr:uid="{B3354533-F8B8-440B-90C9-D5DBF3A12E91}"/>
    <cellStyle name="Normal 12 2 4 3 3" xfId="9461" xr:uid="{C693E83A-4B7D-4A4D-96C6-FD8E7CD38BFD}"/>
    <cellStyle name="Normal 12 2 4 3 3 2" xfId="25391" xr:uid="{02763BF5-9593-4944-B59B-A7EB12A56842}"/>
    <cellStyle name="Normal 12 2 4 3 4" xfId="25389" xr:uid="{94BCE9CB-28C0-479A-83C5-75A28FBE6496}"/>
    <cellStyle name="Normal 12 2 4 4" xfId="9462" xr:uid="{35192643-19FF-47DB-89EE-CCCF5CAACE35}"/>
    <cellStyle name="Normal 12 2 4 4 2" xfId="9463" xr:uid="{73763037-3E19-4E48-9FA3-F4B12FBECF2D}"/>
    <cellStyle name="Normal 12 2 4 4 2 2" xfId="25393" xr:uid="{7D8EF8F4-103E-4621-9FE8-BF151FD61DF4}"/>
    <cellStyle name="Normal 12 2 4 4 3" xfId="9464" xr:uid="{D07F3BF3-7B62-4F0F-ADB5-45DB419367B9}"/>
    <cellStyle name="Normal 12 2 4 4 3 2" xfId="25394" xr:uid="{A3379CA8-2459-4FE2-B4CC-0FD368292499}"/>
    <cellStyle name="Normal 12 2 4 4 4" xfId="25392" xr:uid="{989F701E-ABD2-4C5F-BF8E-450E6162A2FC}"/>
    <cellStyle name="Normal 12 2 4 5" xfId="9465" xr:uid="{DA487225-0895-4BEB-871D-0C7FF61C1BC7}"/>
    <cellStyle name="Normal 12 2 4 5 2" xfId="9466" xr:uid="{30610F3F-3C5C-4070-B82A-4163701F3150}"/>
    <cellStyle name="Normal 12 2 4 5 2 2" xfId="25396" xr:uid="{6191F8E3-D1C5-45D0-A40E-73E9BE45F2A1}"/>
    <cellStyle name="Normal 12 2 4 5 3" xfId="25395" xr:uid="{F36D14F5-B9C5-4D07-A04B-5B7A7EFDBD6C}"/>
    <cellStyle name="Normal 12 2 4 6" xfId="9467" xr:uid="{6651043B-9EC7-4A1C-B900-9DBF67C7A887}"/>
    <cellStyle name="Normal 12 2 4 6 2" xfId="9468" xr:uid="{0F91F43F-D935-4408-9B62-A62CC8C2E574}"/>
    <cellStyle name="Normal 12 2 4 6 2 2" xfId="25398" xr:uid="{76011B95-7E32-4C1A-8DCF-9595ACAA68BB}"/>
    <cellStyle name="Normal 12 2 4 6 3" xfId="25397" xr:uid="{5B9AC72B-D02C-4DAA-B47A-99D9ACCB69EE}"/>
    <cellStyle name="Normal 12 2 4 7" xfId="9469" xr:uid="{496ED2D9-156D-4731-BF2C-2FCF6A868AA8}"/>
    <cellStyle name="Normal 12 2 4 7 2" xfId="25399" xr:uid="{E8DA2CFE-9C71-4C54-95D1-5BBD2A19B021}"/>
    <cellStyle name="Normal 12 2 4_Dev global price ach" xfId="9470" xr:uid="{A5929471-34F0-4811-B434-B3461FD1CD35}"/>
    <cellStyle name="Normal 12 2 5" xfId="1352" xr:uid="{00000000-0005-0000-0000-000041050000}"/>
    <cellStyle name="Normal 12 2 5 2" xfId="1353" xr:uid="{00000000-0005-0000-0000-000042050000}"/>
    <cellStyle name="Normal 12 2 5 2 2" xfId="9472" xr:uid="{57457CAA-20C8-4051-BC6B-A36EE64F48F7}"/>
    <cellStyle name="Normal 12 2 5 2 2 2" xfId="9473" xr:uid="{69340491-27B2-443A-BD89-B6F86D265F06}"/>
    <cellStyle name="Normal 12 2 5 2 2 2 2" xfId="25401" xr:uid="{C018D67A-BE8D-4DDC-9B7D-B500CBB762B3}"/>
    <cellStyle name="Normal 12 2 5 2 2 3" xfId="9474" xr:uid="{376FBE9A-E77F-4A6D-9623-5D9351123393}"/>
    <cellStyle name="Normal 12 2 5 2 2 3 2" xfId="25402" xr:uid="{B882F291-02B7-4D50-9B41-ABC599D88B2D}"/>
    <cellStyle name="Normal 12 2 5 2 2 4" xfId="25400" xr:uid="{777AA981-3A3B-49A0-916C-1104179F6D23}"/>
    <cellStyle name="Normal 12 2 5 2 3" xfId="9475" xr:uid="{3D5D8107-1654-486A-B5DA-EF3AA61169B9}"/>
    <cellStyle name="Normal 12 2 5 2 3 2" xfId="9476" xr:uid="{1EEF95ED-8DFA-42B6-A7C0-807B1AC8C018}"/>
    <cellStyle name="Normal 12 2 5 2 3 2 2" xfId="25404" xr:uid="{80510FE8-BE65-4502-94EC-5228EFDEFC9A}"/>
    <cellStyle name="Normal 12 2 5 2 3 3" xfId="25403" xr:uid="{C85D12B4-C9AF-42B9-A5B8-36621747F961}"/>
    <cellStyle name="Normal 12 2 5 2 4" xfId="9477" xr:uid="{48A24688-3752-4511-8CFE-2F272728BE68}"/>
    <cellStyle name="Normal 12 2 5 2 4 2" xfId="9478" xr:uid="{4320D23F-2E51-45B3-9138-CCDB938E1B9C}"/>
    <cellStyle name="Normal 12 2 5 2 4 2 2" xfId="25406" xr:uid="{689DD929-DA10-46C0-B9CD-534674F2974B}"/>
    <cellStyle name="Normal 12 2 5 2 4 3" xfId="25405" xr:uid="{1FD26295-EE57-492F-90A2-3E8DB908F979}"/>
    <cellStyle name="Normal 12 2 5 2 5" xfId="9479" xr:uid="{35340369-AAAD-4955-B907-A21A540A2061}"/>
    <cellStyle name="Normal 12 2 5 2 5 2" xfId="25407" xr:uid="{2964537A-FFBC-4C68-B6E4-9BE8404D82BB}"/>
    <cellStyle name="Normal 12 2 5 2_sales contracts" xfId="9471" xr:uid="{DD28B750-F0A2-4384-9192-4693ADAF5708}"/>
    <cellStyle name="Normal 12 2 5 3" xfId="9480" xr:uid="{7ABFAF21-5B0D-4AEE-A5C9-244F75284B6B}"/>
    <cellStyle name="Normal 12 2 5 3 2" xfId="9481" xr:uid="{881E5486-C5CB-4222-86EE-68F56CF3C5D8}"/>
    <cellStyle name="Normal 12 2 5 3 2 2" xfId="25409" xr:uid="{9A48B9DC-D492-49C4-8A33-8D0689E8FEAA}"/>
    <cellStyle name="Normal 12 2 5 3 3" xfId="9482" xr:uid="{D100DE8E-A32F-43A1-967D-B24C3B863F1A}"/>
    <cellStyle name="Normal 12 2 5 3 3 2" xfId="25410" xr:uid="{762C725C-5600-4C98-8FEA-F3F49F3C2847}"/>
    <cellStyle name="Normal 12 2 5 3 4" xfId="25408" xr:uid="{255612F2-1899-4372-947C-1F72D2D461B4}"/>
    <cellStyle name="Normal 12 2 5 4" xfId="9483" xr:uid="{4085665C-60A1-4825-A04C-3299ED499CF6}"/>
    <cellStyle name="Normal 12 2 5 4 2" xfId="9484" xr:uid="{55C115EF-80CB-4977-A915-639F9D37522D}"/>
    <cellStyle name="Normal 12 2 5 4 2 2" xfId="25412" xr:uid="{C47DC06E-4F00-46D5-B1BC-F4E73E443A44}"/>
    <cellStyle name="Normal 12 2 5 4 3" xfId="9485" xr:uid="{F687D391-70FC-4CDF-BADA-C7019BDC41C7}"/>
    <cellStyle name="Normal 12 2 5 4 3 2" xfId="25413" xr:uid="{5E89A414-7A04-4E77-9004-A79BAA2E260B}"/>
    <cellStyle name="Normal 12 2 5 4 4" xfId="25411" xr:uid="{A1B07038-1AE8-4784-BE5F-DD8E38D9F3D4}"/>
    <cellStyle name="Normal 12 2 5 5" xfId="9486" xr:uid="{2075F776-0A07-41B3-A7F8-7CA07C761420}"/>
    <cellStyle name="Normal 12 2 5 5 2" xfId="9487" xr:uid="{189425F2-EA25-41DF-9DA6-3889E27E68EF}"/>
    <cellStyle name="Normal 12 2 5 5 2 2" xfId="25415" xr:uid="{66930F84-C5A1-4E13-880E-5BC9209D32C2}"/>
    <cellStyle name="Normal 12 2 5 5 3" xfId="25414" xr:uid="{1982F1A4-C4F5-4196-A904-9D78819E47CA}"/>
    <cellStyle name="Normal 12 2 5 6" xfId="9488" xr:uid="{684CCA43-68E8-41C0-A37E-A62A86FFF1A9}"/>
    <cellStyle name="Normal 12 2 5 6 2" xfId="9489" xr:uid="{B2E1EB86-1F1D-45A8-8896-82E8CEC68CC6}"/>
    <cellStyle name="Normal 12 2 5 6 2 2" xfId="25417" xr:uid="{E7962AA9-453B-443C-B5D4-AA136B99C607}"/>
    <cellStyle name="Normal 12 2 5 6 3" xfId="25416" xr:uid="{41253DD4-014A-4276-81FD-FB14606DB0D3}"/>
    <cellStyle name="Normal 12 2 5 7" xfId="9490" xr:uid="{D80024B1-E6ED-4574-BE30-7183129C7B9A}"/>
    <cellStyle name="Normal 12 2 5 7 2" xfId="25418" xr:uid="{C14EBA4F-1C0B-4D11-A46B-074A618E1BA2}"/>
    <cellStyle name="Normal 12 2 5_Dev global price ach" xfId="9491" xr:uid="{4B310617-001B-420B-87EF-C5BFDF0F4BA2}"/>
    <cellStyle name="Normal 12 2 6" xfId="1354" xr:uid="{00000000-0005-0000-0000-000044050000}"/>
    <cellStyle name="Normal 12 2 6 2" xfId="9492" xr:uid="{D8E4E4DB-9BF7-4859-B2E9-69A5463E4C5D}"/>
    <cellStyle name="Normal 12 2 6 2 2" xfId="9493" xr:uid="{1848791B-095A-4273-BDBE-FBC7B40E807E}"/>
    <cellStyle name="Normal 12 2 6 2 2 2" xfId="9494" xr:uid="{62ADBB5B-02B5-44DD-AB13-D76238C37001}"/>
    <cellStyle name="Normal 12 2 6 2 2 2 2" xfId="25421" xr:uid="{8995BAC4-F353-4875-AF2F-1AFE5A359CB5}"/>
    <cellStyle name="Normal 12 2 6 2 2 3" xfId="25420" xr:uid="{8749B065-E68C-401E-85D3-7EDD2A992296}"/>
    <cellStyle name="Normal 12 2 6 2 3" xfId="9495" xr:uid="{7254A047-7087-4F73-A204-9745F018481A}"/>
    <cellStyle name="Normal 12 2 6 2 3 2" xfId="9496" xr:uid="{3334CE2C-3E8D-428C-A7A7-7D1610A283C5}"/>
    <cellStyle name="Normal 12 2 6 2 3 2 2" xfId="25423" xr:uid="{C480D705-7E2E-46CF-96C0-9AD2BC1892CC}"/>
    <cellStyle name="Normal 12 2 6 2 3 3" xfId="25422" xr:uid="{7115186B-4B09-4D26-8F24-C171687F6229}"/>
    <cellStyle name="Normal 12 2 6 2 4" xfId="9497" xr:uid="{B7D326DD-6A75-4BE1-AEBA-90FC016022FC}"/>
    <cellStyle name="Normal 12 2 6 2 4 2" xfId="25424" xr:uid="{FC490B0A-FF3E-49F1-8B86-67A5DFEBDA6A}"/>
    <cellStyle name="Normal 12 2 6 2 5" xfId="25419" xr:uid="{0007D086-3477-4F2B-8F2A-64E7629586AA}"/>
    <cellStyle name="Normal 12 2 6 3" xfId="9498" xr:uid="{685C0401-D993-4D88-BAC5-B5A4EEC4B406}"/>
    <cellStyle name="Normal 12 2 6 3 2" xfId="9499" xr:uid="{0942CB71-802D-434C-8584-B6636DC88CFC}"/>
    <cellStyle name="Normal 12 2 6 3 2 2" xfId="25426" xr:uid="{8A2C94C4-479A-459C-A5A8-197CC66DF619}"/>
    <cellStyle name="Normal 12 2 6 3 3" xfId="9500" xr:uid="{CC24D671-4137-4196-885C-0A3FEC0AF28B}"/>
    <cellStyle name="Normal 12 2 6 3 3 2" xfId="25427" xr:uid="{96C520D0-3D4C-4DB8-BFC0-5024A5182CB8}"/>
    <cellStyle name="Normal 12 2 6 3 4" xfId="25425" xr:uid="{DC0BA797-4321-4FDE-8900-E89A4696AFE3}"/>
    <cellStyle name="Normal 12 2 6 4" xfId="9501" xr:uid="{798B0E2F-0CCB-49EE-950B-860CC8672FFE}"/>
    <cellStyle name="Normal 12 2 6 4 2" xfId="9502" xr:uid="{7C8BF3DB-5F08-416C-8F68-3C94B0B664EE}"/>
    <cellStyle name="Normal 12 2 6 4 2 2" xfId="25429" xr:uid="{C6FBF621-4362-4043-B5DC-4B9485456C69}"/>
    <cellStyle name="Normal 12 2 6 4 3" xfId="25428" xr:uid="{F9319498-476F-431A-BF57-DECDE8A499DC}"/>
    <cellStyle name="Normal 12 2 6 5" xfId="9503" xr:uid="{6D489FB4-11AB-46AF-B96B-C20CAEEB7C58}"/>
    <cellStyle name="Normal 12 2 6 5 2" xfId="9504" xr:uid="{37A95F60-9311-4826-8843-A5896BF8C525}"/>
    <cellStyle name="Normal 12 2 6 5 2 2" xfId="25431" xr:uid="{906E2F0B-7B17-4695-A9BD-9AF9E58785F5}"/>
    <cellStyle name="Normal 12 2 6 5 3" xfId="25430" xr:uid="{BA8D46D1-24DC-4347-B5FD-104ADE7F1369}"/>
    <cellStyle name="Normal 12 2 6 6" xfId="9505" xr:uid="{BBBCB0F7-7369-4D48-9A25-2E984FF126E5}"/>
    <cellStyle name="Normal 12 2 6 6 2" xfId="25432" xr:uid="{57BE9B4B-1F24-4211-BBA5-240F519BC12E}"/>
    <cellStyle name="Normal 12 2 6_Dev global price ach" xfId="9506" xr:uid="{7239DD3C-91BD-4C36-83A6-E545D97711CD}"/>
    <cellStyle name="Normal 12 2 7" xfId="1355" xr:uid="{00000000-0005-0000-0000-000045050000}"/>
    <cellStyle name="Normal 12 2 7 2" xfId="9507" xr:uid="{764CEBF3-1EC6-4B53-B858-789C93F44FF0}"/>
    <cellStyle name="Normal 12 2 7 2 2" xfId="9508" xr:uid="{9A1CA03A-23B8-4C45-B996-12516623D866}"/>
    <cellStyle name="Normal 12 2 7 2 2 2" xfId="9509" xr:uid="{EBC60649-C691-423E-8AD1-60155CA3A707}"/>
    <cellStyle name="Normal 12 2 7 2 2 2 2" xfId="25435" xr:uid="{4DAC63C2-E6D7-479C-AE92-A0589ACF1283}"/>
    <cellStyle name="Normal 12 2 7 2 2 3" xfId="25434" xr:uid="{D961BFE3-A0E4-461C-B886-5BF244C96E08}"/>
    <cellStyle name="Normal 12 2 7 2 3" xfId="9510" xr:uid="{1B02DC70-5FC8-4A43-9928-302AED2E38F8}"/>
    <cellStyle name="Normal 12 2 7 2 3 2" xfId="9511" xr:uid="{C41D862D-8A2D-4B54-91A9-B689E8FD39CC}"/>
    <cellStyle name="Normal 12 2 7 2 3 2 2" xfId="25437" xr:uid="{A798654C-49B5-42EA-A77B-1271909A2BD1}"/>
    <cellStyle name="Normal 12 2 7 2 3 3" xfId="25436" xr:uid="{4ADB92AA-07A8-4E2A-9B81-D52345F8FAAD}"/>
    <cellStyle name="Normal 12 2 7 2 4" xfId="9512" xr:uid="{A40C589E-E03F-4AF1-A711-43A1EE4632EF}"/>
    <cellStyle name="Normal 12 2 7 2 4 2" xfId="25438" xr:uid="{71AFD695-C472-48AE-AABC-3D6F0B5E15AD}"/>
    <cellStyle name="Normal 12 2 7 2 5" xfId="25433" xr:uid="{0899EA2B-7636-471B-8FD6-B49B8BB9EB9B}"/>
    <cellStyle name="Normal 12 2 7 3" xfId="9513" xr:uid="{633231C2-F095-4533-8535-45BFEBBFF8D2}"/>
    <cellStyle name="Normal 12 2 7 3 2" xfId="9514" xr:uid="{F45D93EC-E2D9-410D-AA13-1516F3C6DC59}"/>
    <cellStyle name="Normal 12 2 7 3 2 2" xfId="25440" xr:uid="{6D81A553-9CA8-41ED-8378-2E01B16EE9E9}"/>
    <cellStyle name="Normal 12 2 7 3 3" xfId="9515" xr:uid="{7023A586-7FA2-4078-AE12-9EBCEA351440}"/>
    <cellStyle name="Normal 12 2 7 3 3 2" xfId="25441" xr:uid="{47C121FF-0F91-4A05-B6AD-AA751985F9C9}"/>
    <cellStyle name="Normal 12 2 7 3 4" xfId="25439" xr:uid="{DA6AF2DA-021E-43D5-B5A5-9913332B1BE9}"/>
    <cellStyle name="Normal 12 2 7 4" xfId="9516" xr:uid="{EE933B26-029B-4C4E-8747-2607B1C839EB}"/>
    <cellStyle name="Normal 12 2 7 4 2" xfId="9517" xr:uid="{407EE874-F90D-41C3-9741-B95B42751C46}"/>
    <cellStyle name="Normal 12 2 7 4 2 2" xfId="25443" xr:uid="{9BC1DBF9-1CCA-4A52-AE1E-B2E80CDDB3E0}"/>
    <cellStyle name="Normal 12 2 7 4 3" xfId="25442" xr:uid="{AD091554-5D80-44FB-836A-6D0A410F1049}"/>
    <cellStyle name="Normal 12 2 7 5" xfId="9518" xr:uid="{12F4F462-397D-44CD-BCE9-C50AAC787956}"/>
    <cellStyle name="Normal 12 2 7 5 2" xfId="9519" xr:uid="{AE40D38E-95DC-47DE-97DE-60BD7ABFA802}"/>
    <cellStyle name="Normal 12 2 7 5 2 2" xfId="25445" xr:uid="{AC8C284C-4713-4B87-BC29-656DC1ECAE16}"/>
    <cellStyle name="Normal 12 2 7 5 3" xfId="25444" xr:uid="{5AA96C99-6ACF-4800-AA53-1A7F1D3E3964}"/>
    <cellStyle name="Normal 12 2 7 6" xfId="9520" xr:uid="{DE55D638-BFDB-414B-8D2E-53DDE95215C4}"/>
    <cellStyle name="Normal 12 2 7 6 2" xfId="25446" xr:uid="{AB818DA8-CA3E-4F6D-9FD6-8FF2398409D3}"/>
    <cellStyle name="Normal 12 2 7_Dev global price ach" xfId="9521" xr:uid="{6AA1461C-756D-46AE-9A8F-64E03BFFDF43}"/>
    <cellStyle name="Normal 12 2 8" xfId="9522" xr:uid="{717FD6EF-807B-4B63-8E90-75217EDAA224}"/>
    <cellStyle name="Normal 12 2 8 2" xfId="9523" xr:uid="{EAF8715E-41B2-4ABA-9C07-6683596C55F9}"/>
    <cellStyle name="Normal 12 2 8 2 2" xfId="9524" xr:uid="{F4C0DF26-5AFB-498A-A185-A749F6DC2C64}"/>
    <cellStyle name="Normal 12 2 8 2 2 2" xfId="25449" xr:uid="{975618E4-45F4-4A7A-81F6-3217C83DC035}"/>
    <cellStyle name="Normal 12 2 8 2 3" xfId="25448" xr:uid="{1F0198B1-FD87-45B6-9BDB-DB84861F0ED3}"/>
    <cellStyle name="Normal 12 2 8 3" xfId="9525" xr:uid="{494FD6F3-2116-48DB-A2B8-FA072A83060A}"/>
    <cellStyle name="Normal 12 2 8 3 2" xfId="9526" xr:uid="{8272778A-2727-45FF-8ED5-1B82325F7415}"/>
    <cellStyle name="Normal 12 2 8 3 2 2" xfId="25451" xr:uid="{ABD5027A-2CB4-4D16-9FA8-B8A6CABAD1E5}"/>
    <cellStyle name="Normal 12 2 8 3 3" xfId="25450" xr:uid="{9402BB20-A9DB-418E-8875-BB1C760FF5A1}"/>
    <cellStyle name="Normal 12 2 8 4" xfId="9527" xr:uid="{CFA6A735-49B9-4CA6-B8CE-539D788AC554}"/>
    <cellStyle name="Normal 12 2 8 4 2" xfId="25452" xr:uid="{8CDBCE96-A9FF-4BB0-8052-1022AA861184}"/>
    <cellStyle name="Normal 12 2 8 5" xfId="25447" xr:uid="{95EE46FB-FE3F-4FB7-AE8D-8E81F0597B3B}"/>
    <cellStyle name="Normal 12 2 9" xfId="9528" xr:uid="{B194DC79-5616-4B9C-AB0F-F4B4B8419F91}"/>
    <cellStyle name="Normal 12 2 9 2" xfId="9529" xr:uid="{F83C9399-EA1D-4459-9012-6F09EF69C9EF}"/>
    <cellStyle name="Normal 12 2 9 2 2" xfId="25454" xr:uid="{58BFC552-2A40-461F-8965-82130C869FEA}"/>
    <cellStyle name="Normal 12 2 9 3" xfId="9530" xr:uid="{C8CA7D96-342B-4168-BA91-FA85D868D3E5}"/>
    <cellStyle name="Normal 12 2 9 3 2" xfId="25455" xr:uid="{154D3751-3B8E-4602-AE45-A61450480861}"/>
    <cellStyle name="Normal 12 2 9 4" xfId="25453" xr:uid="{AC84BE48-DDF2-4E5F-B009-990A724E56C1}"/>
    <cellStyle name="Normal 12 2_2015 BFOREC HFM PLBS" xfId="1356" xr:uid="{00000000-0005-0000-0000-000046050000}"/>
    <cellStyle name="Normal 12 3" xfId="1357" xr:uid="{00000000-0005-0000-0000-000047050000}"/>
    <cellStyle name="Normal 12 3 10" xfId="34070" xr:uid="{C8BC742D-2B01-44AD-A43B-4B17AA90C37D}"/>
    <cellStyle name="Normal 12 3 2" xfId="1358" xr:uid="{00000000-0005-0000-0000-000048050000}"/>
    <cellStyle name="Normal 12 3 2 2" xfId="1359" xr:uid="{00000000-0005-0000-0000-000049050000}"/>
    <cellStyle name="Normal 12 3 2 2 2" xfId="9532" xr:uid="{D33DEF0F-B028-4FDA-8631-BCE7F00EDE62}"/>
    <cellStyle name="Normal 12 3 2 2 2 2" xfId="9533" xr:uid="{EC8F3096-C1A9-444C-8B4B-E48C3C400995}"/>
    <cellStyle name="Normal 12 3 2 2 2 2 2" xfId="25457" xr:uid="{1A727995-64F0-40B9-97C5-DC7D7CE10E7E}"/>
    <cellStyle name="Normal 12 3 2 2 2 3" xfId="9534" xr:uid="{AEF68CE8-D1E0-4EA1-A9DB-5AB09E45AD19}"/>
    <cellStyle name="Normal 12 3 2 2 2 3 2" xfId="25458" xr:uid="{7EBCC615-AB86-4653-AAF3-91460807DF38}"/>
    <cellStyle name="Normal 12 3 2 2 2 4" xfId="25456" xr:uid="{B9ABF132-370D-41E9-9CB7-2ABA56715116}"/>
    <cellStyle name="Normal 12 3 2 2 3" xfId="9535" xr:uid="{07F00E62-93CA-4708-A91A-39ECCC8AA953}"/>
    <cellStyle name="Normal 12 3 2 2 3 2" xfId="9536" xr:uid="{0C75FBE1-5BF6-4CE0-8E6A-34A6771FDB08}"/>
    <cellStyle name="Normal 12 3 2 2 3 2 2" xfId="25460" xr:uid="{78A19888-9918-4574-AEAE-40F471374B17}"/>
    <cellStyle name="Normal 12 3 2 2 3 3" xfId="25459" xr:uid="{0529CBC8-A64A-41AA-AF4D-2AD1DEA88AA8}"/>
    <cellStyle name="Normal 12 3 2 2 4" xfId="9537" xr:uid="{D3DA681D-4A9E-4F74-84CB-50B3DF6742B1}"/>
    <cellStyle name="Normal 12 3 2 2 4 2" xfId="9538" xr:uid="{273C8359-989A-48C0-BC14-EC42B77EBCCA}"/>
    <cellStyle name="Normal 12 3 2 2 4 2 2" xfId="25462" xr:uid="{A6955842-ACFC-4949-861F-840E184EA085}"/>
    <cellStyle name="Normal 12 3 2 2 4 3" xfId="25461" xr:uid="{18AB274C-E6C0-4A04-891D-6465D0B106BC}"/>
    <cellStyle name="Normal 12 3 2 2 5" xfId="9539" xr:uid="{A8E0B8FE-C3E9-472F-A856-3F9DAB0CD2B3}"/>
    <cellStyle name="Normal 12 3 2 2 5 2" xfId="25463" xr:uid="{E68285B8-2815-4661-A035-0C5209D0C5B4}"/>
    <cellStyle name="Normal 12 3 2 2_sales contracts" xfId="9531" xr:uid="{C32FD033-6A00-47ED-80B1-F4C580F33C88}"/>
    <cellStyle name="Normal 12 3 2 3" xfId="9540" xr:uid="{5E42C0B2-4658-4A99-9D79-8FB66A3B257A}"/>
    <cellStyle name="Normal 12 3 2 3 2" xfId="9541" xr:uid="{7457AFC7-DA03-4306-A3AB-55FF4BC06F66}"/>
    <cellStyle name="Normal 12 3 2 3 2 2" xfId="25465" xr:uid="{076C33B9-DDF9-4734-B408-702A97C7ECC0}"/>
    <cellStyle name="Normal 12 3 2 3 3" xfId="9542" xr:uid="{06D0F59A-131F-4F5D-A8E9-D0333871F53E}"/>
    <cellStyle name="Normal 12 3 2 3 3 2" xfId="25466" xr:uid="{E60A3D38-F58E-4055-8AB2-061E7600C2B7}"/>
    <cellStyle name="Normal 12 3 2 3 4" xfId="25464" xr:uid="{16D88252-13CA-4570-B3A5-8E16F6132FDB}"/>
    <cellStyle name="Normal 12 3 2 4" xfId="9543" xr:uid="{29B2260E-7F95-4C4C-ABDA-E9FC9239B4DE}"/>
    <cellStyle name="Normal 12 3 2 4 2" xfId="9544" xr:uid="{CD229D93-725E-4087-AEB7-D4CEE52B1DE0}"/>
    <cellStyle name="Normal 12 3 2 4 2 2" xfId="25468" xr:uid="{5C60AA5C-71A3-4D62-A20A-56CAAAA307ED}"/>
    <cellStyle name="Normal 12 3 2 4 3" xfId="9545" xr:uid="{0BD3614D-DA2D-4A01-B962-64724CDD19FD}"/>
    <cellStyle name="Normal 12 3 2 4 3 2" xfId="25469" xr:uid="{F93B2A6F-9F13-4331-97E2-DEC2662034F5}"/>
    <cellStyle name="Normal 12 3 2 4 4" xfId="25467" xr:uid="{6F20C347-3A9E-443F-98A1-5D2E3D19A910}"/>
    <cellStyle name="Normal 12 3 2 5" xfId="9546" xr:uid="{3589D78D-239C-4543-AC5F-980E15980EFD}"/>
    <cellStyle name="Normal 12 3 2 5 2" xfId="9547" xr:uid="{BEE9C877-D4F2-47D8-9F6B-CD0619361741}"/>
    <cellStyle name="Normal 12 3 2 5 2 2" xfId="25471" xr:uid="{EF7F9F5B-7776-47C6-90A5-F6E794EE7D48}"/>
    <cellStyle name="Normal 12 3 2 5 3" xfId="25470" xr:uid="{49584541-DEBA-419B-880F-B367EB960169}"/>
    <cellStyle name="Normal 12 3 2 6" xfId="9548" xr:uid="{A88E3707-5C13-48C2-BCF0-71DAD3E4D445}"/>
    <cellStyle name="Normal 12 3 2 6 2" xfId="9549" xr:uid="{C5AC24BC-74D3-4400-B492-6EDBA0DD62D7}"/>
    <cellStyle name="Normal 12 3 2 6 2 2" xfId="25473" xr:uid="{7BE98A4E-C308-4E02-9405-545434638556}"/>
    <cellStyle name="Normal 12 3 2 6 3" xfId="25472" xr:uid="{1C3172A7-552E-40BD-8E5C-36891B24A63E}"/>
    <cellStyle name="Normal 12 3 2 7" xfId="9550" xr:uid="{FCB6C2A7-D470-4164-9205-A276BE5064FB}"/>
    <cellStyle name="Normal 12 3 2 7 2" xfId="25474" xr:uid="{DC1B3F5A-6808-40BE-9C52-E5140F129D88}"/>
    <cellStyle name="Normal 12 3 2_Dev global price ach" xfId="9551" xr:uid="{BC386D0F-F532-4302-864D-20DD12BB7785}"/>
    <cellStyle name="Normal 12 3 3" xfId="1360" xr:uid="{00000000-0005-0000-0000-00004B050000}"/>
    <cellStyle name="Normal 12 3 3 2" xfId="9552" xr:uid="{2D13158A-03A4-4A9B-8860-555122E42DB6}"/>
    <cellStyle name="Normal 12 3 3 2 2" xfId="9553" xr:uid="{AD795EE1-EF8C-4A49-8177-3A3818B5CA07}"/>
    <cellStyle name="Normal 12 3 3 2 2 2" xfId="9554" xr:uid="{A3C7C12E-C787-4AC5-89CC-932B76096E1A}"/>
    <cellStyle name="Normal 12 3 3 2 2 2 2" xfId="25477" xr:uid="{5934571E-EBBD-45EC-A167-4E41685B702F}"/>
    <cellStyle name="Normal 12 3 3 2 2 3" xfId="25476" xr:uid="{61F42591-F8D9-4499-A9E1-E8407CF03990}"/>
    <cellStyle name="Normal 12 3 3 2 3" xfId="9555" xr:uid="{DF20EBEF-017B-4FBF-977E-B62EA7F0F955}"/>
    <cellStyle name="Normal 12 3 3 2 3 2" xfId="9556" xr:uid="{43A46E87-A7F5-4EED-AE1B-61C6608A8DC1}"/>
    <cellStyle name="Normal 12 3 3 2 3 2 2" xfId="25479" xr:uid="{714E7CCB-9466-463C-BD83-EB61F94CBE66}"/>
    <cellStyle name="Normal 12 3 3 2 3 3" xfId="25478" xr:uid="{C7DBD475-22B7-4A76-BC0C-F1B7406A921C}"/>
    <cellStyle name="Normal 12 3 3 2 4" xfId="9557" xr:uid="{0B574414-1729-4536-8A66-4E1A5DE75140}"/>
    <cellStyle name="Normal 12 3 3 2 4 2" xfId="25480" xr:uid="{725AECBA-4E66-444B-A01F-8F5EEC001734}"/>
    <cellStyle name="Normal 12 3 3 2 5" xfId="25475" xr:uid="{1F4B91A9-CE6C-4946-B655-A913CA460C47}"/>
    <cellStyle name="Normal 12 3 3 3" xfId="9558" xr:uid="{B337F97B-8E6A-427A-85EB-C8829EBF79E6}"/>
    <cellStyle name="Normal 12 3 3 3 2" xfId="9559" xr:uid="{936705A9-542E-4670-BEB2-09EF3AB66F59}"/>
    <cellStyle name="Normal 12 3 3 3 2 2" xfId="25482" xr:uid="{6F1A1740-5AD8-431D-A3D6-FBA50A3BAAC7}"/>
    <cellStyle name="Normal 12 3 3 3 3" xfId="9560" xr:uid="{E338A8DD-657B-4A7A-8651-1FF176B9B75B}"/>
    <cellStyle name="Normal 12 3 3 3 3 2" xfId="25483" xr:uid="{5A049E65-D6D8-4433-AB37-331FC72F5D74}"/>
    <cellStyle name="Normal 12 3 3 3 4" xfId="25481" xr:uid="{33069603-004E-4AE0-A52D-77FC8A416C93}"/>
    <cellStyle name="Normal 12 3 3 4" xfId="9561" xr:uid="{42A4CF6F-B165-4885-88BD-7DC7C58A8439}"/>
    <cellStyle name="Normal 12 3 3 4 2" xfId="9562" xr:uid="{4442E015-AC7F-4BCF-A71F-0C7BC8944EF9}"/>
    <cellStyle name="Normal 12 3 3 4 2 2" xfId="25485" xr:uid="{9E388516-74BA-4E84-853A-677204CF23A4}"/>
    <cellStyle name="Normal 12 3 3 4 3" xfId="25484" xr:uid="{71BB428F-B7C8-48C8-94BE-9597A43FD262}"/>
    <cellStyle name="Normal 12 3 3 5" xfId="9563" xr:uid="{3E3C82D8-9453-43F9-A85C-F467BF308D09}"/>
    <cellStyle name="Normal 12 3 3 5 2" xfId="9564" xr:uid="{AC1294E2-3E08-4B1D-9CC8-621438A349E9}"/>
    <cellStyle name="Normal 12 3 3 5 2 2" xfId="25487" xr:uid="{10789AA6-BDBB-41FF-A513-395124F9E0F5}"/>
    <cellStyle name="Normal 12 3 3 5 3" xfId="25486" xr:uid="{63973D6A-43A4-4EF3-8630-3D62F8A13B91}"/>
    <cellStyle name="Normal 12 3 3 6" xfId="9565" xr:uid="{99C8196B-6472-40FC-8485-7A0961DD4599}"/>
    <cellStyle name="Normal 12 3 3 6 2" xfId="25488" xr:uid="{45BC3CDC-F242-4FEC-9200-A9938D6ACA2F}"/>
    <cellStyle name="Normal 12 3 3_Dev global price ach" xfId="9566" xr:uid="{FE2FD28C-02BD-4377-9D07-54065E2DFC91}"/>
    <cellStyle name="Normal 12 3 4" xfId="9567" xr:uid="{AF04CF72-3902-42D9-8F00-4C2AF5F8B358}"/>
    <cellStyle name="Normal 12 3 4 2" xfId="9568" xr:uid="{ABFA4A04-8837-482C-B378-43C79A4FEADE}"/>
    <cellStyle name="Normal 12 3 4 2 2" xfId="9569" xr:uid="{A5715099-F6E4-4D5B-92FD-FF870360E74C}"/>
    <cellStyle name="Normal 12 3 4 2 2 2" xfId="9570" xr:uid="{7D943015-F98F-471E-A4F0-C52028FDB4B4}"/>
    <cellStyle name="Normal 12 3 4 2 2 2 2" xfId="25492" xr:uid="{FEEEB550-3BE5-4C90-8D95-14C3FEE32BEA}"/>
    <cellStyle name="Normal 12 3 4 2 2 3" xfId="25491" xr:uid="{7E2369DC-7CA0-4401-9E39-1B9F8B137F88}"/>
    <cellStyle name="Normal 12 3 4 2 3" xfId="9571" xr:uid="{A5AC4000-CB67-4ECC-8214-60AF68C43216}"/>
    <cellStyle name="Normal 12 3 4 2 3 2" xfId="9572" xr:uid="{67721130-F1A2-4100-860A-0BC9F97C1C49}"/>
    <cellStyle name="Normal 12 3 4 2 3 2 2" xfId="25494" xr:uid="{C576EAF5-6344-4450-A7E2-F826E2337F14}"/>
    <cellStyle name="Normal 12 3 4 2 3 3" xfId="25493" xr:uid="{7C01DF97-0078-4F76-84D9-096D73B4BC2E}"/>
    <cellStyle name="Normal 12 3 4 2 4" xfId="9573" xr:uid="{0AC6906A-214B-4C00-B903-DE4311AB205D}"/>
    <cellStyle name="Normal 12 3 4 2 4 2" xfId="25495" xr:uid="{818F4BD8-53E4-4F98-BF84-89288DBACE99}"/>
    <cellStyle name="Normal 12 3 4 2 5" xfId="25490" xr:uid="{5307C10F-EE72-43D9-AF6D-93E60F351EE1}"/>
    <cellStyle name="Normal 12 3 4 3" xfId="9574" xr:uid="{7A64DC75-8DD4-4513-B573-A1A56DCA2265}"/>
    <cellStyle name="Normal 12 3 4 3 2" xfId="9575" xr:uid="{87977628-17B1-474A-AC44-7E2CD5B34F4E}"/>
    <cellStyle name="Normal 12 3 4 3 2 2" xfId="25497" xr:uid="{604F07CE-C813-4645-ACDE-89B0557339DE}"/>
    <cellStyle name="Normal 12 3 4 3 3" xfId="25496" xr:uid="{1C8D715D-30A0-4A1F-97B3-942EAF21CAF9}"/>
    <cellStyle name="Normal 12 3 4 4" xfId="9576" xr:uid="{D2A17D1C-F6FF-4D8A-A6B5-8C17FC5570B4}"/>
    <cellStyle name="Normal 12 3 4 4 2" xfId="9577" xr:uid="{44E24D71-154C-4BE2-A58D-E65B2CE9766C}"/>
    <cellStyle name="Normal 12 3 4 4 2 2" xfId="25499" xr:uid="{069A4D63-61B0-4B43-B2C8-77E9B423249C}"/>
    <cellStyle name="Normal 12 3 4 4 3" xfId="25498" xr:uid="{824ECB35-6C6C-4EB4-B742-88CB51E0134C}"/>
    <cellStyle name="Normal 12 3 4 5" xfId="9578" xr:uid="{3B36B6DA-AA76-4A0B-AF11-6409CFD80EA6}"/>
    <cellStyle name="Normal 12 3 4 5 2" xfId="25500" xr:uid="{4015EAED-A225-47A0-8842-87392541E0B9}"/>
    <cellStyle name="Normal 12 3 4 6" xfId="25489" xr:uid="{A10F5C9F-4CDC-4452-9436-48E75F790431}"/>
    <cellStyle name="Normal 12 3 4_Dev global price ach" xfId="9579" xr:uid="{770FEFA9-B6BE-46F0-829C-DB8EFE3E0DFC}"/>
    <cellStyle name="Normal 12 3 5" xfId="9580" xr:uid="{C55C98B9-DF66-449A-83FD-28BDCE0CF933}"/>
    <cellStyle name="Normal 12 3 5 2" xfId="9581" xr:uid="{0CDC0466-53DE-46D3-88C6-4FCE1F4EC061}"/>
    <cellStyle name="Normal 12 3 5 2 2" xfId="9582" xr:uid="{4B7486B5-1888-4601-88E2-034320EADFB7}"/>
    <cellStyle name="Normal 12 3 5 2 2 2" xfId="25503" xr:uid="{7FF7088A-3DA7-4FA9-AB3A-484680795DAB}"/>
    <cellStyle name="Normal 12 3 5 2 3" xfId="25502" xr:uid="{913C9368-5141-46DB-A8B8-8657641D0CAA}"/>
    <cellStyle name="Normal 12 3 5 3" xfId="9583" xr:uid="{B1322DE0-20C6-48B6-AED7-7B448AE5F9DB}"/>
    <cellStyle name="Normal 12 3 5 3 2" xfId="9584" xr:uid="{9438EB7B-F402-4D21-82FB-D403F5895718}"/>
    <cellStyle name="Normal 12 3 5 3 2 2" xfId="25505" xr:uid="{BD59E945-F147-4290-804C-75111C6AAAFD}"/>
    <cellStyle name="Normal 12 3 5 3 3" xfId="25504" xr:uid="{594C7AFF-9BBE-4561-A5C3-8E66128ED5D0}"/>
    <cellStyle name="Normal 12 3 5 4" xfId="9585" xr:uid="{642F07DE-586C-4E9A-A31D-C43CA80A98DC}"/>
    <cellStyle name="Normal 12 3 5 4 2" xfId="25506" xr:uid="{A8044398-0C8F-4999-9589-87FBB0AEBD07}"/>
    <cellStyle name="Normal 12 3 5 5" xfId="25501" xr:uid="{5103C57A-29C1-40B0-A7F1-60A01A60BB02}"/>
    <cellStyle name="Normal 12 3 6" xfId="9586" xr:uid="{E630F92B-1C86-4C67-9112-0B4A6FAB8C27}"/>
    <cellStyle name="Normal 12 3 6 2" xfId="9587" xr:uid="{AB618FCF-10AA-47CE-B662-1AEFEE4235FD}"/>
    <cellStyle name="Normal 12 3 6 2 2" xfId="25508" xr:uid="{DC8C996D-2998-459B-B83A-A37FCCE671D2}"/>
    <cellStyle name="Normal 12 3 6 3" xfId="9588" xr:uid="{280840EC-9DEF-40C4-A569-5C91B9C344B8}"/>
    <cellStyle name="Normal 12 3 6 3 2" xfId="25509" xr:uid="{EAB0A0F8-58DE-4582-BF42-D5DBF90568B7}"/>
    <cellStyle name="Normal 12 3 6 4" xfId="25507" xr:uid="{0F83AAEB-9A07-4F52-8DD4-481EC0582FAF}"/>
    <cellStyle name="Normal 12 3 7" xfId="9589" xr:uid="{4116BBCA-25E0-48C8-830A-3974C771B145}"/>
    <cellStyle name="Normal 12 3 7 2" xfId="9590" xr:uid="{B7AB2FD8-DB22-4204-B3FF-26975CC7034B}"/>
    <cellStyle name="Normal 12 3 7 2 2" xfId="25511" xr:uid="{B1C9164A-7D93-4EBA-AE80-427432A01837}"/>
    <cellStyle name="Normal 12 3 7 3" xfId="25510" xr:uid="{F157DDBD-050C-430E-B4D7-E49FE1DFF086}"/>
    <cellStyle name="Normal 12 3 8" xfId="9591" xr:uid="{43136A57-DC11-45D8-9A1E-020FCBC713BD}"/>
    <cellStyle name="Normal 12 3 8 2" xfId="9592" xr:uid="{9DBF0DFD-762A-4328-9D3B-E265EDA8A1E0}"/>
    <cellStyle name="Normal 12 3 8 2 2" xfId="25513" xr:uid="{71810422-75FD-4947-942B-0EFE6F220B60}"/>
    <cellStyle name="Normal 12 3 8 3" xfId="25512" xr:uid="{E65F0604-3315-4FB2-A200-5A19C40B0E1F}"/>
    <cellStyle name="Normal 12 3 9" xfId="9593" xr:uid="{2236F269-CD17-45E6-AD8A-8A8B7A00BEC4}"/>
    <cellStyle name="Normal 12 3 9 2" xfId="25514" xr:uid="{2BFF5F55-FA74-4AED-B459-F7AEFED430D1}"/>
    <cellStyle name="Normal 12 3_Dev global price ach" xfId="9594" xr:uid="{DE8F3E39-64A1-4A01-9642-DA07D4491A12}"/>
    <cellStyle name="Normal 12 4" xfId="1361" xr:uid="{00000000-0005-0000-0000-00004D050000}"/>
    <cellStyle name="Normal 12 4 2" xfId="1362" xr:uid="{00000000-0005-0000-0000-00004E050000}"/>
    <cellStyle name="Normal 12 4 2 2" xfId="1363" xr:uid="{00000000-0005-0000-0000-00004F050000}"/>
    <cellStyle name="Normal 12 4 2 2 2" xfId="9596" xr:uid="{4B8B2452-FE74-4627-A008-9004D173A41D}"/>
    <cellStyle name="Normal 12 4 2 2 2 2" xfId="9597" xr:uid="{BCA463CE-17A6-4F19-B2F2-BE7E6ED07A54}"/>
    <cellStyle name="Normal 12 4 2 2 2 2 2" xfId="25516" xr:uid="{2004B276-7F11-49CC-8C98-0A372BD2A54D}"/>
    <cellStyle name="Normal 12 4 2 2 2 3" xfId="9598" xr:uid="{D11F2BA8-1D56-4235-956F-D9246D72B74E}"/>
    <cellStyle name="Normal 12 4 2 2 2 3 2" xfId="25517" xr:uid="{E6432302-11BE-414C-8353-646098ABC308}"/>
    <cellStyle name="Normal 12 4 2 2 2 4" xfId="25515" xr:uid="{A0102957-3D30-4E09-96BE-DA5245EAE9C4}"/>
    <cellStyle name="Normal 12 4 2 2 3" xfId="9599" xr:uid="{DC8DA784-26B7-42AF-BB8A-FE148B72F2B8}"/>
    <cellStyle name="Normal 12 4 2 2 3 2" xfId="9600" xr:uid="{0C183EDC-1C5A-4568-82FD-BA9968F5BA67}"/>
    <cellStyle name="Normal 12 4 2 2 3 2 2" xfId="25519" xr:uid="{94DD0D8B-A3A1-4057-9645-60FBD86C8063}"/>
    <cellStyle name="Normal 12 4 2 2 3 3" xfId="25518" xr:uid="{8B0A1BF7-0ABE-431A-9984-8D104ACA051F}"/>
    <cellStyle name="Normal 12 4 2 2 4" xfId="9601" xr:uid="{A7F80981-9591-4CEC-B469-8879A22F39B7}"/>
    <cellStyle name="Normal 12 4 2 2 4 2" xfId="9602" xr:uid="{01DC9917-724A-46D8-8B39-5F65ED7A5148}"/>
    <cellStyle name="Normal 12 4 2 2 4 2 2" xfId="25521" xr:uid="{24B51BED-A303-437B-A4D3-3FDA6743ADCB}"/>
    <cellStyle name="Normal 12 4 2 2 4 3" xfId="25520" xr:uid="{5833BA50-CEEF-4A25-904C-E6BADF459320}"/>
    <cellStyle name="Normal 12 4 2 2 5" xfId="9603" xr:uid="{53D9505F-AFDD-4038-B02D-574A60D7D7B5}"/>
    <cellStyle name="Normal 12 4 2 2 5 2" xfId="25522" xr:uid="{9123A2D0-C7A1-4E40-B0BA-76BD2CF0B377}"/>
    <cellStyle name="Normal 12 4 2 2_sales contracts" xfId="9595" xr:uid="{16D1D87D-5C83-44FD-B8E7-4F031AF5BA00}"/>
    <cellStyle name="Normal 12 4 2 3" xfId="9604" xr:uid="{AFC2BB60-118D-44B9-A168-107C1371F61B}"/>
    <cellStyle name="Normal 12 4 2 3 2" xfId="9605" xr:uid="{4105C4D2-985B-4CCF-B119-4DE2071F1283}"/>
    <cellStyle name="Normal 12 4 2 3 2 2" xfId="25524" xr:uid="{E449168E-EB8C-4726-8207-F87AFE7075D0}"/>
    <cellStyle name="Normal 12 4 2 3 3" xfId="9606" xr:uid="{3C3B0295-69A9-42D1-BEAF-4219CFDEE90E}"/>
    <cellStyle name="Normal 12 4 2 3 3 2" xfId="25525" xr:uid="{3156289E-FA42-4E38-95E8-95E294CFAAD2}"/>
    <cellStyle name="Normal 12 4 2 3 4" xfId="25523" xr:uid="{29FB86CF-F569-4902-8C08-246C3927CBC0}"/>
    <cellStyle name="Normal 12 4 2 4" xfId="9607" xr:uid="{45DBE444-76F3-4164-8D61-F76FC66E4CA4}"/>
    <cellStyle name="Normal 12 4 2 4 2" xfId="9608" xr:uid="{7B1C97D9-4C48-48FD-9E4E-3CEBDEF66D69}"/>
    <cellStyle name="Normal 12 4 2 4 2 2" xfId="25527" xr:uid="{79252CCC-B746-427F-98BC-8A40E1A66783}"/>
    <cellStyle name="Normal 12 4 2 4 3" xfId="9609" xr:uid="{C02C44AC-9102-468D-ABF0-FE70BE67A359}"/>
    <cellStyle name="Normal 12 4 2 4 3 2" xfId="25528" xr:uid="{84852720-CE7B-4CE2-847B-07D0E49BC1DB}"/>
    <cellStyle name="Normal 12 4 2 4 4" xfId="25526" xr:uid="{523A49B3-06EE-4B6F-8984-A681502F25AF}"/>
    <cellStyle name="Normal 12 4 2 5" xfId="9610" xr:uid="{DA248FB5-A8BD-4BD7-B6A9-52F360ACB485}"/>
    <cellStyle name="Normal 12 4 2 5 2" xfId="9611" xr:uid="{18244345-55B2-47FA-A36E-DE1AB29E12B4}"/>
    <cellStyle name="Normal 12 4 2 5 2 2" xfId="25530" xr:uid="{46D03507-D0CD-4B73-861F-018AB95D3635}"/>
    <cellStyle name="Normal 12 4 2 5 3" xfId="25529" xr:uid="{140D5A7F-F9D6-44BB-B346-3AD895775822}"/>
    <cellStyle name="Normal 12 4 2 6" xfId="9612" xr:uid="{BD79865C-C634-4DE5-B976-F9C4338CC977}"/>
    <cellStyle name="Normal 12 4 2 6 2" xfId="9613" xr:uid="{05968E6C-B7B4-4B64-9A17-B89885C8FD57}"/>
    <cellStyle name="Normal 12 4 2 6 2 2" xfId="25532" xr:uid="{642AE25E-E2BC-4368-A085-39E89FCF757A}"/>
    <cellStyle name="Normal 12 4 2 6 3" xfId="25531" xr:uid="{F2CAA87F-785D-4667-A602-CEEAC951629B}"/>
    <cellStyle name="Normal 12 4 2 7" xfId="9614" xr:uid="{12DE983C-0988-4A20-BF5E-CA6494596EF9}"/>
    <cellStyle name="Normal 12 4 2 7 2" xfId="25533" xr:uid="{7522A9A4-39C7-4C13-9F7C-98CFB6B665D3}"/>
    <cellStyle name="Normal 12 4 2_Dev global price ach" xfId="9615" xr:uid="{D73CDA30-AD9C-4E1C-BC45-8D8802AB91D2}"/>
    <cellStyle name="Normal 12 4 3" xfId="1364" xr:uid="{00000000-0005-0000-0000-000051050000}"/>
    <cellStyle name="Normal 12 4 3 2" xfId="9617" xr:uid="{A697B207-741E-4427-A344-12B461B62F32}"/>
    <cellStyle name="Normal 12 4 3 2 2" xfId="9618" xr:uid="{37DC5790-5E82-4468-A05C-96C451CE8D1B}"/>
    <cellStyle name="Normal 12 4 3 2 2 2" xfId="25535" xr:uid="{78F23E54-D0F6-453D-A441-BF38426A4FC3}"/>
    <cellStyle name="Normal 12 4 3 2 3" xfId="9619" xr:uid="{4C3DDB42-1371-4584-ACE9-D38F8938865B}"/>
    <cellStyle name="Normal 12 4 3 2 3 2" xfId="25536" xr:uid="{D6F46008-1272-4CC6-9D3C-523D7C9B073D}"/>
    <cellStyle name="Normal 12 4 3 2 4" xfId="25534" xr:uid="{291A8D91-F76D-44D5-A882-62D7F4D57064}"/>
    <cellStyle name="Normal 12 4 3 3" xfId="9620" xr:uid="{BBF411C6-B014-4EE2-8C9B-22FBAF5198C7}"/>
    <cellStyle name="Normal 12 4 3 3 2" xfId="9621" xr:uid="{A613AED4-E054-4199-BDDC-02F3D39EC841}"/>
    <cellStyle name="Normal 12 4 3 3 2 2" xfId="25538" xr:uid="{B3BA006C-0507-4F73-A313-60B8E0AF8308}"/>
    <cellStyle name="Normal 12 4 3 3 3" xfId="25537" xr:uid="{A8CF6ACE-0408-4BD4-A9A8-7D9D14068BBE}"/>
    <cellStyle name="Normal 12 4 3 4" xfId="9622" xr:uid="{C3BDB037-BBC6-47FE-B404-B4B93D7D05DE}"/>
    <cellStyle name="Normal 12 4 3 4 2" xfId="9623" xr:uid="{951FA96A-E69E-43C2-9C81-E3A64229666A}"/>
    <cellStyle name="Normal 12 4 3 4 2 2" xfId="25540" xr:uid="{B22D2419-22D2-40CD-95EE-BFECC70373C4}"/>
    <cellStyle name="Normal 12 4 3 4 3" xfId="25539" xr:uid="{061FDE2F-1552-4BAB-A9CC-E64072B867D4}"/>
    <cellStyle name="Normal 12 4 3 5" xfId="9624" xr:uid="{952321F4-E4D7-4A35-A415-FD97A48E6A1F}"/>
    <cellStyle name="Normal 12 4 3 5 2" xfId="25541" xr:uid="{118EF2B3-F3BB-4E38-B33C-E5321D4BEC11}"/>
    <cellStyle name="Normal 12 4 3_sales contracts" xfId="9616" xr:uid="{BACA3419-F1A0-4302-AC03-EE2BF0DA5EA1}"/>
    <cellStyle name="Normal 12 4 4" xfId="9625" xr:uid="{C3D682A0-E646-47CE-9F00-1C83AFB3BE8A}"/>
    <cellStyle name="Normal 12 4 4 2" xfId="9626" xr:uid="{7E1127E1-5E5C-402C-8222-A1FAE91499CE}"/>
    <cellStyle name="Normal 12 4 4 2 2" xfId="25543" xr:uid="{B58F48C5-2E3F-44C8-93C4-8C0ABF657951}"/>
    <cellStyle name="Normal 12 4 4 3" xfId="9627" xr:uid="{2CC6249F-0A49-4977-BCEB-8BED85105791}"/>
    <cellStyle name="Normal 12 4 4 3 2" xfId="25544" xr:uid="{0FD874E5-6CDB-4848-80A4-D5FB6DA353FA}"/>
    <cellStyle name="Normal 12 4 4 4" xfId="25542" xr:uid="{0DBE0501-11FA-435C-9F17-0978C04AEC8C}"/>
    <cellStyle name="Normal 12 4 5" xfId="9628" xr:uid="{2C63FCBA-6A76-4456-81AF-72A54B92715C}"/>
    <cellStyle name="Normal 12 4 5 2" xfId="9629" xr:uid="{AE2F744A-5DF5-4603-AF0E-648291C56791}"/>
    <cellStyle name="Normal 12 4 5 2 2" xfId="25546" xr:uid="{4172A028-AEC7-41D4-8113-54B4E28A53E1}"/>
    <cellStyle name="Normal 12 4 5 3" xfId="9630" xr:uid="{22B8FA40-036E-47BA-91AC-3BBBC5DFA792}"/>
    <cellStyle name="Normal 12 4 5 3 2" xfId="25547" xr:uid="{B3E9D9CB-F4A4-46CA-AA0C-4535178029E2}"/>
    <cellStyle name="Normal 12 4 5 4" xfId="25545" xr:uid="{BC41C9F8-6302-4C9D-97DE-A4C74A937376}"/>
    <cellStyle name="Normal 12 4 6" xfId="9631" xr:uid="{1181293F-B829-4A43-B3D4-3D273E6363CF}"/>
    <cellStyle name="Normal 12 4 6 2" xfId="9632" xr:uid="{335A07C5-3C6A-410F-979F-543F33F805D6}"/>
    <cellStyle name="Normal 12 4 6 2 2" xfId="25549" xr:uid="{F0C61379-9BC2-4539-A3BA-9D748722C01A}"/>
    <cellStyle name="Normal 12 4 6 3" xfId="25548" xr:uid="{D8885F18-2204-400B-BF9C-E2C4B3F64411}"/>
    <cellStyle name="Normal 12 4 7" xfId="9633" xr:uid="{098C0AD4-26E3-4153-9D79-DEA4031C1D40}"/>
    <cellStyle name="Normal 12 4 7 2" xfId="9634" xr:uid="{C4588DB8-B6CA-44AD-9648-AA36CC9964EC}"/>
    <cellStyle name="Normal 12 4 7 2 2" xfId="25551" xr:uid="{AAC3FBC0-AD11-4E9A-A7B0-83EBEE663CB9}"/>
    <cellStyle name="Normal 12 4 7 3" xfId="25550" xr:uid="{158868F7-4BE5-41B0-BF87-2D40AD116133}"/>
    <cellStyle name="Normal 12 4 8" xfId="9635" xr:uid="{4C9D54C3-B0AF-4B3B-83CF-E201B8B21039}"/>
    <cellStyle name="Normal 12 4 8 2" xfId="25552" xr:uid="{851A9845-B722-4771-A372-D6AFA92B1EB7}"/>
    <cellStyle name="Normal 12 4_Dev global price ach" xfId="9636" xr:uid="{55AB9F76-0A66-46E6-9330-537BC538239A}"/>
    <cellStyle name="Normal 12 5" xfId="1365" xr:uid="{00000000-0005-0000-0000-000053050000}"/>
    <cellStyle name="Normal 12 5 2" xfId="1366" xr:uid="{00000000-0005-0000-0000-000054050000}"/>
    <cellStyle name="Normal 12 5 2 2" xfId="9638" xr:uid="{603A59CD-D595-4B3D-8D56-842F6FF6B971}"/>
    <cellStyle name="Normal 12 5 2 2 2" xfId="9639" xr:uid="{BD3BE3F9-D5E0-4D1E-8287-6477E3AE6DA4}"/>
    <cellStyle name="Normal 12 5 2 2 2 2" xfId="25554" xr:uid="{4FF0FFA8-D7F4-4C7C-AF01-FF82E44D853C}"/>
    <cellStyle name="Normal 12 5 2 2 3" xfId="9640" xr:uid="{72D8B136-F71F-4BB1-BFCE-1006641A900D}"/>
    <cellStyle name="Normal 12 5 2 2 3 2" xfId="25555" xr:uid="{4CA2B7F6-362C-4966-8974-80B0FC82674D}"/>
    <cellStyle name="Normal 12 5 2 2 4" xfId="25553" xr:uid="{056050C9-ED34-423F-950A-B3CDE5FE0F6C}"/>
    <cellStyle name="Normal 12 5 2 3" xfId="9641" xr:uid="{0CB98D69-ADC0-42F3-9522-C2410BDEA88A}"/>
    <cellStyle name="Normal 12 5 2 3 2" xfId="9642" xr:uid="{0248572E-D338-40EF-8100-F18776A3BED3}"/>
    <cellStyle name="Normal 12 5 2 3 2 2" xfId="25557" xr:uid="{89B437B5-CC98-44C5-81C8-600DA008642A}"/>
    <cellStyle name="Normal 12 5 2 3 3" xfId="25556" xr:uid="{FF9B6392-3BF3-4CE9-9ACC-51BFAA0F80AE}"/>
    <cellStyle name="Normal 12 5 2 4" xfId="9643" xr:uid="{64DEF00E-6F6D-4611-B83B-90A907B6A014}"/>
    <cellStyle name="Normal 12 5 2 4 2" xfId="9644" xr:uid="{FFD6E144-4A6F-40D8-8D6A-4C87DAA545E6}"/>
    <cellStyle name="Normal 12 5 2 4 2 2" xfId="25559" xr:uid="{CD216AD5-3524-4144-9FE8-4512859162DA}"/>
    <cellStyle name="Normal 12 5 2 4 3" xfId="25558" xr:uid="{5ECFC93F-0F52-43F0-B5D8-90DFD214DF43}"/>
    <cellStyle name="Normal 12 5 2 5" xfId="9645" xr:uid="{B9013D26-CF8B-4596-A7D6-9B1CFABDACCE}"/>
    <cellStyle name="Normal 12 5 2 5 2" xfId="25560" xr:uid="{806D0802-CA3A-4A7E-B8C0-E4BF29686327}"/>
    <cellStyle name="Normal 12 5 2 6" xfId="34072" xr:uid="{ECCA36E8-E042-4BCC-9A66-C9EC120B73D9}"/>
    <cellStyle name="Normal 12 5 2_sales contracts" xfId="9637" xr:uid="{01FB0743-264D-433A-8C40-AFA11C3006CF}"/>
    <cellStyle name="Normal 12 5 3" xfId="9646" xr:uid="{394AC04F-D9DB-432E-8AE4-B64379D70EBA}"/>
    <cellStyle name="Normal 12 5 3 2" xfId="9647" xr:uid="{14510FAF-058F-4F85-8ECE-C63B2BB714FE}"/>
    <cellStyle name="Normal 12 5 3 2 2" xfId="25562" xr:uid="{4E47607C-D5C2-4029-BE36-89991B6F1ED7}"/>
    <cellStyle name="Normal 12 5 3 3" xfId="9648" xr:uid="{3FAC1014-634D-43C9-AE7E-F4A7956C184C}"/>
    <cellStyle name="Normal 12 5 3 3 2" xfId="25563" xr:uid="{83BAD62C-5943-46D8-BDB5-A2147218A5ED}"/>
    <cellStyle name="Normal 12 5 3 4" xfId="25561" xr:uid="{F4003256-949E-4C9B-8419-A01CCF368D1B}"/>
    <cellStyle name="Normal 12 5 4" xfId="9649" xr:uid="{BC15FDF5-89A8-43A0-BF93-656B1C0C82F1}"/>
    <cellStyle name="Normal 12 5 4 2" xfId="9650" xr:uid="{081D9D3D-7C88-46D3-9AFB-5D320D784555}"/>
    <cellStyle name="Normal 12 5 4 2 2" xfId="25565" xr:uid="{E45FB4FE-7F67-4B12-A222-01B30DA13AA2}"/>
    <cellStyle name="Normal 12 5 4 3" xfId="9651" xr:uid="{90973116-4245-411C-B189-B65B7944B53A}"/>
    <cellStyle name="Normal 12 5 4 3 2" xfId="25566" xr:uid="{5A3E693B-E79D-45F1-A126-F07CB9847197}"/>
    <cellStyle name="Normal 12 5 4 4" xfId="25564" xr:uid="{BF43B4A5-04DD-41F0-8499-9DBA9DBBC69B}"/>
    <cellStyle name="Normal 12 5 5" xfId="9652" xr:uid="{25068214-CA9A-4729-B272-6A0F106C08E0}"/>
    <cellStyle name="Normal 12 5 5 2" xfId="9653" xr:uid="{E9260D2E-A88F-4810-BBF7-1B73D300E500}"/>
    <cellStyle name="Normal 12 5 5 2 2" xfId="25568" xr:uid="{1D70110B-61B7-4203-AA34-5B4894440C72}"/>
    <cellStyle name="Normal 12 5 5 3" xfId="25567" xr:uid="{4895FCA4-FA45-4E2E-9CD8-EB7AF94CA831}"/>
    <cellStyle name="Normal 12 5 6" xfId="9654" xr:uid="{40AED2A9-4E14-419F-9CEC-A728BED4C2DD}"/>
    <cellStyle name="Normal 12 5 6 2" xfId="9655" xr:uid="{4B0E4C92-92E8-4AB1-8318-7FFB7258E130}"/>
    <cellStyle name="Normal 12 5 6 2 2" xfId="25570" xr:uid="{A232F2B4-455B-4E25-BF99-7E8C85A622FC}"/>
    <cellStyle name="Normal 12 5 6 3" xfId="25569" xr:uid="{CA8265DF-AF83-4AF0-AB7C-EEFA466A07CB}"/>
    <cellStyle name="Normal 12 5 7" xfId="9656" xr:uid="{6693B165-EA0E-47FA-A0CF-7879E223E247}"/>
    <cellStyle name="Normal 12 5 7 2" xfId="25571" xr:uid="{BE580294-6FCF-40B0-9E02-BF21C1E41431}"/>
    <cellStyle name="Normal 12 5 8" xfId="34071" xr:uid="{DB22D272-F227-4BC9-8703-2B4D7D62AA2E}"/>
    <cellStyle name="Normal 12 5_Dev global price ach" xfId="9657" xr:uid="{BAE3D8C3-5EAE-4A6F-91A6-D37009A01F65}"/>
    <cellStyle name="Normal 12 6" xfId="1367" xr:uid="{00000000-0005-0000-0000-000056050000}"/>
    <cellStyle name="Normal 12 6 2" xfId="1368" xr:uid="{00000000-0005-0000-0000-000057050000}"/>
    <cellStyle name="Normal 12 6 2 2" xfId="9659" xr:uid="{C5F0F484-E7FC-4C97-8EE9-B754E6390E01}"/>
    <cellStyle name="Normal 12 6 2 2 2" xfId="9660" xr:uid="{9E94E5E2-987C-4653-924F-26D5200B95A7}"/>
    <cellStyle name="Normal 12 6 2 2 2 2" xfId="25573" xr:uid="{A4C5B89E-7257-4BAD-9FFD-15F6AD84BEFF}"/>
    <cellStyle name="Normal 12 6 2 2 3" xfId="9661" xr:uid="{4C04B980-50AB-4940-9C92-5D79CF342844}"/>
    <cellStyle name="Normal 12 6 2 2 3 2" xfId="25574" xr:uid="{1661C8F1-D69E-4FFE-BF32-390B1E5955C2}"/>
    <cellStyle name="Normal 12 6 2 2 4" xfId="25572" xr:uid="{E2FF7195-5C29-4D1F-8603-EF7D7A0968EB}"/>
    <cellStyle name="Normal 12 6 2 3" xfId="9662" xr:uid="{1A623F9D-6A89-4D45-AF20-08E11C15E32B}"/>
    <cellStyle name="Normal 12 6 2 3 2" xfId="9663" xr:uid="{49D0F93B-7519-48BA-80B0-10BA0B3F39BA}"/>
    <cellStyle name="Normal 12 6 2 3 2 2" xfId="25576" xr:uid="{6EEDE553-0DA1-4721-A83C-96CF99C69028}"/>
    <cellStyle name="Normal 12 6 2 3 3" xfId="25575" xr:uid="{B3A61DBA-49BB-4933-9DED-602A164EF031}"/>
    <cellStyle name="Normal 12 6 2 4" xfId="9664" xr:uid="{404CAB39-5199-4F76-A1B3-786B3CD38256}"/>
    <cellStyle name="Normal 12 6 2 4 2" xfId="9665" xr:uid="{E8B67F71-AC93-4DC9-BF35-CE868642CB42}"/>
    <cellStyle name="Normal 12 6 2 4 2 2" xfId="25578" xr:uid="{E86817E3-DF6D-435E-8CE7-3A2CAA733F82}"/>
    <cellStyle name="Normal 12 6 2 4 3" xfId="25577" xr:uid="{58F60BBB-3666-4730-94AF-270E9C81F42B}"/>
    <cellStyle name="Normal 12 6 2 5" xfId="9666" xr:uid="{03F1E6A5-6071-45FF-8754-28C902DE5153}"/>
    <cellStyle name="Normal 12 6 2 5 2" xfId="25579" xr:uid="{F96BCABE-F5D0-42A6-AC90-03AEAC82E87E}"/>
    <cellStyle name="Normal 12 6 2_sales contracts" xfId="9658" xr:uid="{361B3BCD-6C11-42AE-861F-EBF938621AC9}"/>
    <cellStyle name="Normal 12 6 3" xfId="9667" xr:uid="{E982184E-80F6-4164-B40D-016CFFEE91C4}"/>
    <cellStyle name="Normal 12 6 3 2" xfId="9668" xr:uid="{E7535707-42CF-41B4-9E7F-8281412DED75}"/>
    <cellStyle name="Normal 12 6 3 2 2" xfId="25581" xr:uid="{A3FF9726-0C87-4080-9930-88AD2D9CC934}"/>
    <cellStyle name="Normal 12 6 3 3" xfId="9669" xr:uid="{11345497-B716-4EA2-9370-BF31462B98A7}"/>
    <cellStyle name="Normal 12 6 3 3 2" xfId="25582" xr:uid="{D8F7D730-D867-4B85-8AFF-7BC2D203CF85}"/>
    <cellStyle name="Normal 12 6 3 4" xfId="25580" xr:uid="{D2290842-AE06-4A4A-849F-74C3D4A55F56}"/>
    <cellStyle name="Normal 12 6 4" xfId="9670" xr:uid="{87844FD4-7072-4870-A9B6-939DC00146AC}"/>
    <cellStyle name="Normal 12 6 4 2" xfId="9671" xr:uid="{FE815644-F3D7-4426-A479-01A5492D09D0}"/>
    <cellStyle name="Normal 12 6 4 2 2" xfId="25584" xr:uid="{8B0488B3-D5F9-44C6-B919-A35FDF643D96}"/>
    <cellStyle name="Normal 12 6 4 3" xfId="9672" xr:uid="{648675F3-0B79-4676-9AEF-E3390DA52DF8}"/>
    <cellStyle name="Normal 12 6 4 3 2" xfId="25585" xr:uid="{24642995-57B8-4313-82D7-6707373A0A22}"/>
    <cellStyle name="Normal 12 6 4 4" xfId="25583" xr:uid="{1C252528-1D22-437D-ADC1-CB1F406D0ACD}"/>
    <cellStyle name="Normal 12 6 5" xfId="9673" xr:uid="{C061AAAE-0844-48D1-91F4-63BF143CA857}"/>
    <cellStyle name="Normal 12 6 5 2" xfId="9674" xr:uid="{454E0F6B-8FF8-4693-941A-9E597BC67BB4}"/>
    <cellStyle name="Normal 12 6 5 2 2" xfId="25587" xr:uid="{2628FB97-70B3-4A7A-B2D1-E50DA7B3A873}"/>
    <cellStyle name="Normal 12 6 5 3" xfId="25586" xr:uid="{2C67DC7F-2573-4501-B3C3-7CD2D967BB3C}"/>
    <cellStyle name="Normal 12 6 6" xfId="9675" xr:uid="{5B8D9DB4-BD36-424E-8E92-5717DB80E28B}"/>
    <cellStyle name="Normal 12 6 6 2" xfId="9676" xr:uid="{76B2D001-B33A-412D-8D32-EDE9A00DC355}"/>
    <cellStyle name="Normal 12 6 6 2 2" xfId="25589" xr:uid="{A865388E-337B-4562-9B52-1E7C15C890A5}"/>
    <cellStyle name="Normal 12 6 6 3" xfId="25588" xr:uid="{872D880E-0932-49FB-A110-122341627314}"/>
    <cellStyle name="Normal 12 6 7" xfId="9677" xr:uid="{CA0D9653-ADB2-4B6B-8E66-022A09B0A9AC}"/>
    <cellStyle name="Normal 12 6 7 2" xfId="25590" xr:uid="{D7FD05C8-8DF4-4CC8-A5C9-E8BE2006ADA8}"/>
    <cellStyle name="Normal 12 6_Dev global price ach" xfId="9678" xr:uid="{2E4C9BD0-025F-4AD4-84EB-ED62DB2C3C65}"/>
    <cellStyle name="Normal 12 7" xfId="1369" xr:uid="{00000000-0005-0000-0000-000059050000}"/>
    <cellStyle name="Normal 12 7 2" xfId="9680" xr:uid="{CA27A8A6-F4C5-4596-A522-F5F1B06C6893}"/>
    <cellStyle name="Normal 12 7 2 2" xfId="25591" xr:uid="{82ED3F3B-4F40-4835-AC58-209B4884762F}"/>
    <cellStyle name="Normal 12 7 3" xfId="9681" xr:uid="{2278A08B-9CCA-4E75-9F70-F4990CE65829}"/>
    <cellStyle name="Normal 12 7 3 2" xfId="9682" xr:uid="{D196E3F4-CE10-4D09-A530-A86116D73735}"/>
    <cellStyle name="Normal 12 7 3 2 2" xfId="25593" xr:uid="{2847DE86-0334-453B-ADA8-EC54D053CA96}"/>
    <cellStyle name="Normal 12 7 3 3" xfId="9683" xr:uid="{EFFFAAE5-D70D-4D4B-AE2B-346BE8EB3A6C}"/>
    <cellStyle name="Normal 12 7 3 3 2" xfId="25594" xr:uid="{B6E9593F-60C5-416D-B699-A0E40964BAFD}"/>
    <cellStyle name="Normal 12 7 3 4" xfId="25592" xr:uid="{C3EEB3CA-9E7C-45A5-9CCF-006D799E5C14}"/>
    <cellStyle name="Normal 12 7 4" xfId="9684" xr:uid="{65F5CA93-F67E-4B59-AF40-7639A0BF0E29}"/>
    <cellStyle name="Normal 12 7 4 2" xfId="9685" xr:uid="{857BB953-E9DA-4FDB-945D-21CA3B570EC9}"/>
    <cellStyle name="Normal 12 7 4 2 2" xfId="25596" xr:uid="{31621CD3-2486-4CCB-9BED-8072343DDE19}"/>
    <cellStyle name="Normal 12 7 4 3" xfId="25595" xr:uid="{D6E27EC6-5CC1-403C-AB6C-3E572359D06C}"/>
    <cellStyle name="Normal 12 7_sales contracts" xfId="9679" xr:uid="{0713C766-BCF5-4655-B2C4-A1A4DE9B9D0D}"/>
    <cellStyle name="Normal 12 8" xfId="1370" xr:uid="{00000000-0005-0000-0000-00005A050000}"/>
    <cellStyle name="Normal 12 8 2" xfId="9687" xr:uid="{D3F8F4FE-34BD-4A2B-9BDC-FBD8E379DB15}"/>
    <cellStyle name="Normal 12 8 2 2" xfId="9688" xr:uid="{2468B99B-9D22-4DA6-A700-8D99A6EBBEDE}"/>
    <cellStyle name="Normal 12 8 2 2 2" xfId="25598" xr:uid="{EE310685-25B8-4E3C-854A-557CB6B0A13B}"/>
    <cellStyle name="Normal 12 8 2 3" xfId="9689" xr:uid="{B4FBD3A0-4233-4446-8E56-C3E39BA88F61}"/>
    <cellStyle name="Normal 12 8 2 3 2" xfId="25599" xr:uid="{D7CFF9C1-9C0C-4A38-90E1-B78CD64EF596}"/>
    <cellStyle name="Normal 12 8 2 4" xfId="25597" xr:uid="{AAFD6684-336C-4D63-B467-1A4ACCE95E41}"/>
    <cellStyle name="Normal 12 8 3" xfId="9690" xr:uid="{700D1D15-4B03-4BD2-9655-D17B3B2DC51C}"/>
    <cellStyle name="Normal 12 8 3 2" xfId="25600" xr:uid="{429DCC79-F4B3-4FE0-8289-14579B0ED521}"/>
    <cellStyle name="Normal 12 8 4" xfId="9691" xr:uid="{A16D2B84-7E78-4043-8B85-74F805B89AC9}"/>
    <cellStyle name="Normal 12 8 4 2" xfId="9692" xr:uid="{46C4DED6-CA3B-463E-A54A-33987BF5E4F6}"/>
    <cellStyle name="Normal 12 8 4 2 2" xfId="25602" xr:uid="{EB9C5ED7-6D28-4E8D-B34B-1EE3C4FC953C}"/>
    <cellStyle name="Normal 12 8 4 3" xfId="25601" xr:uid="{52478AE6-93C6-4058-AA4C-0553A5012FA5}"/>
    <cellStyle name="Normal 12 8_sales contracts" xfId="9686" xr:uid="{18B1E780-E7C5-4210-B995-A82047CEF7BA}"/>
    <cellStyle name="Normal 12 9" xfId="9693" xr:uid="{8FB8648B-3DC1-44BB-B4D8-4CCD84740B39}"/>
    <cellStyle name="Normal 12 9 2" xfId="9694" xr:uid="{745C787E-0996-4952-B436-5BFDC7C55AEF}"/>
    <cellStyle name="Normal 12 9 2 2" xfId="9695" xr:uid="{ADC74B8A-35C7-498B-8496-B0633BD16164}"/>
    <cellStyle name="Normal 12 9 2 2 2" xfId="25605" xr:uid="{CDA65461-73EA-40E5-8E61-BE4B6D8048C5}"/>
    <cellStyle name="Normal 12 9 2 3" xfId="25604" xr:uid="{BE1D937E-95B7-4CA2-ADC7-2A2ED7F4D005}"/>
    <cellStyle name="Normal 12 9 3" xfId="9696" xr:uid="{1E12EF89-E285-4708-838B-821BBA5A6450}"/>
    <cellStyle name="Normal 12 9 3 2" xfId="9697" xr:uid="{0239ACF3-9FFA-459E-8FDA-670768033740}"/>
    <cellStyle name="Normal 12 9 3 2 2" xfId="25607" xr:uid="{18C93026-D63B-4270-A7F3-746634590C2D}"/>
    <cellStyle name="Normal 12 9 3 3" xfId="25606" xr:uid="{F4CC29CC-6AF5-47AB-949F-B211168B7C49}"/>
    <cellStyle name="Normal 12 9 4" xfId="9698" xr:uid="{467DDC28-1125-49C5-8D02-74F20E6908C6}"/>
    <cellStyle name="Normal 12 9 4 2" xfId="25608" xr:uid="{BFF332FD-A049-4088-A47E-80A7F2D85679}"/>
    <cellStyle name="Normal 12 9 5" xfId="25603" xr:uid="{D3B289A0-69CF-4F6B-B394-105F7B02953A}"/>
    <cellStyle name="Normal 12_2015 BFOREC HFM PLBS" xfId="1371" xr:uid="{00000000-0005-0000-0000-00005B050000}"/>
    <cellStyle name="Normal 13" xfId="406" xr:uid="{00000000-0005-0000-0000-00005C050000}"/>
    <cellStyle name="Normal 13 10" xfId="9699" xr:uid="{51000DC4-FBB7-47D0-8150-19B1BC302989}"/>
    <cellStyle name="Normal 13 10 2" xfId="9700" xr:uid="{A06CEE98-EB20-4E07-9207-0CC46312F97F}"/>
    <cellStyle name="Normal 13 10 2 2" xfId="25610" xr:uid="{9C8BABAE-DF7F-4BE2-9177-D55C3E00B6EC}"/>
    <cellStyle name="Normal 13 10 3" xfId="25609" xr:uid="{4CB32E4A-C62E-4064-880C-C3318C51D887}"/>
    <cellStyle name="Normal 13 10 4" xfId="19278" xr:uid="{343CD540-ADA9-449E-A573-530B39BF2BE0}"/>
    <cellStyle name="Normal 13 11" xfId="9701" xr:uid="{19D2FBC6-2B01-4450-9112-426D1DED5A71}"/>
    <cellStyle name="Normal 13 11 2" xfId="9702" xr:uid="{7AC8B090-739F-4710-823B-AE80CE847809}"/>
    <cellStyle name="Normal 13 11 2 2" xfId="25612" xr:uid="{F57AF445-0862-4D0B-85DC-E4D401335581}"/>
    <cellStyle name="Normal 13 11 3" xfId="25611" xr:uid="{D7AAE676-F3C5-4BEB-860E-20F56C962D5F}"/>
    <cellStyle name="Normal 13 12" xfId="9703" xr:uid="{A63E3BE7-2C2E-4B3D-8B8D-22E1E144C991}"/>
    <cellStyle name="Normal 13 12 2" xfId="25613" xr:uid="{CD58EDBA-2238-4C3C-8971-D642F5ED3DA6}"/>
    <cellStyle name="Normal 13 13" xfId="18172" xr:uid="{BCF31B85-59C7-421E-A824-5E57B6F30B8A}"/>
    <cellStyle name="Normal 13 14" xfId="2268" xr:uid="{0726C249-DA57-4EF4-8366-0FE430AA48F9}"/>
    <cellStyle name="Normal 13 2" xfId="1372" xr:uid="{00000000-0005-0000-0000-00005D050000}"/>
    <cellStyle name="Normal 13 2 2" xfId="1373" xr:uid="{00000000-0005-0000-0000-00005E050000}"/>
    <cellStyle name="Normal 13 2 2 2" xfId="1374" xr:uid="{00000000-0005-0000-0000-00005F050000}"/>
    <cellStyle name="Normal 13 2 2 2 2" xfId="9705" xr:uid="{0A801A5D-8CF9-43CF-8966-CB2125067387}"/>
    <cellStyle name="Normal 13 2 2 2 2 2" xfId="9706" xr:uid="{75667A5F-5A3F-4E7E-A586-A670ACC58019}"/>
    <cellStyle name="Normal 13 2 2 2 2 2 2" xfId="25615" xr:uid="{F18354D5-EB5E-4C6E-9023-87DBF751466F}"/>
    <cellStyle name="Normal 13 2 2 2 2 3" xfId="9707" xr:uid="{5FEC9A7F-85AD-4B57-873E-FAF050B4C506}"/>
    <cellStyle name="Normal 13 2 2 2 2 3 2" xfId="25616" xr:uid="{4C781A84-50A1-48AC-B937-885AF00F7C72}"/>
    <cellStyle name="Normal 13 2 2 2 2 4" xfId="25614" xr:uid="{C2EC9C1A-C2D3-4E3A-9C58-137A9709A2C3}"/>
    <cellStyle name="Normal 13 2 2 2 3" xfId="9708" xr:uid="{011A2A7F-9327-4367-95F4-28C8A02D7042}"/>
    <cellStyle name="Normal 13 2 2 2 3 2" xfId="9709" xr:uid="{6DA65CB2-26A2-4C60-9993-1AA044853904}"/>
    <cellStyle name="Normal 13 2 2 2 3 2 2" xfId="25618" xr:uid="{1C9F202B-D341-4820-A343-5D7331218153}"/>
    <cellStyle name="Normal 13 2 2 2 3 3" xfId="25617" xr:uid="{71E54145-55A1-4136-99AD-D2F6D5009FA7}"/>
    <cellStyle name="Normal 13 2 2 2 4" xfId="9710" xr:uid="{9439BB87-2D4E-47C0-A382-45D1062AC740}"/>
    <cellStyle name="Normal 13 2 2 2 4 2" xfId="9711" xr:uid="{0A746FF0-1ABF-45EF-A183-AB3F1A4ABF9D}"/>
    <cellStyle name="Normal 13 2 2 2 4 2 2" xfId="25620" xr:uid="{8CAA98A9-E278-467A-81C1-530C770678F9}"/>
    <cellStyle name="Normal 13 2 2 2 4 3" xfId="25619" xr:uid="{D4E661FF-6436-4A42-BF84-96121909D5B5}"/>
    <cellStyle name="Normal 13 2 2 2 5" xfId="9712" xr:uid="{B3B7F350-F56E-47A2-98C3-DE426A2F5A1B}"/>
    <cellStyle name="Normal 13 2 2 2 5 2" xfId="25621" xr:uid="{4F070C98-E865-4DF5-841C-73F389C335FF}"/>
    <cellStyle name="Normal 13 2 2 2_sales contracts" xfId="9704" xr:uid="{F81525D5-DD52-423B-B4C3-97F57FAFA2FD}"/>
    <cellStyle name="Normal 13 2 2 3" xfId="9713" xr:uid="{210E3423-9A0B-469F-BD01-12F5B7548BD8}"/>
    <cellStyle name="Normal 13 2 2 3 2" xfId="9714" xr:uid="{0ABA7C29-7C5B-49A0-9790-2D8BA08D112D}"/>
    <cellStyle name="Normal 13 2 2 3 2 2" xfId="25623" xr:uid="{64A124DE-718B-4CB5-9335-E5AEB07C4093}"/>
    <cellStyle name="Normal 13 2 2 3 3" xfId="9715" xr:uid="{6321704D-2FFB-4096-A399-F84EEFC9CCD9}"/>
    <cellStyle name="Normal 13 2 2 3 3 2" xfId="25624" xr:uid="{AB9C671C-7011-430B-A46F-DAC78CCA1780}"/>
    <cellStyle name="Normal 13 2 2 3 4" xfId="25622" xr:uid="{E99536DD-5A1E-419B-8C13-8F10FCB3196D}"/>
    <cellStyle name="Normal 13 2 2 4" xfId="9716" xr:uid="{3C59AC97-8426-45DB-86F7-F2831A89968F}"/>
    <cellStyle name="Normal 13 2 2 4 2" xfId="9717" xr:uid="{1CAA57F1-4D05-4E1D-A634-C42E48FC4AC8}"/>
    <cellStyle name="Normal 13 2 2 4 2 2" xfId="25626" xr:uid="{D72157E6-C3E9-4529-9054-D8A74941FDE2}"/>
    <cellStyle name="Normal 13 2 2 4 3" xfId="9718" xr:uid="{9906AE2D-6083-4689-B8C3-3698D38500E5}"/>
    <cellStyle name="Normal 13 2 2 4 3 2" xfId="25627" xr:uid="{F7DB1EAF-C3B3-48E2-923F-C30FD51E75E8}"/>
    <cellStyle name="Normal 13 2 2 4 4" xfId="25625" xr:uid="{1A2F4996-3FCC-46CE-97F5-0D93E63190BD}"/>
    <cellStyle name="Normal 13 2 2 5" xfId="9719" xr:uid="{BA0F1550-1410-4161-87EA-1DAFB7FA0F27}"/>
    <cellStyle name="Normal 13 2 2 5 2" xfId="9720" xr:uid="{31A1B644-D1A2-4EBB-A7CD-C26473F0D420}"/>
    <cellStyle name="Normal 13 2 2 5 2 2" xfId="25629" xr:uid="{4C52F547-E177-41CC-BA3D-45E39EC6147A}"/>
    <cellStyle name="Normal 13 2 2 5 3" xfId="25628" xr:uid="{E491BB25-FA6B-4C1C-9F2E-4E59A18F6CB9}"/>
    <cellStyle name="Normal 13 2 2 6" xfId="9721" xr:uid="{05E3B667-0B64-4744-A066-FEEE1BC522C2}"/>
    <cellStyle name="Normal 13 2 2 6 2" xfId="9722" xr:uid="{98B2F9FD-F71B-4294-A896-AA69028AB6C7}"/>
    <cellStyle name="Normal 13 2 2 6 2 2" xfId="25631" xr:uid="{0FAA3CE1-4A9D-459E-A083-4C2F655AE1C3}"/>
    <cellStyle name="Normal 13 2 2 6 3" xfId="25630" xr:uid="{4FAC44AB-15BA-4848-B0EB-E5F5106BAEB5}"/>
    <cellStyle name="Normal 13 2 2 7" xfId="9723" xr:uid="{1D55388B-0B34-4928-9FAC-6B0AFCB13415}"/>
    <cellStyle name="Normal 13 2 2 7 2" xfId="25632" xr:uid="{DFB82E1B-D83F-4FFD-81AB-AF6A5E27A893}"/>
    <cellStyle name="Normal 13 2 2_Dev global price ach" xfId="9724" xr:uid="{D874C9A9-FBE2-40E2-ABAD-3013544BF5A5}"/>
    <cellStyle name="Normal 13 2 3" xfId="1375" xr:uid="{00000000-0005-0000-0000-000061050000}"/>
    <cellStyle name="Normal 13 2 3 2" xfId="9725" xr:uid="{93B4456D-F4F4-457D-889D-6D0F67376518}"/>
    <cellStyle name="Normal 13 2 3 2 2" xfId="9726" xr:uid="{A1BFFBFD-FF76-445A-B3E5-2336FE64AF89}"/>
    <cellStyle name="Normal 13 2 3 2 2 2" xfId="9727" xr:uid="{BE6B3976-5053-4489-ADA2-B3083AD4D575}"/>
    <cellStyle name="Normal 13 2 3 2 2 2 2" xfId="25635" xr:uid="{76653C48-4724-47D1-964A-12EB5FC3D092}"/>
    <cellStyle name="Normal 13 2 3 2 2 3" xfId="25634" xr:uid="{4B692046-4553-4FB4-A189-17ECE45427FE}"/>
    <cellStyle name="Normal 13 2 3 2 3" xfId="9728" xr:uid="{21E29BBC-9E39-43EB-A864-ACC129C2BA7F}"/>
    <cellStyle name="Normal 13 2 3 2 3 2" xfId="9729" xr:uid="{08CEE55A-C36B-47E0-B22B-BB5367A694E2}"/>
    <cellStyle name="Normal 13 2 3 2 3 2 2" xfId="25637" xr:uid="{AA1F5EE4-29DC-43AC-975C-F5AC23EFA5DD}"/>
    <cellStyle name="Normal 13 2 3 2 3 3" xfId="25636" xr:uid="{AD9FBBD8-B7BA-4B94-A778-E1AF3B1CA37A}"/>
    <cellStyle name="Normal 13 2 3 2 4" xfId="9730" xr:uid="{31554FA4-5FD1-4979-BDFB-BF8C140E89F4}"/>
    <cellStyle name="Normal 13 2 3 2 4 2" xfId="25638" xr:uid="{DFE0EC67-37FA-45BB-8D3E-AE2AE9331D47}"/>
    <cellStyle name="Normal 13 2 3 2 5" xfId="25633" xr:uid="{A85A1268-BEB3-4690-8863-DCE433F86884}"/>
    <cellStyle name="Normal 13 2 3 3" xfId="9731" xr:uid="{BB5EF82A-DE5B-4574-9DB2-0FA73782411E}"/>
    <cellStyle name="Normal 13 2 3 3 2" xfId="9732" xr:uid="{FD3C1AF4-F48E-4789-BD8F-E2DF882C7009}"/>
    <cellStyle name="Normal 13 2 3 3 2 2" xfId="25640" xr:uid="{CF538A4F-FF58-45F3-93DC-264B325AD12D}"/>
    <cellStyle name="Normal 13 2 3 3 3" xfId="9733" xr:uid="{98C69B9F-968D-4B48-BEA3-91C7229F6D84}"/>
    <cellStyle name="Normal 13 2 3 3 3 2" xfId="25641" xr:uid="{B3379E54-4134-4252-9B2A-49AD7D9F2184}"/>
    <cellStyle name="Normal 13 2 3 3 4" xfId="25639" xr:uid="{4B29A73D-050B-40F7-B48E-AED034272489}"/>
    <cellStyle name="Normal 13 2 3 4" xfId="9734" xr:uid="{DC48FB49-8A33-425D-BED6-C8079678D178}"/>
    <cellStyle name="Normal 13 2 3 4 2" xfId="9735" xr:uid="{064046B9-385B-4425-B31A-BC667312B46F}"/>
    <cellStyle name="Normal 13 2 3 4 2 2" xfId="25643" xr:uid="{C1DDCD51-0700-43FD-B234-BE40FCE7B950}"/>
    <cellStyle name="Normal 13 2 3 4 3" xfId="25642" xr:uid="{38C93F84-A1E8-418C-9821-FD2370224A8E}"/>
    <cellStyle name="Normal 13 2 3 5" xfId="9736" xr:uid="{4228AD44-20D3-483A-AE47-3DA66D7BF419}"/>
    <cellStyle name="Normal 13 2 3 5 2" xfId="9737" xr:uid="{84613408-A306-46FE-9AC9-8711983BDC81}"/>
    <cellStyle name="Normal 13 2 3 5 2 2" xfId="25645" xr:uid="{7590465F-470D-4975-A256-09280FDA3162}"/>
    <cellStyle name="Normal 13 2 3 5 3" xfId="25644" xr:uid="{96C6157E-E375-4622-AADB-04A13FD155E0}"/>
    <cellStyle name="Normal 13 2 3 6" xfId="9738" xr:uid="{041037DD-5EB3-49C4-8BB3-A5F27AA38C89}"/>
    <cellStyle name="Normal 13 2 3 6 2" xfId="25646" xr:uid="{534DC749-03CA-4CEA-A177-48C1A2DAEF83}"/>
    <cellStyle name="Normal 13 2 3_Dev global price ach" xfId="9739" xr:uid="{C9A52CDF-EC98-4596-A403-912229C456F7}"/>
    <cellStyle name="Normal 13 2 4" xfId="9740" xr:uid="{4CFAA501-3FE6-42BA-B6B4-97B963E2AFBD}"/>
    <cellStyle name="Normal 13 2 4 2" xfId="9741" xr:uid="{84739300-5299-4062-BAD7-3DB0A5FA2E40}"/>
    <cellStyle name="Normal 13 2 4 2 2" xfId="9742" xr:uid="{8336516F-CDC7-4789-A584-C02A427893CF}"/>
    <cellStyle name="Normal 13 2 4 2 2 2" xfId="9743" xr:uid="{E88E3402-358E-4139-88F3-23E549086A13}"/>
    <cellStyle name="Normal 13 2 4 2 2 2 2" xfId="25650" xr:uid="{6A7501B9-B723-4671-B367-6478AB96425E}"/>
    <cellStyle name="Normal 13 2 4 2 2 3" xfId="25649" xr:uid="{E60DBC6F-E05F-499D-B939-ED78A4363A91}"/>
    <cellStyle name="Normal 13 2 4 2 3" xfId="9744" xr:uid="{FF97A4EE-2BA7-463D-AD3D-DC3F70BB0ACE}"/>
    <cellStyle name="Normal 13 2 4 2 3 2" xfId="9745" xr:uid="{9162E30B-4F7B-4F4A-8013-D0AB9D445EAC}"/>
    <cellStyle name="Normal 13 2 4 2 3 2 2" xfId="25652" xr:uid="{B38670F1-105D-40D1-88A7-807D5166F367}"/>
    <cellStyle name="Normal 13 2 4 2 3 3" xfId="25651" xr:uid="{39061075-0D6E-4A9D-9A14-0C7EB8665865}"/>
    <cellStyle name="Normal 13 2 4 2 4" xfId="9746" xr:uid="{C37CB135-BD51-41A0-809D-05B8D399D043}"/>
    <cellStyle name="Normal 13 2 4 2 4 2" xfId="25653" xr:uid="{5CF31652-0C0A-42DB-A4C8-DA6BD22847A5}"/>
    <cellStyle name="Normal 13 2 4 2 5" xfId="25648" xr:uid="{1C4B6A7C-62DC-47E3-BAB2-8D7C9382EE78}"/>
    <cellStyle name="Normal 13 2 4 3" xfId="9747" xr:uid="{D8F9DE02-95DF-4580-B674-F377280A6648}"/>
    <cellStyle name="Normal 13 2 4 3 2" xfId="9748" xr:uid="{8FAE75C5-B083-4373-B9F9-877582C02E3E}"/>
    <cellStyle name="Normal 13 2 4 3 2 2" xfId="25655" xr:uid="{44356902-E012-41A2-A238-0547819C24A0}"/>
    <cellStyle name="Normal 13 2 4 3 3" xfId="25654" xr:uid="{ACF97440-5DB9-4F59-BC72-36649BF32821}"/>
    <cellStyle name="Normal 13 2 4 4" xfId="9749" xr:uid="{B1824631-91A7-438F-BDAE-4F2BD05F4BC9}"/>
    <cellStyle name="Normal 13 2 4 4 2" xfId="9750" xr:uid="{FB3CA135-DF3A-4D14-90C2-441EB56BD929}"/>
    <cellStyle name="Normal 13 2 4 4 2 2" xfId="25657" xr:uid="{E74135C3-E652-4E3C-A887-E2EF1FA081DA}"/>
    <cellStyle name="Normal 13 2 4 4 3" xfId="25656" xr:uid="{59A17104-A891-4EBB-B6A1-FE33FAD0EE64}"/>
    <cellStyle name="Normal 13 2 4 5" xfId="9751" xr:uid="{D917E309-EC85-4C4B-BFC3-6727150F4012}"/>
    <cellStyle name="Normal 13 2 4 5 2" xfId="25658" xr:uid="{C4BCC489-163F-4F8B-B82D-E4CD4369E965}"/>
    <cellStyle name="Normal 13 2 4 6" xfId="25647" xr:uid="{B072ACC9-B960-47E8-BCD4-C78452E87EDE}"/>
    <cellStyle name="Normal 13 2 4_Dev global price ach" xfId="9752" xr:uid="{910AE61F-0D23-4DFA-8999-6EB302964AB6}"/>
    <cellStyle name="Normal 13 2 5" xfId="9753" xr:uid="{AA544A2F-7C9E-46BD-9D0B-A615892EC393}"/>
    <cellStyle name="Normal 13 2 5 2" xfId="9754" xr:uid="{80778D72-76D7-44CD-A1F7-410205F3FA02}"/>
    <cellStyle name="Normal 13 2 5 2 2" xfId="9755" xr:uid="{160161E5-BA5D-400D-8D86-1FEF4A4487BF}"/>
    <cellStyle name="Normal 13 2 5 2 2 2" xfId="25661" xr:uid="{EC446DB9-81CB-4A1C-9BC0-A4EF3E75A6C5}"/>
    <cellStyle name="Normal 13 2 5 2 3" xfId="25660" xr:uid="{64B8B07D-DB1C-4463-A164-8C7702643496}"/>
    <cellStyle name="Normal 13 2 5 3" xfId="9756" xr:uid="{0AA13816-80F8-4B36-84E6-3691D2237F0E}"/>
    <cellStyle name="Normal 13 2 5 3 2" xfId="9757" xr:uid="{3D54F111-3FB5-4E6A-95A6-8107F592FCDC}"/>
    <cellStyle name="Normal 13 2 5 3 2 2" xfId="25663" xr:uid="{8F082ED7-3CDE-47A4-BB85-9C73C2A73F80}"/>
    <cellStyle name="Normal 13 2 5 3 3" xfId="25662" xr:uid="{66340A22-D197-4B93-ACB2-B63B47BB66F8}"/>
    <cellStyle name="Normal 13 2 5 4" xfId="9758" xr:uid="{D519DB27-0E91-4758-A4A3-715E1E43D104}"/>
    <cellStyle name="Normal 13 2 5 4 2" xfId="25664" xr:uid="{4C9BFF05-D258-469F-AEB1-37D3B49B1A0C}"/>
    <cellStyle name="Normal 13 2 5 5" xfId="25659" xr:uid="{26052754-2A44-4DC9-80ED-C36053B561B8}"/>
    <cellStyle name="Normal 13 2 6" xfId="9759" xr:uid="{CB9E152C-1F88-46BA-8316-3E87B21E3FF8}"/>
    <cellStyle name="Normal 13 2 6 2" xfId="9760" xr:uid="{F3761009-D8CB-47FE-A6C7-8AA485E79834}"/>
    <cellStyle name="Normal 13 2 6 2 2" xfId="25666" xr:uid="{B1C66E01-11D8-481A-852D-B8D7605F4C66}"/>
    <cellStyle name="Normal 13 2 6 3" xfId="9761" xr:uid="{A1BCB3B4-3C94-4249-AA81-F2AD78891CB7}"/>
    <cellStyle name="Normal 13 2 6 3 2" xfId="25667" xr:uid="{9AEBF54B-5121-4CB9-AA4B-AEA6073FE18D}"/>
    <cellStyle name="Normal 13 2 6 4" xfId="25665" xr:uid="{B6B3D142-3C41-4CA2-AEBD-8EC923D06F3E}"/>
    <cellStyle name="Normal 13 2 7" xfId="9762" xr:uid="{7ADBD222-0267-45F1-A1FC-120D979545FC}"/>
    <cellStyle name="Normal 13 2 7 2" xfId="9763" xr:uid="{E387ABBE-129F-40EB-BF5C-CF79DD7135EF}"/>
    <cellStyle name="Normal 13 2 7 2 2" xfId="25669" xr:uid="{09200B68-6DE7-42D2-A834-E1C4C97BC794}"/>
    <cellStyle name="Normal 13 2 7 3" xfId="25668" xr:uid="{D9EEB3B9-728E-4A93-8058-AFB276D5D8F6}"/>
    <cellStyle name="Normal 13 2 8" xfId="9764" xr:uid="{67B6B501-4323-4162-B9D0-3A89A3861F51}"/>
    <cellStyle name="Normal 13 2 8 2" xfId="9765" xr:uid="{6D929AC4-49FA-4CF4-B32F-B924BB2631C3}"/>
    <cellStyle name="Normal 13 2 8 2 2" xfId="25671" xr:uid="{4678AC9D-C702-45AB-8DC4-4A034395125D}"/>
    <cellStyle name="Normal 13 2 8 3" xfId="25670" xr:uid="{FDFCFBDA-21BC-420B-957E-EC93F6AADD6A}"/>
    <cellStyle name="Normal 13 2 9" xfId="9766" xr:uid="{8E062372-A823-4470-AC70-EBA002B41F38}"/>
    <cellStyle name="Normal 13 2 9 2" xfId="25672" xr:uid="{2B5B0D82-8FDB-41C4-A80D-452D633F4B6A}"/>
    <cellStyle name="Normal 13 2_Dev global price ach" xfId="9767" xr:uid="{D73326CE-E804-437A-9461-830ABB51EF37}"/>
    <cellStyle name="Normal 13 3" xfId="1376" xr:uid="{00000000-0005-0000-0000-000063050000}"/>
    <cellStyle name="Normal 13 3 2" xfId="1377" xr:uid="{00000000-0005-0000-0000-000064050000}"/>
    <cellStyle name="Normal 13 3 2 2" xfId="1378" xr:uid="{00000000-0005-0000-0000-000065050000}"/>
    <cellStyle name="Normal 13 3 2 2 2" xfId="9769" xr:uid="{BC101CFC-E5C1-4B8B-A67B-4513A3E19B94}"/>
    <cellStyle name="Normal 13 3 2 2 2 2" xfId="9770" xr:uid="{7C7B0B18-3CD3-4C55-BA11-713CA9A614A2}"/>
    <cellStyle name="Normal 13 3 2 2 2 2 2" xfId="25674" xr:uid="{705EEF85-E0CE-47F4-9C95-FC3BE90803A6}"/>
    <cellStyle name="Normal 13 3 2 2 2 3" xfId="9771" xr:uid="{5CB9F12F-642D-4BE1-9F96-BE15E1FFC91E}"/>
    <cellStyle name="Normal 13 3 2 2 2 3 2" xfId="25675" xr:uid="{41299790-738E-48A0-96E7-1C1EAFF9931F}"/>
    <cellStyle name="Normal 13 3 2 2 2 4" xfId="25673" xr:uid="{6CA66BAB-200D-4FC1-B012-E40A565A9368}"/>
    <cellStyle name="Normal 13 3 2 2 3" xfId="9772" xr:uid="{1BA9DC7A-AD3E-44BE-85EC-ABE8E020762A}"/>
    <cellStyle name="Normal 13 3 2 2 3 2" xfId="9773" xr:uid="{F94C1D3F-7A81-4F63-9E20-BEC1A03B437F}"/>
    <cellStyle name="Normal 13 3 2 2 3 2 2" xfId="25677" xr:uid="{C76291CC-A7A9-43F1-9CCE-3A30C27478A3}"/>
    <cellStyle name="Normal 13 3 2 2 3 3" xfId="25676" xr:uid="{71CC876F-0FBC-4AD8-B33F-9320B3EACEF3}"/>
    <cellStyle name="Normal 13 3 2 2 4" xfId="9774" xr:uid="{C34430CC-737D-43F6-B25C-5BD7FFE17D10}"/>
    <cellStyle name="Normal 13 3 2 2 4 2" xfId="9775" xr:uid="{4E8C8E8E-9396-4691-9AA2-E3082889E19F}"/>
    <cellStyle name="Normal 13 3 2 2 4 2 2" xfId="25679" xr:uid="{09FFB72C-3DB9-433E-A596-DF9D6A44FA35}"/>
    <cellStyle name="Normal 13 3 2 2 4 3" xfId="25678" xr:uid="{4D9C197E-7F72-4312-8D6B-D154720EC3CB}"/>
    <cellStyle name="Normal 13 3 2 2 5" xfId="9776" xr:uid="{368F7464-E91D-482C-B75E-DFD7AECC811B}"/>
    <cellStyle name="Normal 13 3 2 2 5 2" xfId="25680" xr:uid="{BB7D2C8B-5923-42F9-B946-A8A5D211CF52}"/>
    <cellStyle name="Normal 13 3 2 2_sales contracts" xfId="9768" xr:uid="{BE981DED-6EA0-42F1-8337-6B505CB5823B}"/>
    <cellStyle name="Normal 13 3 2 3" xfId="9777" xr:uid="{537CA62A-80A5-4220-9646-DB1475F352E9}"/>
    <cellStyle name="Normal 13 3 2 3 2" xfId="9778" xr:uid="{ECB002EE-31BF-4120-8B44-4ED30DB938AB}"/>
    <cellStyle name="Normal 13 3 2 3 2 2" xfId="25682" xr:uid="{9771A5EA-D8BF-4673-9DD9-D8F33BE4D492}"/>
    <cellStyle name="Normal 13 3 2 3 3" xfId="9779" xr:uid="{299A22AE-5E7E-482B-911D-67B0C121E51C}"/>
    <cellStyle name="Normal 13 3 2 3 3 2" xfId="25683" xr:uid="{85D58110-4198-418A-8B5E-CF53372FFCF3}"/>
    <cellStyle name="Normal 13 3 2 3 4" xfId="25681" xr:uid="{1E85C3BD-AE07-41FB-A0B8-6522E306A0A0}"/>
    <cellStyle name="Normal 13 3 2 4" xfId="9780" xr:uid="{5101ECB4-221D-4F46-ABBB-AE6B1BC47F37}"/>
    <cellStyle name="Normal 13 3 2 4 2" xfId="9781" xr:uid="{E6675E9E-2236-4843-8EC8-FB34F3761546}"/>
    <cellStyle name="Normal 13 3 2 4 2 2" xfId="25685" xr:uid="{C11BA5FA-3690-491C-BEBC-1374E4EA9D51}"/>
    <cellStyle name="Normal 13 3 2 4 3" xfId="9782" xr:uid="{3687BF46-35A4-4C27-A985-98BC8FCBFAF6}"/>
    <cellStyle name="Normal 13 3 2 4 3 2" xfId="25686" xr:uid="{028B7878-FE63-4642-A4F0-95CBAF99F190}"/>
    <cellStyle name="Normal 13 3 2 4 4" xfId="25684" xr:uid="{C532A8CD-7637-416E-9A49-EFB31EEA3093}"/>
    <cellStyle name="Normal 13 3 2 5" xfId="9783" xr:uid="{B94460C8-F56F-40FC-B022-291C637FE198}"/>
    <cellStyle name="Normal 13 3 2 5 2" xfId="9784" xr:uid="{57BAD9DE-613A-41F9-BC15-CA07F7F2D047}"/>
    <cellStyle name="Normal 13 3 2 5 2 2" xfId="25688" xr:uid="{05225312-FB60-47F3-BE5E-C81AD10E8074}"/>
    <cellStyle name="Normal 13 3 2 5 3" xfId="25687" xr:uid="{FF98FE74-FC83-413A-8639-C8E488C7D16D}"/>
    <cellStyle name="Normal 13 3 2 6" xfId="9785" xr:uid="{0190E81C-F67D-461D-8644-8B9725CA89E6}"/>
    <cellStyle name="Normal 13 3 2 6 2" xfId="9786" xr:uid="{7DA2E7EB-0A10-4C66-A709-29862C6221DD}"/>
    <cellStyle name="Normal 13 3 2 6 2 2" xfId="25690" xr:uid="{A314E841-2800-41A9-919B-E498DFCF4F99}"/>
    <cellStyle name="Normal 13 3 2 6 3" xfId="25689" xr:uid="{B076B0E1-BF20-4D66-832C-93977A5C98DC}"/>
    <cellStyle name="Normal 13 3 2 7" xfId="9787" xr:uid="{70363392-E299-44E9-8AE6-56C96C80BECE}"/>
    <cellStyle name="Normal 13 3 2 7 2" xfId="25691" xr:uid="{01C31F92-B12D-49BC-8CA9-F530E6AF0B1C}"/>
    <cellStyle name="Normal 13 3 2_Dev global price ach" xfId="9788" xr:uid="{A3F8B62F-EBB4-47E2-9805-6AD8D5B9F1AE}"/>
    <cellStyle name="Normal 13 3 3" xfId="1379" xr:uid="{00000000-0005-0000-0000-000067050000}"/>
    <cellStyle name="Normal 13 3 3 2" xfId="9790" xr:uid="{5B5FADE6-8F18-4B44-8DF1-B4BF2D101DD5}"/>
    <cellStyle name="Normal 13 3 3 2 2" xfId="9791" xr:uid="{CE671FD6-428D-4E6B-A5A2-FF33D6BC8AC4}"/>
    <cellStyle name="Normal 13 3 3 2 2 2" xfId="25693" xr:uid="{0457B243-042F-4CEA-B0EB-1F71FC067CAC}"/>
    <cellStyle name="Normal 13 3 3 2 3" xfId="9792" xr:uid="{5917A68D-1B01-47E4-8B78-E6A74BB1A7CD}"/>
    <cellStyle name="Normal 13 3 3 2 3 2" xfId="25694" xr:uid="{6D68166D-16B3-4490-AD19-F550E2ABC744}"/>
    <cellStyle name="Normal 13 3 3 2 4" xfId="25692" xr:uid="{FBBAFE7D-4675-44F5-80C6-8530DB40E5CA}"/>
    <cellStyle name="Normal 13 3 3 3" xfId="9793" xr:uid="{446BF641-56A3-4295-BD92-FBE114F90FF6}"/>
    <cellStyle name="Normal 13 3 3 3 2" xfId="9794" xr:uid="{F315D626-D241-49F1-9F32-1D65B6F84768}"/>
    <cellStyle name="Normal 13 3 3 3 2 2" xfId="25696" xr:uid="{BB624B89-1D93-4B1C-A9EC-A2E409606C23}"/>
    <cellStyle name="Normal 13 3 3 3 3" xfId="25695" xr:uid="{F4756E1E-1B51-4AFB-AD14-16B3B6A9E2F8}"/>
    <cellStyle name="Normal 13 3 3 4" xfId="9795" xr:uid="{2189C012-E537-4402-8C8F-04E2B93990C8}"/>
    <cellStyle name="Normal 13 3 3 4 2" xfId="9796" xr:uid="{A6BF9EC3-3F94-44C9-B48A-A4D431D0850A}"/>
    <cellStyle name="Normal 13 3 3 4 2 2" xfId="25698" xr:uid="{4EC34B1E-F444-4879-A316-0C2B88979152}"/>
    <cellStyle name="Normal 13 3 3 4 3" xfId="25697" xr:uid="{7A259FF9-078E-4799-B53B-2F1919A1A921}"/>
    <cellStyle name="Normal 13 3 3 5" xfId="9797" xr:uid="{CDA9ED76-420F-47EE-84DB-12685562A8A0}"/>
    <cellStyle name="Normal 13 3 3 5 2" xfId="25699" xr:uid="{EFF6DBF9-4C9C-4E65-8BAB-DC43FAD101B3}"/>
    <cellStyle name="Normal 13 3 3_sales contracts" xfId="9789" xr:uid="{980732D9-51E0-49B5-B8A7-871CF7BA1743}"/>
    <cellStyle name="Normal 13 3 4" xfId="9798" xr:uid="{DF921A2D-E664-45CE-B13A-0A1C08A96555}"/>
    <cellStyle name="Normal 13 3 4 2" xfId="9799" xr:uid="{8D51EF62-60BB-44B0-851B-B84ED22103EB}"/>
    <cellStyle name="Normal 13 3 4 2 2" xfId="25701" xr:uid="{9922EE47-A9A9-42BA-858A-0B52490DCFA8}"/>
    <cellStyle name="Normal 13 3 4 3" xfId="9800" xr:uid="{EAA9F7FF-33EE-4769-857B-914824D3D6C6}"/>
    <cellStyle name="Normal 13 3 4 3 2" xfId="25702" xr:uid="{807EA250-A925-4632-99DA-61A15DB16515}"/>
    <cellStyle name="Normal 13 3 4 4" xfId="25700" xr:uid="{251A74FD-83A1-4D88-88D5-6779E2F6C970}"/>
    <cellStyle name="Normal 13 3 5" xfId="9801" xr:uid="{148E25CF-4530-4673-95A0-6DC0A17B62C0}"/>
    <cellStyle name="Normal 13 3 5 2" xfId="9802" xr:uid="{7BAD4218-BF6B-454A-9D02-606F0FD47C7D}"/>
    <cellStyle name="Normal 13 3 5 2 2" xfId="25704" xr:uid="{03A1C103-BCCB-4C40-B03F-EBC772B6F671}"/>
    <cellStyle name="Normal 13 3 5 3" xfId="9803" xr:uid="{FD11BBC1-0447-4A1F-9892-F69640CC6A03}"/>
    <cellStyle name="Normal 13 3 5 3 2" xfId="25705" xr:uid="{C58AE7CD-2F37-4E1D-936E-4A25C2195FEE}"/>
    <cellStyle name="Normal 13 3 5 4" xfId="25703" xr:uid="{6F542F03-5136-4F8C-B033-8E914B460A69}"/>
    <cellStyle name="Normal 13 3 6" xfId="9804" xr:uid="{F76602C4-4A87-4144-9211-76C6F8B77B0C}"/>
    <cellStyle name="Normal 13 3 6 2" xfId="9805" xr:uid="{EBBD21AB-1C03-4610-B4A5-15EE2EBE0678}"/>
    <cellStyle name="Normal 13 3 6 2 2" xfId="25707" xr:uid="{03DD9A93-C3F3-4815-8CCA-0A3A5FD6682D}"/>
    <cellStyle name="Normal 13 3 6 3" xfId="25706" xr:uid="{740CAA03-285A-45DA-943C-DD5B2245855B}"/>
    <cellStyle name="Normal 13 3 7" xfId="9806" xr:uid="{6DB64778-25DC-49C0-BC90-739CA2A4AE76}"/>
    <cellStyle name="Normal 13 3 7 2" xfId="9807" xr:uid="{27C17ABE-4230-42BC-B4F4-A33E734FB027}"/>
    <cellStyle name="Normal 13 3 7 2 2" xfId="25709" xr:uid="{1C0FE353-DB38-4970-A84F-145A0AE66FAC}"/>
    <cellStyle name="Normal 13 3 7 3" xfId="25708" xr:uid="{D6C606F0-E18D-43AB-A288-06E79829352C}"/>
    <cellStyle name="Normal 13 3 8" xfId="9808" xr:uid="{9C8FDD98-593E-4545-885A-14DF18B11599}"/>
    <cellStyle name="Normal 13 3 8 2" xfId="25710" xr:uid="{FCDB787E-3E85-478B-B87B-DBC60E6CC9DB}"/>
    <cellStyle name="Normal 13 3_Dev global price ach" xfId="9809" xr:uid="{09E3A749-604B-4E1E-B411-EB01386DAC6A}"/>
    <cellStyle name="Normal 13 4" xfId="1380" xr:uid="{00000000-0005-0000-0000-000069050000}"/>
    <cellStyle name="Normal 13 4 2" xfId="1381" xr:uid="{00000000-0005-0000-0000-00006A050000}"/>
    <cellStyle name="Normal 13 4 2 2" xfId="9811" xr:uid="{7C279D5F-3C3C-4618-8F83-8859FBF36B7A}"/>
    <cellStyle name="Normal 13 4 2 2 2" xfId="9812" xr:uid="{977318B0-ACDA-479C-BA73-8DCFE7D5CAA0}"/>
    <cellStyle name="Normal 13 4 2 2 2 2" xfId="25712" xr:uid="{47746D29-09FE-4A7E-B5B2-07A6DB9E99AD}"/>
    <cellStyle name="Normal 13 4 2 2 3" xfId="9813" xr:uid="{E8AB1DBC-421B-42A5-B209-05D6462122B2}"/>
    <cellStyle name="Normal 13 4 2 2 3 2" xfId="25713" xr:uid="{D7B6EE92-5AD3-476E-8AEC-6C95E0184596}"/>
    <cellStyle name="Normal 13 4 2 2 4" xfId="25711" xr:uid="{19A28881-9975-480C-9A69-CFC196804549}"/>
    <cellStyle name="Normal 13 4 2 3" xfId="9814" xr:uid="{98356D45-5401-4B54-A7AF-AB37A9422868}"/>
    <cellStyle name="Normal 13 4 2 3 2" xfId="9815" xr:uid="{15BAE7DC-AF8D-42B6-9C21-1F71B93FADA5}"/>
    <cellStyle name="Normal 13 4 2 3 2 2" xfId="25715" xr:uid="{0BC0553F-CA02-450F-98C2-CBC9F180476D}"/>
    <cellStyle name="Normal 13 4 2 3 3" xfId="25714" xr:uid="{3549E34B-96F4-4E18-95B1-EC1866332CAC}"/>
    <cellStyle name="Normal 13 4 2 4" xfId="9816" xr:uid="{F3BBB805-A972-4C0F-9006-59235146E14F}"/>
    <cellStyle name="Normal 13 4 2 4 2" xfId="9817" xr:uid="{BA44549C-1B63-49C7-AACA-08CDD9292B22}"/>
    <cellStyle name="Normal 13 4 2 4 2 2" xfId="25717" xr:uid="{9A2A7F7B-A8ED-414E-A564-EC7C2569914C}"/>
    <cellStyle name="Normal 13 4 2 4 3" xfId="25716" xr:uid="{93279670-A5EE-44C7-B9F4-E5F065D10750}"/>
    <cellStyle name="Normal 13 4 2 5" xfId="9818" xr:uid="{AA52FA48-C58E-4B79-9485-6311CE192B05}"/>
    <cellStyle name="Normal 13 4 2 5 2" xfId="25718" xr:uid="{3EA3EE63-B459-4469-BE2E-472C39499167}"/>
    <cellStyle name="Normal 13 4 2_sales contracts" xfId="9810" xr:uid="{B2F89C91-4E7B-4D1A-9779-A03E5B0F967A}"/>
    <cellStyle name="Normal 13 4 3" xfId="9819" xr:uid="{74ABC228-BE66-4E06-94D9-538C91AABAF4}"/>
    <cellStyle name="Normal 13 4 3 2" xfId="9820" xr:uid="{CF644435-719A-4660-8F52-65991EFD43D6}"/>
    <cellStyle name="Normal 13 4 3 2 2" xfId="25720" xr:uid="{45A876F4-6477-44FB-B174-45ACECBA5EFA}"/>
    <cellStyle name="Normal 13 4 3 3" xfId="9821" xr:uid="{FD271011-C5E7-44F2-B98B-774A681B492E}"/>
    <cellStyle name="Normal 13 4 3 3 2" xfId="25721" xr:uid="{F372CBB5-E3D6-4F7E-9424-B786C25FF928}"/>
    <cellStyle name="Normal 13 4 3 4" xfId="25719" xr:uid="{BAAC980D-D845-47FE-B606-A8B5545B63BB}"/>
    <cellStyle name="Normal 13 4 3 5" xfId="19277" xr:uid="{F0076700-4330-4654-804E-8B91CE0C921F}"/>
    <cellStyle name="Normal 13 4 4" xfId="9822" xr:uid="{9916FDC7-031A-452C-9F98-B31061C81C35}"/>
    <cellStyle name="Normal 13 4 4 2" xfId="9823" xr:uid="{74D026DC-F976-4247-BCF1-7F1A0B0B3364}"/>
    <cellStyle name="Normal 13 4 4 2 2" xfId="25723" xr:uid="{FB69A298-4A85-4D7D-82C2-CCBD84E0C5F6}"/>
    <cellStyle name="Normal 13 4 4 3" xfId="9824" xr:uid="{663EC2F1-3D9F-4D52-B3EC-4A15594838F2}"/>
    <cellStyle name="Normal 13 4 4 3 2" xfId="25724" xr:uid="{79BA6302-7CF4-4858-9849-16FDF89CB55D}"/>
    <cellStyle name="Normal 13 4 4 4" xfId="25722" xr:uid="{49A50E1C-0A8E-4558-BD2B-5776694918EE}"/>
    <cellStyle name="Normal 13 4 5" xfId="9825" xr:uid="{7C492429-15CC-40A5-82E3-2AFCCB0F9416}"/>
    <cellStyle name="Normal 13 4 5 2" xfId="9826" xr:uid="{C1AAACA3-98A7-4DE2-B6D5-99F5E0633145}"/>
    <cellStyle name="Normal 13 4 5 2 2" xfId="25726" xr:uid="{D5BCDB61-1A68-4FDF-9682-E9408CB65E74}"/>
    <cellStyle name="Normal 13 4 5 3" xfId="25725" xr:uid="{53E50C9C-1026-4BC2-9897-1DC18029696E}"/>
    <cellStyle name="Normal 13 4 6" xfId="9827" xr:uid="{29903436-3113-4CCB-A9FA-7EE65B6D52BE}"/>
    <cellStyle name="Normal 13 4 6 2" xfId="9828" xr:uid="{81A281D8-D7E6-48C3-99F9-A42C3E2719D8}"/>
    <cellStyle name="Normal 13 4 6 2 2" xfId="25728" xr:uid="{F43A799F-ECBE-4129-8F8F-F5B2A3264301}"/>
    <cellStyle name="Normal 13 4 6 3" xfId="25727" xr:uid="{57ACE683-D0C6-4F9B-9559-A8CE4CBD9334}"/>
    <cellStyle name="Normal 13 4 7" xfId="9829" xr:uid="{3D28BD23-F540-4BA9-A561-B62085A7DF3D}"/>
    <cellStyle name="Normal 13 4 7 2" xfId="25729" xr:uid="{BD3468FA-210C-40FD-8364-B1D9DE95CADD}"/>
    <cellStyle name="Normal 13 4_Dev global price ach" xfId="9830" xr:uid="{835EA127-2F4B-4E06-85FB-2AC61D1F4012}"/>
    <cellStyle name="Normal 13 5" xfId="1382" xr:uid="{00000000-0005-0000-0000-00006C050000}"/>
    <cellStyle name="Normal 13 5 2" xfId="1383" xr:uid="{00000000-0005-0000-0000-00006D050000}"/>
    <cellStyle name="Normal 13 5 2 2" xfId="9832" xr:uid="{C87185DD-317F-4A39-984B-E6803BD4CE4F}"/>
    <cellStyle name="Normal 13 5 2 2 2" xfId="9833" xr:uid="{17DFFD04-E8E9-4228-A8E0-8081B8DAE021}"/>
    <cellStyle name="Normal 13 5 2 2 2 2" xfId="25731" xr:uid="{F336C0AD-2E35-49C2-BDC6-C44E8F7CF2E7}"/>
    <cellStyle name="Normal 13 5 2 2 3" xfId="9834" xr:uid="{1B68881D-5D66-43DA-B14D-81D46BEB9FB7}"/>
    <cellStyle name="Normal 13 5 2 2 3 2" xfId="25732" xr:uid="{90817E4B-0EA8-42DB-964D-BBE010BC4D9B}"/>
    <cellStyle name="Normal 13 5 2 2 4" xfId="25730" xr:uid="{BA774228-5DC3-4A87-BFFB-3BD7C2129A30}"/>
    <cellStyle name="Normal 13 5 2 3" xfId="9835" xr:uid="{213F3A9A-D992-43C5-89F5-92CA0F5B7B3D}"/>
    <cellStyle name="Normal 13 5 2 3 2" xfId="9836" xr:uid="{0BDDFD86-EF7A-45A5-8F72-9ADD315321EB}"/>
    <cellStyle name="Normal 13 5 2 3 2 2" xfId="25734" xr:uid="{8E0E8EB1-99B1-4739-B8B0-ACA1E765303A}"/>
    <cellStyle name="Normal 13 5 2 3 3" xfId="25733" xr:uid="{4A6D5BE2-C3B2-4C6C-89EC-D69FC7C96639}"/>
    <cellStyle name="Normal 13 5 2 4" xfId="9837" xr:uid="{B4E98751-CE23-4ECF-B40E-106435193DBE}"/>
    <cellStyle name="Normal 13 5 2 4 2" xfId="9838" xr:uid="{F7B21AD0-02DF-47BA-BB8D-185A2CB299B3}"/>
    <cellStyle name="Normal 13 5 2 4 2 2" xfId="25736" xr:uid="{B8140730-0C7E-41D6-8E41-8825CCA92BEA}"/>
    <cellStyle name="Normal 13 5 2 4 3" xfId="25735" xr:uid="{1706E424-B4D4-4646-8F07-0D542776F211}"/>
    <cellStyle name="Normal 13 5 2 5" xfId="9839" xr:uid="{D8D47C5F-3D05-4C4E-9845-EF6DA28F8306}"/>
    <cellStyle name="Normal 13 5 2 5 2" xfId="25737" xr:uid="{38B9BCEA-3313-48E4-8CDA-5A047EA1542D}"/>
    <cellStyle name="Normal 13 5 2_sales contracts" xfId="9831" xr:uid="{4CFD72B6-DEA6-4C93-BE72-1D1D799AC850}"/>
    <cellStyle name="Normal 13 5 3" xfId="9840" xr:uid="{3933F194-9F35-476F-A734-7EDF33F09AD2}"/>
    <cellStyle name="Normal 13 5 3 2" xfId="9841" xr:uid="{3B7BFD1A-8FB3-4D0B-AE51-E60C6EED76CF}"/>
    <cellStyle name="Normal 13 5 3 2 2" xfId="25739" xr:uid="{66AC2EF5-596E-49E8-8430-302AB8A92D90}"/>
    <cellStyle name="Normal 13 5 3 3" xfId="9842" xr:uid="{5C568E0F-A191-4A1A-AE5A-A1D35106EE89}"/>
    <cellStyle name="Normal 13 5 3 3 2" xfId="25740" xr:uid="{BCB91EE2-3F7E-4C3F-A005-B3D77C4189C4}"/>
    <cellStyle name="Normal 13 5 3 4" xfId="25738" xr:uid="{6C84C569-0D7E-4FE8-BCA9-D052F8B712B6}"/>
    <cellStyle name="Normal 13 5 3 5" xfId="19276" xr:uid="{2325C94F-EB18-4E37-AB80-CA8CBBC0FB2F}"/>
    <cellStyle name="Normal 13 5 4" xfId="9843" xr:uid="{A8F1D8F6-A765-4BD6-BF47-D2B043AC63B1}"/>
    <cellStyle name="Normal 13 5 4 2" xfId="9844" xr:uid="{5116098B-3054-4B74-AF78-530C70A51ADD}"/>
    <cellStyle name="Normal 13 5 4 2 2" xfId="25742" xr:uid="{79C92237-12EE-4B2D-9312-5D56532D2567}"/>
    <cellStyle name="Normal 13 5 4 3" xfId="9845" xr:uid="{DBBAA227-EA28-4130-9609-01346BBBD522}"/>
    <cellStyle name="Normal 13 5 4 3 2" xfId="25743" xr:uid="{78E3482D-0B58-498A-A8EA-F7287B93BD07}"/>
    <cellStyle name="Normal 13 5 4 4" xfId="25741" xr:uid="{02FE8A51-77FC-46FB-87B8-7D49A634A564}"/>
    <cellStyle name="Normal 13 5 5" xfId="9846" xr:uid="{41EC092A-9280-48C1-82E0-9D6764137994}"/>
    <cellStyle name="Normal 13 5 5 2" xfId="9847" xr:uid="{7FE0CCAD-2888-42D3-9332-EB365503459B}"/>
    <cellStyle name="Normal 13 5 5 2 2" xfId="25745" xr:uid="{7F16E661-4E8D-4FDB-8D7F-1469C31FD4E3}"/>
    <cellStyle name="Normal 13 5 5 3" xfId="25744" xr:uid="{E2889CC3-2224-4015-BD6F-C8A055DF0A4B}"/>
    <cellStyle name="Normal 13 5 6" xfId="9848" xr:uid="{88A1FB36-2AC5-45D5-A476-2248B3E2EB63}"/>
    <cellStyle name="Normal 13 5 6 2" xfId="9849" xr:uid="{53FECB78-E21B-4621-A592-864185090D7C}"/>
    <cellStyle name="Normal 13 5 6 2 2" xfId="25747" xr:uid="{15787FDF-9C93-4CFE-9B56-082DAC773F52}"/>
    <cellStyle name="Normal 13 5 6 3" xfId="25746" xr:uid="{F194F81A-3A33-4AC8-A1A6-9D93D810493E}"/>
    <cellStyle name="Normal 13 5 7" xfId="9850" xr:uid="{27F220A7-B855-4F57-8D38-9EBE7B1373C0}"/>
    <cellStyle name="Normal 13 5 7 2" xfId="25748" xr:uid="{816BC562-A82F-465A-B408-8EB04EDA1A19}"/>
    <cellStyle name="Normal 13 5_Dev global price ach" xfId="9851" xr:uid="{CB49DBCD-6F34-4B15-8678-CB183EDF93AC}"/>
    <cellStyle name="Normal 13 6" xfId="1384" xr:uid="{00000000-0005-0000-0000-00006F050000}"/>
    <cellStyle name="Normal 13 6 2" xfId="9852" xr:uid="{4901D5E9-963A-4CF4-A5A4-A56B1005D599}"/>
    <cellStyle name="Normal 13 6 2 2" xfId="25749" xr:uid="{0F4925F5-DF96-45AA-98BF-EA25B9C464C3}"/>
    <cellStyle name="Normal 13 6 2 3" xfId="19275" xr:uid="{51CBF766-BDFD-423D-B3D9-165A050AE4B7}"/>
    <cellStyle name="Normal 13 6 3" xfId="9853" xr:uid="{1CA32E31-3AFD-4C90-8EA7-0150720D0FBA}"/>
    <cellStyle name="Normal 13 6 3 2" xfId="9854" xr:uid="{AE11FB90-B535-4A2F-83AF-A7CB4F3F3901}"/>
    <cellStyle name="Normal 13 6 3 2 2" xfId="25751" xr:uid="{DD6F93E8-58BA-4A43-90B0-F3AFA10B717F}"/>
    <cellStyle name="Normal 13 6 3 3" xfId="9855" xr:uid="{60B957AA-D549-49ED-8304-52349C3D4BC9}"/>
    <cellStyle name="Normal 13 6 3 3 2" xfId="25752" xr:uid="{4903B072-0BE6-4B41-96E5-5D7D674468F0}"/>
    <cellStyle name="Normal 13 6 3 4" xfId="25750" xr:uid="{2CBC742D-363F-4B53-87FA-5962C5C6179C}"/>
    <cellStyle name="Normal 13 6 3 5" xfId="19274" xr:uid="{90460F98-11BA-4666-83B6-FF44C03C3A91}"/>
    <cellStyle name="Normal 13 6 4" xfId="9856" xr:uid="{D67B6EBE-81C0-423A-9F2D-17389671A7F0}"/>
    <cellStyle name="Normal 13 6 4 2" xfId="9857" xr:uid="{71ED31DA-9377-4FD3-829D-32B1604FC777}"/>
    <cellStyle name="Normal 13 6 4 2 2" xfId="25754" xr:uid="{7FBC10AF-A85B-489C-B049-AAE0475EC8D6}"/>
    <cellStyle name="Normal 13 6 4 3" xfId="25753" xr:uid="{B88D2AA8-E1AB-4EDB-985F-7A90571B93B7}"/>
    <cellStyle name="Normal 13 6_Input 18 Cash FC" xfId="19273" xr:uid="{F3756C92-CCE3-4227-B74C-82581FA09329}"/>
    <cellStyle name="Normal 13 7" xfId="1385" xr:uid="{00000000-0005-0000-0000-000070050000}"/>
    <cellStyle name="Normal 13 7 2" xfId="9858" xr:uid="{E1B988AE-1A79-4FC6-A539-A1353237B059}"/>
    <cellStyle name="Normal 13 7 2 2" xfId="9859" xr:uid="{2C347A4F-414E-476C-B16C-B0E3341168DD}"/>
    <cellStyle name="Normal 13 7 2 2 2" xfId="25756" xr:uid="{C29AD3BD-6581-472B-A8E5-2C5D2277194E}"/>
    <cellStyle name="Normal 13 7 2 3" xfId="9860" xr:uid="{73C6FA57-93AB-478C-9B04-4ED4D45FDF2F}"/>
    <cellStyle name="Normal 13 7 2 3 2" xfId="25757" xr:uid="{81A8A4B4-96D9-485C-8D4D-A198D53A269F}"/>
    <cellStyle name="Normal 13 7 2 4" xfId="25755" xr:uid="{3B9DB12A-5DF7-4A2D-968C-4CB4CEFBC628}"/>
    <cellStyle name="Normal 13 7 2 5" xfId="19272" xr:uid="{1AAFFC43-0373-405F-8CDC-7BC68417D343}"/>
    <cellStyle name="Normal 13 7 3" xfId="9861" xr:uid="{3085A60F-5486-4EA4-A44B-5F385DADCE3C}"/>
    <cellStyle name="Normal 13 7 3 2" xfId="25758" xr:uid="{65D2F1E5-F794-461F-9ECD-496B21C7515C}"/>
    <cellStyle name="Normal 13 7 3 3" xfId="19271" xr:uid="{6A7FC506-C0E3-48CF-8D10-E09773BC12DD}"/>
    <cellStyle name="Normal 13 7 4" xfId="9862" xr:uid="{6650D793-BDEA-4C03-B7F1-14F7294412B7}"/>
    <cellStyle name="Normal 13 7 4 2" xfId="9863" xr:uid="{FB3AB631-8812-4167-83ED-253CF1B0C764}"/>
    <cellStyle name="Normal 13 7 4 2 2" xfId="25760" xr:uid="{BF7D0ACE-836B-4B1A-80A7-7121070463DA}"/>
    <cellStyle name="Normal 13 7 4 3" xfId="25759" xr:uid="{184A6050-2C85-4DAE-B9FB-0DF015AA4D83}"/>
    <cellStyle name="Normal 13 7_Input 18 Cash FC" xfId="19270" xr:uid="{5CC4EBF6-65F2-490E-8EEA-7DF0E2B6F52D}"/>
    <cellStyle name="Normal 13 8" xfId="9864" xr:uid="{CBC1D1AC-C212-44F1-84B6-B194E06D25EA}"/>
    <cellStyle name="Normal 13 8 2" xfId="9865" xr:uid="{8D2CD3E4-9E06-4498-A23A-F67653CE5185}"/>
    <cellStyle name="Normal 13 8 2 2" xfId="9866" xr:uid="{96D192C6-956F-4959-ABFD-A66ADBE53C11}"/>
    <cellStyle name="Normal 13 8 2 2 2" xfId="25763" xr:uid="{408ED0AA-726C-441F-BA03-247E4A02726E}"/>
    <cellStyle name="Normal 13 8 2 3" xfId="25762" xr:uid="{E2818A64-A602-4129-B80D-A34EEB2FFC49}"/>
    <cellStyle name="Normal 13 8 2 4" xfId="19268" xr:uid="{B3AE74E4-0E52-4BB7-914F-0859A3351BF1}"/>
    <cellStyle name="Normal 13 8 3" xfId="9867" xr:uid="{6F15AFE1-26A6-4B50-998B-DC84BCB7E04F}"/>
    <cellStyle name="Normal 13 8 3 2" xfId="9868" xr:uid="{1D89CCDA-C0AD-4037-93D5-3F5BBAA30C08}"/>
    <cellStyle name="Normal 13 8 3 2 2" xfId="25765" xr:uid="{B74D8776-3CF7-47B7-8074-55B1FB0F408B}"/>
    <cellStyle name="Normal 13 8 3 3" xfId="25764" xr:uid="{31143B4B-A667-479C-B8B3-AEC0E5B073F7}"/>
    <cellStyle name="Normal 13 8 3 4" xfId="19267" xr:uid="{32514590-1602-4F1A-9C03-61136EAE6998}"/>
    <cellStyle name="Normal 13 8 4" xfId="9869" xr:uid="{95D0CA04-21EC-45F6-895B-7DB4133E846A}"/>
    <cellStyle name="Normal 13 8 4 2" xfId="25766" xr:uid="{6B74F009-E950-4AF8-B20C-2AF1C2752A20}"/>
    <cellStyle name="Normal 13 8 5" xfId="25761" xr:uid="{9A684659-25A5-44F2-B8E2-02B7D23CE437}"/>
    <cellStyle name="Normal 13 8 6" xfId="19269" xr:uid="{E5A28C71-77CF-4C16-8048-984D326D66BB}"/>
    <cellStyle name="Normal 13 8_Input 18 Cash FC" xfId="19266" xr:uid="{0DD234DC-9C0A-4B1A-888F-303F08239DC7}"/>
    <cellStyle name="Normal 13 9" xfId="9870" xr:uid="{BE933B0F-4F3C-4F05-A4CD-D3AFB3E713F8}"/>
    <cellStyle name="Normal 13 9 2" xfId="9871" xr:uid="{7D2E782E-C0BE-415A-ACA1-33F78AA31EA9}"/>
    <cellStyle name="Normal 13 9 2 2" xfId="25768" xr:uid="{6F53D998-FD5D-4FD3-B3A0-89F9492B26AD}"/>
    <cellStyle name="Normal 13 9 3" xfId="9872" xr:uid="{EE850EB4-1BD0-4302-A23A-BC58C24B436B}"/>
    <cellStyle name="Normal 13 9 3 2" xfId="25769" xr:uid="{09EE9ED3-B6C0-4F31-B0A0-7F384FE62C47}"/>
    <cellStyle name="Normal 13 9 4" xfId="25767" xr:uid="{7A29A900-1EE6-4E57-9845-06B76B28EC9B}"/>
    <cellStyle name="Normal 13 9 5" xfId="19265" xr:uid="{A24A6D68-0F55-43FB-AEA2-F796CF5EC6FE}"/>
    <cellStyle name="Normal 13_2015 BFOREC HFM PLBS" xfId="1386" xr:uid="{00000000-0005-0000-0000-000071050000}"/>
    <cellStyle name="Normal 14" xfId="409" xr:uid="{00000000-0005-0000-0000-000072050000}"/>
    <cellStyle name="Normal 14 10" xfId="9873" xr:uid="{F0B66C4B-3133-4F8E-BF61-EE01F6D07D65}"/>
    <cellStyle name="Normal 14 10 2" xfId="9874" xr:uid="{906BB368-180A-4A16-A5C3-862082875EB6}"/>
    <cellStyle name="Normal 14 10 2 2" xfId="25771" xr:uid="{1B53EA69-AF16-47E3-8E4F-D0CC6A99DDE9}"/>
    <cellStyle name="Normal 14 10 3" xfId="25770" xr:uid="{AE845F8B-9BFE-4338-9631-FFFD6D714702}"/>
    <cellStyle name="Normal 14 11" xfId="9875" xr:uid="{5F403B84-0617-4950-A51A-4CA893931D1A}"/>
    <cellStyle name="Normal 14 11 2" xfId="9876" xr:uid="{1EFD23E4-9D08-4D5B-880D-37062BC2AEA0}"/>
    <cellStyle name="Normal 14 11 2 2" xfId="25773" xr:uid="{DFD54E8E-FD40-4086-B5D2-CBAB9B38209E}"/>
    <cellStyle name="Normal 14 11 3" xfId="25772" xr:uid="{104CC7FB-C60C-4E90-8890-FD34538CAC00}"/>
    <cellStyle name="Normal 14 12" xfId="9877" xr:uid="{83640B23-DD83-495D-9D0D-061E93A81FB6}"/>
    <cellStyle name="Normal 14 12 2" xfId="25774" xr:uid="{16AD543B-F884-4AD8-A322-6F2836132344}"/>
    <cellStyle name="Normal 14 13" xfId="18174" xr:uid="{98E9AB23-97CF-4702-A69D-112579FA93B1}"/>
    <cellStyle name="Normal 14 14" xfId="2270" xr:uid="{84FB3FA1-A749-44BB-BEBE-50723CED1E77}"/>
    <cellStyle name="Normal 14 2" xfId="1387" xr:uid="{00000000-0005-0000-0000-000073050000}"/>
    <cellStyle name="Normal 14 2 2" xfId="1388" xr:uid="{00000000-0005-0000-0000-000074050000}"/>
    <cellStyle name="Normal 14 2 2 2" xfId="1389" xr:uid="{00000000-0005-0000-0000-000075050000}"/>
    <cellStyle name="Normal 14 2 2 2 2" xfId="9879" xr:uid="{87DBF9D3-4763-4270-A4B9-FFE1CF9715FE}"/>
    <cellStyle name="Normal 14 2 2 2 2 2" xfId="9880" xr:uid="{7C1AF990-6D15-4A48-8712-6241E37E25B7}"/>
    <cellStyle name="Normal 14 2 2 2 2 2 2" xfId="25776" xr:uid="{20071E19-FF48-4C51-8B09-6B318604D855}"/>
    <cellStyle name="Normal 14 2 2 2 2 3" xfId="9881" xr:uid="{9F01D2A6-9238-4888-9AA3-7578084A37BD}"/>
    <cellStyle name="Normal 14 2 2 2 2 3 2" xfId="25777" xr:uid="{03C64D9D-2EEE-4CC8-96CF-3F996A762DF0}"/>
    <cellStyle name="Normal 14 2 2 2 2 4" xfId="25775" xr:uid="{36F83910-83EE-42AB-8691-877909A16AA0}"/>
    <cellStyle name="Normal 14 2 2 2 3" xfId="9882" xr:uid="{1BC3280E-8100-4949-AE77-A5B390509091}"/>
    <cellStyle name="Normal 14 2 2 2 3 2" xfId="9883" xr:uid="{FF4D981B-8A90-41F5-91FF-6AA9B378DCD1}"/>
    <cellStyle name="Normal 14 2 2 2 3 2 2" xfId="25779" xr:uid="{F34A68A7-EF7C-4876-8C0C-E6CA51680588}"/>
    <cellStyle name="Normal 14 2 2 2 3 3" xfId="25778" xr:uid="{5629587A-B3DB-4E8C-AD28-81D98AC5C457}"/>
    <cellStyle name="Normal 14 2 2 2 4" xfId="9884" xr:uid="{59D4E9FE-12A3-4895-9AE9-ECA825F17B53}"/>
    <cellStyle name="Normal 14 2 2 2 4 2" xfId="9885" xr:uid="{ADB4B1A0-3CA6-40BA-92DA-33478B5D67F7}"/>
    <cellStyle name="Normal 14 2 2 2 4 2 2" xfId="25781" xr:uid="{3F8E1546-DB20-449D-A4C6-1AF62A8D788D}"/>
    <cellStyle name="Normal 14 2 2 2 4 3" xfId="25780" xr:uid="{FDA6ED7B-6295-4988-A56E-3EB295AEC9B1}"/>
    <cellStyle name="Normal 14 2 2 2 5" xfId="9886" xr:uid="{95BE78DF-7057-4C20-97AF-8163F1E23CF1}"/>
    <cellStyle name="Normal 14 2 2 2 5 2" xfId="25782" xr:uid="{83617B80-58DC-4F6C-9AE5-0779FC670689}"/>
    <cellStyle name="Normal 14 2 2 2_sales contracts" xfId="9878" xr:uid="{7376292C-8F17-413D-AFA1-3C2E60FAED49}"/>
    <cellStyle name="Normal 14 2 2 3" xfId="9887" xr:uid="{06C0D3E6-CAB7-4E7B-9B52-295F658DADC4}"/>
    <cellStyle name="Normal 14 2 2 3 2" xfId="9888" xr:uid="{526E5313-6247-43FD-A57F-E6D15A507017}"/>
    <cellStyle name="Normal 14 2 2 3 2 2" xfId="25784" xr:uid="{2F553846-2A5E-468D-83A2-8325400F11FA}"/>
    <cellStyle name="Normal 14 2 2 3 3" xfId="9889" xr:uid="{8A79372A-1E6B-4E60-9987-2DDCCAFBAB3D}"/>
    <cellStyle name="Normal 14 2 2 3 3 2" xfId="25785" xr:uid="{822D8F75-F198-4484-81D2-1DB10E0C8790}"/>
    <cellStyle name="Normal 14 2 2 3 4" xfId="25783" xr:uid="{334816F5-4033-419C-A41E-4805D444847D}"/>
    <cellStyle name="Normal 14 2 2 4" xfId="9890" xr:uid="{6E1AAB4E-D40C-49D8-A415-1CE9C69CE6E9}"/>
    <cellStyle name="Normal 14 2 2 4 2" xfId="9891" xr:uid="{79EFEBA2-85CF-41CE-8047-3480173257AB}"/>
    <cellStyle name="Normal 14 2 2 4 2 2" xfId="25787" xr:uid="{630DD6EA-704E-4032-A207-3DC32D5A4AC2}"/>
    <cellStyle name="Normal 14 2 2 4 3" xfId="9892" xr:uid="{44ADFDD2-F925-47AE-91CD-331144D83FD9}"/>
    <cellStyle name="Normal 14 2 2 4 3 2" xfId="25788" xr:uid="{62AFBA8C-3AB8-4483-AD32-E9D6E3638FA4}"/>
    <cellStyle name="Normal 14 2 2 4 4" xfId="25786" xr:uid="{B12B974A-D7D0-4136-949B-B99A5DCB9E2C}"/>
    <cellStyle name="Normal 14 2 2 5" xfId="9893" xr:uid="{E9422EDA-D2CA-4C0B-B013-AE0421F9F280}"/>
    <cellStyle name="Normal 14 2 2 5 2" xfId="9894" xr:uid="{5AFA8010-E8A4-4566-A9FE-E559B113F6B1}"/>
    <cellStyle name="Normal 14 2 2 5 2 2" xfId="25790" xr:uid="{6992E6FE-C75B-4FF7-A3F1-6240B29DFB8C}"/>
    <cellStyle name="Normal 14 2 2 5 3" xfId="25789" xr:uid="{4C322E16-805F-42D9-B3B8-D5F55739EA80}"/>
    <cellStyle name="Normal 14 2 2 6" xfId="9895" xr:uid="{86B0187A-F24A-4A77-B168-0958E14EA641}"/>
    <cellStyle name="Normal 14 2 2 6 2" xfId="9896" xr:uid="{6B8FC09F-F745-40E7-80FD-C290811414DB}"/>
    <cellStyle name="Normal 14 2 2 6 2 2" xfId="25792" xr:uid="{FD0A17B0-8BEC-4529-94B8-71CB91215872}"/>
    <cellStyle name="Normal 14 2 2 6 3" xfId="25791" xr:uid="{8C3D8C30-0839-413B-81DD-B82D888EB945}"/>
    <cellStyle name="Normal 14 2 2 7" xfId="9897" xr:uid="{75D09DDD-1AD5-4870-AD7A-B4BF82EB52BE}"/>
    <cellStyle name="Normal 14 2 2 7 2" xfId="25793" xr:uid="{16461595-06A5-43E1-BF81-643C36A80977}"/>
    <cellStyle name="Normal 14 2 2_Dev global price ach" xfId="9898" xr:uid="{41F640A3-AE03-4C5E-B817-4A1605A522A3}"/>
    <cellStyle name="Normal 14 2 3" xfId="1390" xr:uid="{00000000-0005-0000-0000-000077050000}"/>
    <cellStyle name="Normal 14 2 3 2" xfId="9899" xr:uid="{FC32EFD8-0D84-4DA1-9F3F-5BFF1311DB82}"/>
    <cellStyle name="Normal 14 2 3 2 2" xfId="9900" xr:uid="{42E94A06-33DE-4A81-9BBB-520BD2DD7672}"/>
    <cellStyle name="Normal 14 2 3 2 2 2" xfId="9901" xr:uid="{850A7E96-1B2A-452D-BC14-B1799100FCAD}"/>
    <cellStyle name="Normal 14 2 3 2 2 2 2" xfId="25796" xr:uid="{33A40E31-1713-4283-9D23-17F17012571F}"/>
    <cellStyle name="Normal 14 2 3 2 2 3" xfId="25795" xr:uid="{09F3743F-013B-482B-A4C7-2ABCEF78748B}"/>
    <cellStyle name="Normal 14 2 3 2 3" xfId="9902" xr:uid="{A2899070-575C-4DBF-B10C-5666D9CADD0E}"/>
    <cellStyle name="Normal 14 2 3 2 3 2" xfId="9903" xr:uid="{99B77BEA-BDD5-4E45-86E2-792041C1C30B}"/>
    <cellStyle name="Normal 14 2 3 2 3 2 2" xfId="25798" xr:uid="{B6433B95-AB09-41C9-81BF-43347354269F}"/>
    <cellStyle name="Normal 14 2 3 2 3 3" xfId="25797" xr:uid="{0E6728A9-F275-415F-BC9A-AAEE894BBE3C}"/>
    <cellStyle name="Normal 14 2 3 2 4" xfId="9904" xr:uid="{232D9A85-A434-426F-9F10-B7ECD604C839}"/>
    <cellStyle name="Normal 14 2 3 2 4 2" xfId="25799" xr:uid="{CA92B8EC-0597-4C19-B45F-4EF29673323D}"/>
    <cellStyle name="Normal 14 2 3 2 5" xfId="25794" xr:uid="{88D67A54-5F51-4D13-A7C9-45870AC22F4D}"/>
    <cellStyle name="Normal 14 2 3 3" xfId="9905" xr:uid="{93FAA39E-C4F9-4473-80A3-D5090FC2F364}"/>
    <cellStyle name="Normal 14 2 3 3 2" xfId="9906" xr:uid="{97A5F63F-FBFD-4B58-ABB0-C94F8BFD3D46}"/>
    <cellStyle name="Normal 14 2 3 3 2 2" xfId="25801" xr:uid="{E3A37765-3857-4F48-AE16-9139E2FD785B}"/>
    <cellStyle name="Normal 14 2 3 3 3" xfId="9907" xr:uid="{C8F53BC3-2E4F-4A9D-9E72-5A8D4F482DE8}"/>
    <cellStyle name="Normal 14 2 3 3 3 2" xfId="25802" xr:uid="{6F2E7AC7-2CE2-48D2-B86F-5514BDEAA6F1}"/>
    <cellStyle name="Normal 14 2 3 3 4" xfId="25800" xr:uid="{011988B4-BB63-47E6-9095-89679DF6AE07}"/>
    <cellStyle name="Normal 14 2 3 4" xfId="9908" xr:uid="{4BF3E7B1-C7D7-4B54-9B0E-14A8FC82D808}"/>
    <cellStyle name="Normal 14 2 3 4 2" xfId="9909" xr:uid="{A98AF3B7-19DF-4FDB-B690-2E18FA1E7DBD}"/>
    <cellStyle name="Normal 14 2 3 4 2 2" xfId="25804" xr:uid="{1B702487-70EB-4238-9424-9AE24A61332D}"/>
    <cellStyle name="Normal 14 2 3 4 3" xfId="25803" xr:uid="{805CA222-2F2A-4FD4-9011-4A1E3FEE318F}"/>
    <cellStyle name="Normal 14 2 3 5" xfId="9910" xr:uid="{60338748-C4BC-454B-AE60-C3412AD14B03}"/>
    <cellStyle name="Normal 14 2 3 5 2" xfId="9911" xr:uid="{AAF34C26-7DDE-4001-9697-5E523C180D2C}"/>
    <cellStyle name="Normal 14 2 3 5 2 2" xfId="25806" xr:uid="{8B109D7E-1B0C-4198-9796-048D499A6787}"/>
    <cellStyle name="Normal 14 2 3 5 3" xfId="25805" xr:uid="{0EB198F2-C445-47DB-AD5E-462213B8A8B0}"/>
    <cellStyle name="Normal 14 2 3 6" xfId="9912" xr:uid="{CA751603-8D60-4AFB-9087-8DFA8AEBB430}"/>
    <cellStyle name="Normal 14 2 3 6 2" xfId="25807" xr:uid="{196A678E-9969-4D95-A7AD-72B6E61B0B73}"/>
    <cellStyle name="Normal 14 2 3_Dev global price ach" xfId="9913" xr:uid="{53B60CE6-340A-4110-9470-9F8AB1DB5966}"/>
    <cellStyle name="Normal 14 2 4" xfId="9914" xr:uid="{3A48899D-A5D3-43FD-9BE4-1AA68F7A29BF}"/>
    <cellStyle name="Normal 14 2 4 2" xfId="9915" xr:uid="{F90C350F-3CFA-4715-8A61-6929F7BFD40D}"/>
    <cellStyle name="Normal 14 2 4 2 2" xfId="9916" xr:uid="{BA3505A3-5C55-47E8-88F4-27EC0EFFE541}"/>
    <cellStyle name="Normal 14 2 4 2 2 2" xfId="9917" xr:uid="{1533D8E0-A8BD-4A41-AFA8-CBB1059F28B7}"/>
    <cellStyle name="Normal 14 2 4 2 2 2 2" xfId="25811" xr:uid="{4351CEED-C550-4738-BBB6-E1AD5A7F11E8}"/>
    <cellStyle name="Normal 14 2 4 2 2 3" xfId="25810" xr:uid="{4BD06071-C63F-44C0-8D1F-5BE79AA96ED8}"/>
    <cellStyle name="Normal 14 2 4 2 3" xfId="9918" xr:uid="{B672E0CE-565D-4460-9928-A14664B10A58}"/>
    <cellStyle name="Normal 14 2 4 2 3 2" xfId="9919" xr:uid="{754CC165-69BB-44C9-8E6E-94FFBAB1BD91}"/>
    <cellStyle name="Normal 14 2 4 2 3 2 2" xfId="25813" xr:uid="{9B1F585A-5FFE-40BF-92D2-F3FC61E475FE}"/>
    <cellStyle name="Normal 14 2 4 2 3 3" xfId="25812" xr:uid="{D7103FC9-7943-4532-9EFC-16EFE9C99B7C}"/>
    <cellStyle name="Normal 14 2 4 2 4" xfId="9920" xr:uid="{FBD97AA4-D6FD-4CAC-8B09-426249FAD13E}"/>
    <cellStyle name="Normal 14 2 4 2 4 2" xfId="25814" xr:uid="{E562DA78-BD40-466A-845B-A2CB43C617BB}"/>
    <cellStyle name="Normal 14 2 4 2 5" xfId="25809" xr:uid="{051024EB-DBC7-444F-97BD-52A0BB370E96}"/>
    <cellStyle name="Normal 14 2 4 3" xfId="9921" xr:uid="{4795E5C1-1736-4422-8B6B-7DB3D81EDAA9}"/>
    <cellStyle name="Normal 14 2 4 3 2" xfId="9922" xr:uid="{2286ADAE-CFD1-449F-9724-1E89B334E7CB}"/>
    <cellStyle name="Normal 14 2 4 3 2 2" xfId="25816" xr:uid="{598F23D6-ED6D-4EAC-8A17-CE9E842605B4}"/>
    <cellStyle name="Normal 14 2 4 3 3" xfId="25815" xr:uid="{C1134434-C816-4967-A361-55C7295D12AB}"/>
    <cellStyle name="Normal 14 2 4 4" xfId="9923" xr:uid="{44390C3C-FF14-4863-91B9-3CC5A584DB10}"/>
    <cellStyle name="Normal 14 2 4 4 2" xfId="9924" xr:uid="{5C05FD4A-3673-4A69-AF1A-0EB15D1EE86F}"/>
    <cellStyle name="Normal 14 2 4 4 2 2" xfId="25818" xr:uid="{5207DE60-1057-4539-B5D6-1AB2E257C078}"/>
    <cellStyle name="Normal 14 2 4 4 3" xfId="25817" xr:uid="{4ED93C09-9867-40FE-804A-41820513342D}"/>
    <cellStyle name="Normal 14 2 4 5" xfId="9925" xr:uid="{FD7481A7-B6B2-4EF1-8A31-AC15293C61AB}"/>
    <cellStyle name="Normal 14 2 4 5 2" xfId="25819" xr:uid="{307801E9-9984-4A00-8B52-ECF913872C0B}"/>
    <cellStyle name="Normal 14 2 4 6" xfId="25808" xr:uid="{3A5B2CF0-D6A8-42AD-93CB-B2BED90CA7D6}"/>
    <cellStyle name="Normal 14 2 4_Dev global price ach" xfId="9926" xr:uid="{D49DC7AF-D9A1-421F-976F-C04052CA390A}"/>
    <cellStyle name="Normal 14 2 5" xfId="9927" xr:uid="{E822BB1E-B65D-4A76-9225-0659DA5E6BBC}"/>
    <cellStyle name="Normal 14 2 5 2" xfId="9928" xr:uid="{8B09DAF3-4A5E-4CBB-A05A-689712D7C717}"/>
    <cellStyle name="Normal 14 2 5 2 2" xfId="9929" xr:uid="{F6DDE246-2FF9-4E9E-BA56-77B694D13EB9}"/>
    <cellStyle name="Normal 14 2 5 2 2 2" xfId="25822" xr:uid="{24D79114-017D-458A-92A2-24DFFB0435F2}"/>
    <cellStyle name="Normal 14 2 5 2 3" xfId="25821" xr:uid="{263D4605-0545-456F-B443-004E51B46E79}"/>
    <cellStyle name="Normal 14 2 5 3" xfId="9930" xr:uid="{AF38A831-0623-4574-A6B3-832AA984B0DE}"/>
    <cellStyle name="Normal 14 2 5 3 2" xfId="9931" xr:uid="{03B457A6-7D1F-4050-BA1C-DC81D90512D2}"/>
    <cellStyle name="Normal 14 2 5 3 2 2" xfId="25824" xr:uid="{32B56ABE-6E51-4692-9411-C62164DB09E4}"/>
    <cellStyle name="Normal 14 2 5 3 3" xfId="25823" xr:uid="{0D0E00F1-C740-4842-B83B-D59D2F5DC07A}"/>
    <cellStyle name="Normal 14 2 5 4" xfId="9932" xr:uid="{30BFA6E7-20DB-4DC0-8460-D9B23D62EE00}"/>
    <cellStyle name="Normal 14 2 5 4 2" xfId="25825" xr:uid="{8AB15F66-A508-4C89-859B-4815F6BFE880}"/>
    <cellStyle name="Normal 14 2 5 5" xfId="25820" xr:uid="{0448D969-5072-4C35-8F7A-9BC44A0780D8}"/>
    <cellStyle name="Normal 14 2 6" xfId="9933" xr:uid="{448ECFA3-AF72-429F-BD4B-E95AFB7333FD}"/>
    <cellStyle name="Normal 14 2 6 2" xfId="9934" xr:uid="{A220E836-E096-4B44-88F3-9E159D21A106}"/>
    <cellStyle name="Normal 14 2 6 2 2" xfId="25827" xr:uid="{5557CBEE-6E47-441E-91F6-A235EAF2FDC6}"/>
    <cellStyle name="Normal 14 2 6 3" xfId="9935" xr:uid="{A8AEC8A2-52E6-4A64-905C-EE7580E38E2A}"/>
    <cellStyle name="Normal 14 2 6 3 2" xfId="25828" xr:uid="{F0DE435E-96B1-442C-B33E-ADFCD799B1F6}"/>
    <cellStyle name="Normal 14 2 6 4" xfId="25826" xr:uid="{95B21783-7769-4A7F-9CBF-42A98C9B830F}"/>
    <cellStyle name="Normal 14 2 7" xfId="9936" xr:uid="{D833A556-765E-4AAE-8AF4-B83440D083AD}"/>
    <cellStyle name="Normal 14 2 7 2" xfId="9937" xr:uid="{473D5CEC-F3E9-4536-B8E1-2AA346DDEFD8}"/>
    <cellStyle name="Normal 14 2 7 2 2" xfId="25830" xr:uid="{2CD77271-3617-4032-B123-EDC1C8AA8746}"/>
    <cellStyle name="Normal 14 2 7 3" xfId="25829" xr:uid="{8C93951C-011D-4823-B527-416634D92079}"/>
    <cellStyle name="Normal 14 2 8" xfId="9938" xr:uid="{402D3982-7163-4E86-AE39-05C7ED19346C}"/>
    <cellStyle name="Normal 14 2 8 2" xfId="9939" xr:uid="{76EE0CA5-4E9A-4073-A27A-8D84CBAE05E8}"/>
    <cellStyle name="Normal 14 2 8 2 2" xfId="25832" xr:uid="{AE6DE2CD-437F-47CA-94EE-311F26D84A85}"/>
    <cellStyle name="Normal 14 2 8 3" xfId="25831" xr:uid="{C55AC18F-06C7-4D5F-9170-240D22CFA817}"/>
    <cellStyle name="Normal 14 2 9" xfId="9940" xr:uid="{E49D75EA-B57A-4F3D-A097-1A1E36095D23}"/>
    <cellStyle name="Normal 14 2 9 2" xfId="25833" xr:uid="{ABD0CEE1-2A0B-438F-884E-E4D4A2F55F5D}"/>
    <cellStyle name="Normal 14 2_Dev global price ach" xfId="9941" xr:uid="{A22B5F4F-EAC5-4CB7-8320-E62E576AA4ED}"/>
    <cellStyle name="Normal 14 3" xfId="1391" xr:uid="{00000000-0005-0000-0000-000079050000}"/>
    <cellStyle name="Normal 14 3 2" xfId="1392" xr:uid="{00000000-0005-0000-0000-00007A050000}"/>
    <cellStyle name="Normal 14 3 2 2" xfId="1393" xr:uid="{00000000-0005-0000-0000-00007B050000}"/>
    <cellStyle name="Normal 14 3 2 2 2" xfId="9943" xr:uid="{C3A16855-4AF7-4C78-BF9D-93BC08881680}"/>
    <cellStyle name="Normal 14 3 2 2 2 2" xfId="9944" xr:uid="{C829AB97-4ED5-4D4E-AF2D-4FE2DD0BF264}"/>
    <cellStyle name="Normal 14 3 2 2 2 2 2" xfId="25835" xr:uid="{3BCCA4C4-FF60-4C34-A78F-C688A96B96FE}"/>
    <cellStyle name="Normal 14 3 2 2 2 3" xfId="9945" xr:uid="{B1DD868A-7D3E-4B17-90D0-A54C5E0A8099}"/>
    <cellStyle name="Normal 14 3 2 2 2 3 2" xfId="25836" xr:uid="{D6B53D05-7802-484F-AF84-02F84202B975}"/>
    <cellStyle name="Normal 14 3 2 2 2 4" xfId="25834" xr:uid="{5F2363F7-2A8B-41F1-B223-BDF7A7534483}"/>
    <cellStyle name="Normal 14 3 2 2 3" xfId="9946" xr:uid="{99C66C95-FFF7-4CBD-9DB2-7A3BA2EE2635}"/>
    <cellStyle name="Normal 14 3 2 2 3 2" xfId="9947" xr:uid="{4AB82F8F-E783-4F9B-BEEB-ABB0E977DFCD}"/>
    <cellStyle name="Normal 14 3 2 2 3 2 2" xfId="25838" xr:uid="{FC097199-8568-44AD-8324-14296D0EBFD2}"/>
    <cellStyle name="Normal 14 3 2 2 3 3" xfId="25837" xr:uid="{0AD711BF-53F7-488B-839F-CABF43CCD15C}"/>
    <cellStyle name="Normal 14 3 2 2 4" xfId="9948" xr:uid="{AD76952B-558A-40FC-9EBD-1DAA03644D0B}"/>
    <cellStyle name="Normal 14 3 2 2 4 2" xfId="9949" xr:uid="{13350395-3B28-419E-B0AD-4CDA072FC25E}"/>
    <cellStyle name="Normal 14 3 2 2 4 2 2" xfId="25840" xr:uid="{23E4C2DD-D646-4BB4-AFBD-DE2C04F33077}"/>
    <cellStyle name="Normal 14 3 2 2 4 3" xfId="25839" xr:uid="{07DAF31B-4072-4204-96C1-909AA3FD4095}"/>
    <cellStyle name="Normal 14 3 2 2 5" xfId="9950" xr:uid="{280D21BD-4C02-4900-87D7-D2AFA9330FCB}"/>
    <cellStyle name="Normal 14 3 2 2 5 2" xfId="25841" xr:uid="{F1380972-5806-45EC-B85F-8BA6F31B241F}"/>
    <cellStyle name="Normal 14 3 2 2_sales contracts" xfId="9942" xr:uid="{4D106596-5E67-4C18-A859-D4F8B523B68D}"/>
    <cellStyle name="Normal 14 3 2 3" xfId="9951" xr:uid="{65DBEF0A-3C93-4DED-9E37-C7AB44A40DFB}"/>
    <cellStyle name="Normal 14 3 2 3 2" xfId="9952" xr:uid="{00FB3038-DD48-4524-A130-186EB0A0AB21}"/>
    <cellStyle name="Normal 14 3 2 3 2 2" xfId="25843" xr:uid="{D8BC0BF7-0A53-488F-B97C-0012B119047F}"/>
    <cellStyle name="Normal 14 3 2 3 3" xfId="9953" xr:uid="{41723B93-9EDE-4639-9525-01BBCE247081}"/>
    <cellStyle name="Normal 14 3 2 3 3 2" xfId="25844" xr:uid="{3FDE2825-B8D3-45B0-A10F-5FAEFFF38353}"/>
    <cellStyle name="Normal 14 3 2 3 4" xfId="25842" xr:uid="{455B5B70-53B1-4E81-B30B-B19EA32C0F62}"/>
    <cellStyle name="Normal 14 3 2 4" xfId="9954" xr:uid="{80BB2840-1A8F-4796-9FF0-CFD454A90707}"/>
    <cellStyle name="Normal 14 3 2 4 2" xfId="9955" xr:uid="{30450CC5-D376-4A05-8EB7-F43F630C1111}"/>
    <cellStyle name="Normal 14 3 2 4 2 2" xfId="25846" xr:uid="{AAF2E55D-E897-4438-9ED3-2B3E20E8BFC0}"/>
    <cellStyle name="Normal 14 3 2 4 3" xfId="9956" xr:uid="{BEC1106A-039A-45EC-AB28-038F54247D8F}"/>
    <cellStyle name="Normal 14 3 2 4 3 2" xfId="25847" xr:uid="{6B32E99A-59B6-4061-AFAC-3E4E607F10AE}"/>
    <cellStyle name="Normal 14 3 2 4 4" xfId="25845" xr:uid="{558FE3C5-BFE3-45B7-9F5F-DB2E3D9873F5}"/>
    <cellStyle name="Normal 14 3 2 5" xfId="9957" xr:uid="{22659829-9A07-4991-B4D0-9843A7EE85EB}"/>
    <cellStyle name="Normal 14 3 2 5 2" xfId="9958" xr:uid="{5D900655-92DE-436F-B39F-F056F961D77E}"/>
    <cellStyle name="Normal 14 3 2 5 2 2" xfId="25849" xr:uid="{3F0B5D0B-882A-4E04-9EF7-4C5269CA3074}"/>
    <cellStyle name="Normal 14 3 2 5 3" xfId="25848" xr:uid="{0DC711CB-E9EA-4BB3-B7B5-5223D90B69D1}"/>
    <cellStyle name="Normal 14 3 2 6" xfId="9959" xr:uid="{DFA89EAB-3024-4690-B4AF-F304EA2B1917}"/>
    <cellStyle name="Normal 14 3 2 6 2" xfId="9960" xr:uid="{9C277E6F-A148-4547-BD63-9B84B3376D04}"/>
    <cellStyle name="Normal 14 3 2 6 2 2" xfId="25851" xr:uid="{F69EF68A-F9A7-403D-8748-F3493B665501}"/>
    <cellStyle name="Normal 14 3 2 6 3" xfId="25850" xr:uid="{387A02DB-3676-44D9-94C0-1867EB33106E}"/>
    <cellStyle name="Normal 14 3 2 7" xfId="9961" xr:uid="{20BA863B-F128-48FA-A185-8561E5FC31E5}"/>
    <cellStyle name="Normal 14 3 2 7 2" xfId="25852" xr:uid="{C676F93F-1940-4498-8F64-DB682A844C6D}"/>
    <cellStyle name="Normal 14 3 2_Dev global price ach" xfId="9962" xr:uid="{1E0AD45D-63A8-4CF6-967C-5243250389BB}"/>
    <cellStyle name="Normal 14 3 3" xfId="1394" xr:uid="{00000000-0005-0000-0000-00007D050000}"/>
    <cellStyle name="Normal 14 3 3 2" xfId="9964" xr:uid="{7B993E30-031B-4CB3-AB5C-01BC26132FFD}"/>
    <cellStyle name="Normal 14 3 3 2 2" xfId="9965" xr:uid="{C3C8ECF8-FBEC-4054-9A38-8A2C63E01459}"/>
    <cellStyle name="Normal 14 3 3 2 2 2" xfId="25854" xr:uid="{0F9D780F-6F23-4DC6-9371-99198FD1C5A8}"/>
    <cellStyle name="Normal 14 3 3 2 3" xfId="9966" xr:uid="{6BCA8733-8B06-4F88-A4D6-C32B63B74D0C}"/>
    <cellStyle name="Normal 14 3 3 2 3 2" xfId="25855" xr:uid="{408C6987-2991-4856-90F9-9476EA5EB6B6}"/>
    <cellStyle name="Normal 14 3 3 2 4" xfId="25853" xr:uid="{17CD4453-7C14-4211-98D8-31B21C9304B8}"/>
    <cellStyle name="Normal 14 3 3 3" xfId="9967" xr:uid="{C7074893-E9E7-4A94-AA4F-7B045898B0E6}"/>
    <cellStyle name="Normal 14 3 3 3 2" xfId="9968" xr:uid="{2D78FD6D-6630-45E9-A8AF-98CB32390A4D}"/>
    <cellStyle name="Normal 14 3 3 3 2 2" xfId="25857" xr:uid="{3BFFD4C9-F46C-4203-8179-04B1D94CBFA8}"/>
    <cellStyle name="Normal 14 3 3 3 3" xfId="25856" xr:uid="{1E4F3DD9-AA22-4F72-8FAD-293D8D36F79F}"/>
    <cellStyle name="Normal 14 3 3 4" xfId="9969" xr:uid="{2AF9ED1D-451A-498D-A700-8A4124C92670}"/>
    <cellStyle name="Normal 14 3 3 4 2" xfId="9970" xr:uid="{8485D57D-42A8-4802-88E7-C551F15F5BF3}"/>
    <cellStyle name="Normal 14 3 3 4 2 2" xfId="25859" xr:uid="{FBD154DD-D273-4692-927F-F37A7D07FA1B}"/>
    <cellStyle name="Normal 14 3 3 4 3" xfId="25858" xr:uid="{BFBC9EE0-F394-46F7-B8A2-D2F90E0DE0CC}"/>
    <cellStyle name="Normal 14 3 3 5" xfId="9971" xr:uid="{3BAE3C14-0CAF-441B-A408-FFE0A4CC2CA5}"/>
    <cellStyle name="Normal 14 3 3 5 2" xfId="25860" xr:uid="{CFEF6D97-3842-4C22-AB86-BDE7A26925D1}"/>
    <cellStyle name="Normal 14 3 3_sales contracts" xfId="9963" xr:uid="{D3BED70F-AF56-4BDF-95E0-DB0D23F27902}"/>
    <cellStyle name="Normal 14 3 4" xfId="9972" xr:uid="{7BA4CA3B-3DAA-4444-A755-40C4215C1781}"/>
    <cellStyle name="Normal 14 3 4 2" xfId="9973" xr:uid="{C94D4CE2-4C3C-4956-B747-864EE3F9D52F}"/>
    <cellStyle name="Normal 14 3 4 2 2" xfId="25862" xr:uid="{FB727643-C0D0-4AEE-9D5B-89BE3424BD6C}"/>
    <cellStyle name="Normal 14 3 4 3" xfId="9974" xr:uid="{AF479ECB-EC61-4E7D-827C-DF5A71FCD1CF}"/>
    <cellStyle name="Normal 14 3 4 3 2" xfId="25863" xr:uid="{32B0BC48-B6DB-451F-8422-830061E402A6}"/>
    <cellStyle name="Normal 14 3 4 4" xfId="25861" xr:uid="{E1B00C3A-B3B2-41AB-8CDC-E4E6652548B5}"/>
    <cellStyle name="Normal 14 3 5" xfId="9975" xr:uid="{303176B3-1B48-4935-987D-75FF727DFBBF}"/>
    <cellStyle name="Normal 14 3 5 2" xfId="9976" xr:uid="{D67F7410-DA16-4BF3-8FDD-3BFA99A6EB3D}"/>
    <cellStyle name="Normal 14 3 5 2 2" xfId="25865" xr:uid="{FC39844F-8BDF-4414-9207-6F9E8D59ED90}"/>
    <cellStyle name="Normal 14 3 5 3" xfId="9977" xr:uid="{A0384D51-636F-4FD4-A0EE-3699E01BD38A}"/>
    <cellStyle name="Normal 14 3 5 3 2" xfId="25866" xr:uid="{870425E4-B437-4D29-BD84-D4DEC7EF901B}"/>
    <cellStyle name="Normal 14 3 5 4" xfId="25864" xr:uid="{179CF7EF-54FA-4954-9114-15CD8EA04F05}"/>
    <cellStyle name="Normal 14 3 6" xfId="9978" xr:uid="{C12C61B6-1E87-47C7-A4F7-83715B0FFA42}"/>
    <cellStyle name="Normal 14 3 6 2" xfId="9979" xr:uid="{7D8ADA5D-CA0D-4F55-BBFE-67403BD8D5EB}"/>
    <cellStyle name="Normal 14 3 6 2 2" xfId="25868" xr:uid="{E9B005A5-3602-4421-B4F3-B2FED918F6BC}"/>
    <cellStyle name="Normal 14 3 6 3" xfId="25867" xr:uid="{921C855F-8DB0-4A39-AB79-A98B090AFC63}"/>
    <cellStyle name="Normal 14 3 7" xfId="9980" xr:uid="{CB751E6A-5405-446A-B722-3BF404A37B88}"/>
    <cellStyle name="Normal 14 3 7 2" xfId="9981" xr:uid="{2AFCED2C-B28B-4952-8536-389475AA6260}"/>
    <cellStyle name="Normal 14 3 7 2 2" xfId="25870" xr:uid="{B1462879-4D17-4D7B-B551-71E9BDD638FB}"/>
    <cellStyle name="Normal 14 3 7 3" xfId="25869" xr:uid="{B1BA44A5-E3D4-4B43-A6F2-03CD83C3992D}"/>
    <cellStyle name="Normal 14 3 8" xfId="9982" xr:uid="{6F809288-7B5F-450D-8968-A9D3D32C2688}"/>
    <cellStyle name="Normal 14 3 8 2" xfId="25871" xr:uid="{054BE287-0A5E-486C-9A7F-5E934138158E}"/>
    <cellStyle name="Normal 14 3_Dev global price ach" xfId="9983" xr:uid="{8ED355F4-8A39-4EC6-AA9D-70533D1C8238}"/>
    <cellStyle name="Normal 14 4" xfId="1395" xr:uid="{00000000-0005-0000-0000-00007F050000}"/>
    <cellStyle name="Normal 14 4 2" xfId="1396" xr:uid="{00000000-0005-0000-0000-000080050000}"/>
    <cellStyle name="Normal 14 4 2 2" xfId="9985" xr:uid="{4D30EC9D-5518-4418-839C-256988155F9F}"/>
    <cellStyle name="Normal 14 4 2 2 2" xfId="9986" xr:uid="{C5AC86A4-AAB4-4A18-8D36-F44A696D6BB3}"/>
    <cellStyle name="Normal 14 4 2 2 2 2" xfId="25873" xr:uid="{2E11F841-95E7-404B-A98D-A9BA75BD058D}"/>
    <cellStyle name="Normal 14 4 2 2 3" xfId="9987" xr:uid="{D161A289-C398-4804-99D6-A87B86CA6E34}"/>
    <cellStyle name="Normal 14 4 2 2 3 2" xfId="25874" xr:uid="{FAD41FD0-2D3A-4828-A438-63B63DA630BF}"/>
    <cellStyle name="Normal 14 4 2 2 4" xfId="25872" xr:uid="{504BB0F4-C678-42CF-A2CD-2E7607DA30A5}"/>
    <cellStyle name="Normal 14 4 2 3" xfId="9988" xr:uid="{BFDB0EFF-C440-4692-B48D-BD31BDC280F2}"/>
    <cellStyle name="Normal 14 4 2 3 2" xfId="9989" xr:uid="{65F86690-F998-49A0-9FF0-CC4D23E7E94C}"/>
    <cellStyle name="Normal 14 4 2 3 2 2" xfId="25876" xr:uid="{A93E56FA-A61C-4458-827D-F55FCF4D6F99}"/>
    <cellStyle name="Normal 14 4 2 3 3" xfId="25875" xr:uid="{FF553B2E-2118-4535-8209-A20A995247F8}"/>
    <cellStyle name="Normal 14 4 2 4" xfId="9990" xr:uid="{F88BFA9F-B0D1-4E49-B832-5EEB14A1D4D7}"/>
    <cellStyle name="Normal 14 4 2 4 2" xfId="9991" xr:uid="{C220C29F-0529-4B90-8A28-4D4951356BF2}"/>
    <cellStyle name="Normal 14 4 2 4 2 2" xfId="25878" xr:uid="{2E9DC163-F664-4160-A454-BAA68EFDCDAB}"/>
    <cellStyle name="Normal 14 4 2 4 3" xfId="25877" xr:uid="{9D6C69C6-C987-432E-93EA-8BF02AFB45A9}"/>
    <cellStyle name="Normal 14 4 2 5" xfId="9992" xr:uid="{45F5AB1E-D3F8-4564-90AD-3AFD7D0F8DD8}"/>
    <cellStyle name="Normal 14 4 2 5 2" xfId="25879" xr:uid="{E2AE642A-2F64-4941-92FF-36E204E838D4}"/>
    <cellStyle name="Normal 14 4 2_sales contracts" xfId="9984" xr:uid="{53B92309-761C-4E18-A5D1-F35EA2A347D2}"/>
    <cellStyle name="Normal 14 4 3" xfId="9993" xr:uid="{D6536081-9DDB-4104-9530-71AFFAA4C91E}"/>
    <cellStyle name="Normal 14 4 3 2" xfId="9994" xr:uid="{E36B4B8A-C293-4BD9-B8D2-A8E1E0AD7CEE}"/>
    <cellStyle name="Normal 14 4 3 2 2" xfId="25881" xr:uid="{670530CC-9847-4A3B-86B2-FAE45B1926DE}"/>
    <cellStyle name="Normal 14 4 3 3" xfId="9995" xr:uid="{19097870-0185-4FA1-BFF7-13F29B46FF4E}"/>
    <cellStyle name="Normal 14 4 3 3 2" xfId="25882" xr:uid="{D78C6014-7201-43F3-9FCC-77B89A616407}"/>
    <cellStyle name="Normal 14 4 3 4" xfId="25880" xr:uid="{B4190122-57C8-493F-A403-C7FB0794C71D}"/>
    <cellStyle name="Normal 14 4 4" xfId="9996" xr:uid="{126F8201-2AFC-43CA-942E-C30CEE72964A}"/>
    <cellStyle name="Normal 14 4 4 2" xfId="9997" xr:uid="{1F266753-093E-4F43-9865-F571825EC667}"/>
    <cellStyle name="Normal 14 4 4 2 2" xfId="25884" xr:uid="{4A42A8DB-5210-454A-96D8-1136E560FDA8}"/>
    <cellStyle name="Normal 14 4 4 3" xfId="9998" xr:uid="{29214BE8-E7E7-48E8-AB40-AA4FCF9BD188}"/>
    <cellStyle name="Normal 14 4 4 3 2" xfId="25885" xr:uid="{438066B5-3414-44B3-A1D6-BE0EE19989B2}"/>
    <cellStyle name="Normal 14 4 4 4" xfId="25883" xr:uid="{D8F35C34-0189-4F99-ADB1-C482FFF77320}"/>
    <cellStyle name="Normal 14 4 5" xfId="9999" xr:uid="{EA2543E1-95A8-4AF1-A5F2-592067444972}"/>
    <cellStyle name="Normal 14 4 5 2" xfId="10000" xr:uid="{7B2872FD-356B-4926-9385-ECD2366BAD9C}"/>
    <cellStyle name="Normal 14 4 5 2 2" xfId="25887" xr:uid="{A79AD555-DF38-4B25-BE14-303920617111}"/>
    <cellStyle name="Normal 14 4 5 3" xfId="25886" xr:uid="{1707785A-3101-4B90-AC05-9A26445F05DE}"/>
    <cellStyle name="Normal 14 4 6" xfId="10001" xr:uid="{7AE3C709-62D2-4056-8A2A-7094648C6699}"/>
    <cellStyle name="Normal 14 4 6 2" xfId="10002" xr:uid="{C55CA566-76D6-4F11-9C2C-38766AC98AB7}"/>
    <cellStyle name="Normal 14 4 6 2 2" xfId="25889" xr:uid="{3A102D89-35BE-433C-8E2C-36F0F2EF9622}"/>
    <cellStyle name="Normal 14 4 6 3" xfId="25888" xr:uid="{69F91344-2536-4AD0-808A-1E10CE951A28}"/>
    <cellStyle name="Normal 14 4 7" xfId="10003" xr:uid="{73B7F250-6FA7-40B7-B14E-7B2995C283E4}"/>
    <cellStyle name="Normal 14 4 7 2" xfId="25890" xr:uid="{78D0718D-9286-430B-A0B6-7C645DF34C32}"/>
    <cellStyle name="Normal 14 4_Dev global price ach" xfId="10004" xr:uid="{282FD082-91DF-4F69-875B-64E4658C0160}"/>
    <cellStyle name="Normal 14 5" xfId="1397" xr:uid="{00000000-0005-0000-0000-000082050000}"/>
    <cellStyle name="Normal 14 5 2" xfId="1398" xr:uid="{00000000-0005-0000-0000-000083050000}"/>
    <cellStyle name="Normal 14 5 2 2" xfId="10006" xr:uid="{616294A6-2514-4506-8340-DEA38410AF2B}"/>
    <cellStyle name="Normal 14 5 2 2 2" xfId="10007" xr:uid="{588C760D-DF8A-4D92-9F08-CA941394B49E}"/>
    <cellStyle name="Normal 14 5 2 2 2 2" xfId="25892" xr:uid="{71D8A5EF-B8DB-4039-B73F-865462FB0B98}"/>
    <cellStyle name="Normal 14 5 2 2 3" xfId="10008" xr:uid="{BEA76AD9-EFD1-41AB-B0F7-FCD15A96CDE1}"/>
    <cellStyle name="Normal 14 5 2 2 3 2" xfId="25893" xr:uid="{F701D761-7E56-44BE-B930-25243AF8A3D9}"/>
    <cellStyle name="Normal 14 5 2 2 4" xfId="25891" xr:uid="{565ED096-C0C0-438E-A85E-33DF7B865409}"/>
    <cellStyle name="Normal 14 5 2 3" xfId="10009" xr:uid="{9A1E938C-01B8-4AAE-8346-99C05D30A32B}"/>
    <cellStyle name="Normal 14 5 2 3 2" xfId="10010" xr:uid="{757809A7-506E-4AEF-99A4-9E2F341FFC93}"/>
    <cellStyle name="Normal 14 5 2 3 2 2" xfId="25895" xr:uid="{E8EF7D13-7F5E-4431-857A-6BCBADA9698E}"/>
    <cellStyle name="Normal 14 5 2 3 3" xfId="25894" xr:uid="{8BCC19CB-47FC-4E7B-822D-B2C36EBAAFCC}"/>
    <cellStyle name="Normal 14 5 2 4" xfId="10011" xr:uid="{17682F9B-A66E-4BC0-98BF-05E577F2411C}"/>
    <cellStyle name="Normal 14 5 2 4 2" xfId="10012" xr:uid="{B3FF6F0D-7B16-4B12-95C6-D05F982224D2}"/>
    <cellStyle name="Normal 14 5 2 4 2 2" xfId="25897" xr:uid="{03CB9E54-EBA8-4A1F-A82D-60A91E629139}"/>
    <cellStyle name="Normal 14 5 2 4 3" xfId="25896" xr:uid="{01230E99-E85A-4154-ABFA-BF2840C531BF}"/>
    <cellStyle name="Normal 14 5 2 5" xfId="10013" xr:uid="{1FB8AE24-BD4B-4419-9EE6-E85E49FD35AF}"/>
    <cellStyle name="Normal 14 5 2 5 2" xfId="25898" xr:uid="{EFC702CD-CD48-450A-A13A-460FF65C2603}"/>
    <cellStyle name="Normal 14 5 2_sales contracts" xfId="10005" xr:uid="{E53773ED-D1EC-4BD2-BC65-0E789BEE297B}"/>
    <cellStyle name="Normal 14 5 3" xfId="10014" xr:uid="{BBC5DDD6-10FB-4AC9-B9EE-B239C95A3811}"/>
    <cellStyle name="Normal 14 5 3 2" xfId="10015" xr:uid="{F87BD721-6647-4C51-B52C-B42AC257C1D1}"/>
    <cellStyle name="Normal 14 5 3 2 2" xfId="25900" xr:uid="{0BD020F4-52A3-4ADB-A23F-EBEC6A98C2CD}"/>
    <cellStyle name="Normal 14 5 3 3" xfId="10016" xr:uid="{4E946BA2-E232-4DE3-84B3-C0DFB35CB15E}"/>
    <cellStyle name="Normal 14 5 3 3 2" xfId="25901" xr:uid="{FEBB40E4-C85F-4390-811F-1E826B70F289}"/>
    <cellStyle name="Normal 14 5 3 4" xfId="25899" xr:uid="{428F71E2-2036-4200-93FA-A90FF3084B16}"/>
    <cellStyle name="Normal 14 5 4" xfId="10017" xr:uid="{E31D6337-D18F-4546-B66D-24C85A7D4C3B}"/>
    <cellStyle name="Normal 14 5 4 2" xfId="10018" xr:uid="{A9E1C894-CAC9-4601-9E8F-0C0635A1387E}"/>
    <cellStyle name="Normal 14 5 4 2 2" xfId="25903" xr:uid="{68440E4C-CD94-4CF4-94B7-D0D73753C50E}"/>
    <cellStyle name="Normal 14 5 4 3" xfId="10019" xr:uid="{3EB91012-8894-4177-B324-5D3DCDAEE22E}"/>
    <cellStyle name="Normal 14 5 4 3 2" xfId="25904" xr:uid="{BBFADF4B-31D8-4B27-9C77-3C8064FDF0EE}"/>
    <cellStyle name="Normal 14 5 4 4" xfId="25902" xr:uid="{A5682F4F-7373-44A2-B2FD-AD1437E66EFB}"/>
    <cellStyle name="Normal 14 5 5" xfId="10020" xr:uid="{EF65432C-8B14-4AED-822B-7FFA7FBB6CE5}"/>
    <cellStyle name="Normal 14 5 5 2" xfId="10021" xr:uid="{B93CC856-8406-4E91-9434-9A8B3CF08D7A}"/>
    <cellStyle name="Normal 14 5 5 2 2" xfId="25906" xr:uid="{BE12435C-87B3-45D9-9899-41E5052C2F46}"/>
    <cellStyle name="Normal 14 5 5 3" xfId="25905" xr:uid="{2EE1389A-F563-4E5A-8243-3C2473805805}"/>
    <cellStyle name="Normal 14 5 6" xfId="10022" xr:uid="{9149D165-1D2B-4CE5-8AEF-9C2B914671C2}"/>
    <cellStyle name="Normal 14 5 6 2" xfId="10023" xr:uid="{F10D9121-6D0F-4D0A-BB5E-495006573A4E}"/>
    <cellStyle name="Normal 14 5 6 2 2" xfId="25908" xr:uid="{6A258856-FADD-444E-8F67-C928F2E8EB58}"/>
    <cellStyle name="Normal 14 5 6 3" xfId="25907" xr:uid="{EE5A4AC0-51E5-47D9-B08A-56DC6E1CA89D}"/>
    <cellStyle name="Normal 14 5 7" xfId="10024" xr:uid="{87ABCB13-331D-4FEA-8864-BC1BF848013A}"/>
    <cellStyle name="Normal 14 5 7 2" xfId="25909" xr:uid="{F83CAC24-29E3-4477-ACEB-4021BEE0FD18}"/>
    <cellStyle name="Normal 14 5_Dev global price ach" xfId="10025" xr:uid="{735AB842-55CA-41D9-AE9B-C2E187BB72E0}"/>
    <cellStyle name="Normal 14 6" xfId="1399" xr:uid="{00000000-0005-0000-0000-000085050000}"/>
    <cellStyle name="Normal 14 6 2" xfId="10027" xr:uid="{DC73BB31-4C79-4C39-82A6-7467A1D9C211}"/>
    <cellStyle name="Normal 14 6 2 2" xfId="25910" xr:uid="{FA6B5921-CF38-4016-AEAE-FE1CE76E28CA}"/>
    <cellStyle name="Normal 14 6 3" xfId="10028" xr:uid="{466A178E-F1F8-4495-A4FA-60713D60055A}"/>
    <cellStyle name="Normal 14 6 3 2" xfId="10029" xr:uid="{ED89846E-12C3-479D-B638-C13054F9A07E}"/>
    <cellStyle name="Normal 14 6 3 2 2" xfId="25912" xr:uid="{C7BE255F-1A7C-42A7-BF9F-D6B437B2F094}"/>
    <cellStyle name="Normal 14 6 3 3" xfId="10030" xr:uid="{152998C8-3C29-4113-B0DA-CED5CEFD909F}"/>
    <cellStyle name="Normal 14 6 3 3 2" xfId="25913" xr:uid="{CDEB5B1B-5AB2-4118-A158-952E653420A5}"/>
    <cellStyle name="Normal 14 6 3 4" xfId="25911" xr:uid="{E2250EFD-1359-4D1A-8732-B8ABE75ACA3E}"/>
    <cellStyle name="Normal 14 6 4" xfId="10031" xr:uid="{93F58EE5-3D32-4360-AC5A-60D4B8F9BF91}"/>
    <cellStyle name="Normal 14 6 4 2" xfId="10032" xr:uid="{4B110796-9AA3-42BB-A2F8-7F7F587C50CE}"/>
    <cellStyle name="Normal 14 6 4 2 2" xfId="25915" xr:uid="{3DB0D595-96C7-4DDA-8EE3-6F01F2DEB9E8}"/>
    <cellStyle name="Normal 14 6 4 3" xfId="25914" xr:uid="{A693E30E-1DCE-489B-994D-3FC45D498638}"/>
    <cellStyle name="Normal 14 6_sales contracts" xfId="10026" xr:uid="{872D6087-ACEE-40BE-9F68-0B8BA692CFC7}"/>
    <cellStyle name="Normal 14 7" xfId="1400" xr:uid="{00000000-0005-0000-0000-000086050000}"/>
    <cellStyle name="Normal 14 7 2" xfId="10034" xr:uid="{86AC8FA8-EF89-4303-BA31-3F3FE3739B44}"/>
    <cellStyle name="Normal 14 7 2 2" xfId="10035" xr:uid="{049A859B-BEB1-41B0-8BB9-B958488622A3}"/>
    <cellStyle name="Normal 14 7 2 2 2" xfId="25917" xr:uid="{97597ECB-5B1D-4B0E-9C16-2511EE4CFF14}"/>
    <cellStyle name="Normal 14 7 2 3" xfId="10036" xr:uid="{066DCC6D-DCE7-412F-B814-210A6DE8004A}"/>
    <cellStyle name="Normal 14 7 2 3 2" xfId="25918" xr:uid="{2C4D3FFF-11BE-492E-A6E4-BD4DA6B355DD}"/>
    <cellStyle name="Normal 14 7 2 4" xfId="25916" xr:uid="{B6B4D3C9-64BB-427A-9263-B1890EA1EA31}"/>
    <cellStyle name="Normal 14 7 3" xfId="10037" xr:uid="{9CDF5941-CF20-4F3D-92D2-2A5FC6490204}"/>
    <cellStyle name="Normal 14 7 3 2" xfId="10038" xr:uid="{CA4489FF-084D-4478-91F3-BAE63961BDC1}"/>
    <cellStyle name="Normal 14 7 3 2 2" xfId="25920" xr:uid="{87BA9B93-5EAC-4660-91E6-AFF72525DA3A}"/>
    <cellStyle name="Normal 14 7 3 3" xfId="25919" xr:uid="{91920BE6-D2AE-40F5-AE5E-05C3B8CC952D}"/>
    <cellStyle name="Normal 14 7 4" xfId="10039" xr:uid="{C4277B44-53A7-490B-A27A-838920369EC7}"/>
    <cellStyle name="Normal 14 7 4 2" xfId="10040" xr:uid="{5970DC89-9A2D-449C-AC62-6519FA06916B}"/>
    <cellStyle name="Normal 14 7 4 2 2" xfId="25922" xr:uid="{8DC2D750-D0E2-49DE-95BF-E875746B687F}"/>
    <cellStyle name="Normal 14 7 4 3" xfId="25921" xr:uid="{75C777DF-1447-48B2-8552-881401FE521C}"/>
    <cellStyle name="Normal 14 7 5" xfId="10041" xr:uid="{39304E49-444C-424B-83EA-A04EAA73C510}"/>
    <cellStyle name="Normal 14 7 5 2" xfId="25923" xr:uid="{D48A774A-8853-4EE5-8784-635D19804F04}"/>
    <cellStyle name="Normal 14 7_sales contracts" xfId="10033" xr:uid="{83B05934-9213-4FCC-824E-D232AF2580B3}"/>
    <cellStyle name="Normal 14 8" xfId="10042" xr:uid="{2C00A81D-D372-4148-B448-850174E5EB3D}"/>
    <cellStyle name="Normal 14 8 2" xfId="10043" xr:uid="{9E28856C-F6F8-4A25-AD21-B0215E38A9F9}"/>
    <cellStyle name="Normal 14 8 2 2" xfId="25925" xr:uid="{AB689EE7-B1F6-4552-AC5A-91767FA2076B}"/>
    <cellStyle name="Normal 14 8 3" xfId="10044" xr:uid="{EC36925B-2410-45F6-B0A2-2DA6C196F2F8}"/>
    <cellStyle name="Normal 14 8 3 2" xfId="25926" xr:uid="{FD22329E-A402-4B9B-BD98-3743CB3D78ED}"/>
    <cellStyle name="Normal 14 8 4" xfId="25924" xr:uid="{F6AC6012-2724-4D00-9881-F23F07DFC670}"/>
    <cellStyle name="Normal 14 9" xfId="10045" xr:uid="{39C4D7D9-1451-451D-99F5-E05C58A0359C}"/>
    <cellStyle name="Normal 14 9 2" xfId="10046" xr:uid="{11D33E01-C657-4DDC-AAFC-59B208795E01}"/>
    <cellStyle name="Normal 14 9 2 2" xfId="25928" xr:uid="{17E32475-162F-4C01-9CFA-2B9611166D6A}"/>
    <cellStyle name="Normal 14 9 3" xfId="10047" xr:uid="{7C41D36B-4157-4114-934B-B0A814BAF989}"/>
    <cellStyle name="Normal 14 9 3 2" xfId="25929" xr:uid="{751B41B5-E7C2-4DEA-921A-B9998DA98247}"/>
    <cellStyle name="Normal 14 9 4" xfId="25927" xr:uid="{4B038CF6-A5C7-4690-A75A-1E416E2F8A57}"/>
    <cellStyle name="Normal 14_2015 BFOREC HFM PLBS" xfId="1401" xr:uid="{00000000-0005-0000-0000-000087050000}"/>
    <cellStyle name="Normal 15" xfId="412" xr:uid="{00000000-0005-0000-0000-000088050000}"/>
    <cellStyle name="Normal 15 10" xfId="10048" xr:uid="{C2D2F40E-5422-46E9-8C67-DA64C404441A}"/>
    <cellStyle name="Normal 15 10 2" xfId="10049" xr:uid="{5888FC86-D030-4660-94DD-34EA3E7D4822}"/>
    <cellStyle name="Normal 15 10 2 2" xfId="25931" xr:uid="{8ACD967C-C988-4FD3-B3BA-5DB057AD869B}"/>
    <cellStyle name="Normal 15 10 3" xfId="25930" xr:uid="{482025F5-173F-4182-91D1-D0B3C175019D}"/>
    <cellStyle name="Normal 15 11" xfId="10050" xr:uid="{B7312F2F-9EC6-4598-8B85-88FEB98476CA}"/>
    <cellStyle name="Normal 15 11 2" xfId="10051" xr:uid="{AC523E9A-A0A5-4D07-8D4C-3460EBAEEDC0}"/>
    <cellStyle name="Normal 15 11 2 2" xfId="25933" xr:uid="{143B3464-92ED-4174-85AA-4F7921043017}"/>
    <cellStyle name="Normal 15 11 3" xfId="25932" xr:uid="{3A4FACF9-6BD9-42EF-BF17-FAF31BC0085A}"/>
    <cellStyle name="Normal 15 12" xfId="10052" xr:uid="{B8151B71-4AFB-464D-B6C4-718442279B9F}"/>
    <cellStyle name="Normal 15 12 2" xfId="25934" xr:uid="{947916CF-7299-4193-ADD1-7E3D940FEC25}"/>
    <cellStyle name="Normal 15 13" xfId="18176" xr:uid="{53AE96E4-9891-426E-BC9A-89454D880FA1}"/>
    <cellStyle name="Normal 15 14" xfId="2272" xr:uid="{F2C1E01A-530C-4F19-BA66-E4A6738011F0}"/>
    <cellStyle name="Normal 15 2" xfId="1402" xr:uid="{00000000-0005-0000-0000-000089050000}"/>
    <cellStyle name="Normal 15 2 2" xfId="1403" xr:uid="{00000000-0005-0000-0000-00008A050000}"/>
    <cellStyle name="Normal 15 2 2 2" xfId="1404" xr:uid="{00000000-0005-0000-0000-00008B050000}"/>
    <cellStyle name="Normal 15 2 2 2 2" xfId="10054" xr:uid="{5B873C56-550A-45BC-80A8-915E0F5C264A}"/>
    <cellStyle name="Normal 15 2 2 2 2 2" xfId="10055" xr:uid="{CE7DB010-3B3C-4199-8587-4F057C86F9BE}"/>
    <cellStyle name="Normal 15 2 2 2 2 2 2" xfId="25936" xr:uid="{CBF08206-46FE-4261-92B7-E9F875D07C64}"/>
    <cellStyle name="Normal 15 2 2 2 2 3" xfId="10056" xr:uid="{28E36A2A-4353-437A-B681-F982D3A36CE0}"/>
    <cellStyle name="Normal 15 2 2 2 2 3 2" xfId="25937" xr:uid="{80551BFA-9028-471F-A2F9-30D664912BC9}"/>
    <cellStyle name="Normal 15 2 2 2 2 4" xfId="25935" xr:uid="{76B45AC9-8B26-47F6-968E-5BA88A6E3FF0}"/>
    <cellStyle name="Normal 15 2 2 2 3" xfId="10057" xr:uid="{111AD59A-B729-4F7E-81E4-5EE717B5823C}"/>
    <cellStyle name="Normal 15 2 2 2 3 2" xfId="10058" xr:uid="{18B28EAD-DF46-41D4-860E-83EF42C5AC0C}"/>
    <cellStyle name="Normal 15 2 2 2 3 2 2" xfId="25939" xr:uid="{E8CC12B2-C7BE-462D-8D7C-DB98E2DEFD86}"/>
    <cellStyle name="Normal 15 2 2 2 3 3" xfId="25938" xr:uid="{6C785CB6-F453-4E5F-BDAD-F00156A7D70F}"/>
    <cellStyle name="Normal 15 2 2 2 4" xfId="10059" xr:uid="{A1CE1BD9-25B4-493C-AEA1-C98D89CCC814}"/>
    <cellStyle name="Normal 15 2 2 2 4 2" xfId="10060" xr:uid="{50E54399-08E4-4DFC-A296-3CA6FBC1C8C0}"/>
    <cellStyle name="Normal 15 2 2 2 4 2 2" xfId="25941" xr:uid="{CFBBFA2C-5E24-4CC5-ACB3-140C6B3C7256}"/>
    <cellStyle name="Normal 15 2 2 2 4 3" xfId="25940" xr:uid="{E27ACBEA-890B-491E-9912-E45BEBDB715F}"/>
    <cellStyle name="Normal 15 2 2 2 5" xfId="10061" xr:uid="{CA7BD099-4385-4700-A6D9-BB2F6DAF7A07}"/>
    <cellStyle name="Normal 15 2 2 2 5 2" xfId="25942" xr:uid="{6D36C33B-06B6-40E1-9820-CECA40429983}"/>
    <cellStyle name="Normal 15 2 2 2_sales contracts" xfId="10053" xr:uid="{F3F41AAE-54EB-427A-9A8E-F34954EC1D4B}"/>
    <cellStyle name="Normal 15 2 2 3" xfId="10062" xr:uid="{309E7995-050D-4D94-8DE2-BE24D95628AE}"/>
    <cellStyle name="Normal 15 2 2 3 2" xfId="10063" xr:uid="{F106F040-1A1A-4FE8-88DD-D7132DD29B67}"/>
    <cellStyle name="Normal 15 2 2 3 2 2" xfId="25944" xr:uid="{9B243FCB-EDC9-44A0-A2B8-A0FB67244A64}"/>
    <cellStyle name="Normal 15 2 2 3 3" xfId="10064" xr:uid="{6C65DBFC-55D6-4453-A83F-78BDC843782A}"/>
    <cellStyle name="Normal 15 2 2 3 3 2" xfId="25945" xr:uid="{8BB8D1DB-77E7-4EBD-8713-B11B0BF4C31F}"/>
    <cellStyle name="Normal 15 2 2 3 4" xfId="25943" xr:uid="{FC236E95-A772-47FA-AC7F-347A737712C3}"/>
    <cellStyle name="Normal 15 2 2 4" xfId="10065" xr:uid="{3D408F8D-203C-4C20-B236-8960F2675D31}"/>
    <cellStyle name="Normal 15 2 2 4 2" xfId="10066" xr:uid="{35425E67-90FD-4473-9C25-60B9CBB394AB}"/>
    <cellStyle name="Normal 15 2 2 4 2 2" xfId="25947" xr:uid="{0AA57385-C1F2-4887-AC61-10F861E93C21}"/>
    <cellStyle name="Normal 15 2 2 4 3" xfId="10067" xr:uid="{2F2CF684-D2AE-416A-8475-8066AC06FDBE}"/>
    <cellStyle name="Normal 15 2 2 4 3 2" xfId="25948" xr:uid="{48C18577-EE2C-488F-90DA-8F630D7E0643}"/>
    <cellStyle name="Normal 15 2 2 4 4" xfId="25946" xr:uid="{122187DA-414F-4884-899E-2EED66C4E0AB}"/>
    <cellStyle name="Normal 15 2 2 5" xfId="10068" xr:uid="{3708F4F7-0FE8-461A-A9FA-C34C32920AD8}"/>
    <cellStyle name="Normal 15 2 2 5 2" xfId="10069" xr:uid="{69590EAA-903F-43B0-A1BC-2D6899CAAFC8}"/>
    <cellStyle name="Normal 15 2 2 5 2 2" xfId="25950" xr:uid="{80FA5E15-7954-4A5D-983B-0C1D91D6967D}"/>
    <cellStyle name="Normal 15 2 2 5 3" xfId="25949" xr:uid="{4CEBA3A9-2540-4D27-8154-5F26696E46A1}"/>
    <cellStyle name="Normal 15 2 2 6" xfId="10070" xr:uid="{9D889500-6E59-47E7-ACEE-A5C59E6111F9}"/>
    <cellStyle name="Normal 15 2 2 6 2" xfId="10071" xr:uid="{AF21B591-CA0B-4AE5-A1C9-E2020C885A3E}"/>
    <cellStyle name="Normal 15 2 2 6 2 2" xfId="25952" xr:uid="{B1874E21-C512-40D8-82C5-C27A770088DA}"/>
    <cellStyle name="Normal 15 2 2 6 3" xfId="25951" xr:uid="{914930EF-E93C-4CD8-A57D-55AA5992534F}"/>
    <cellStyle name="Normal 15 2 2 7" xfId="10072" xr:uid="{2F6EB10C-1905-4610-A26A-4C66FE7E5895}"/>
    <cellStyle name="Normal 15 2 2 7 2" xfId="25953" xr:uid="{2CB68DA9-555C-4683-A2CD-079FA0ECFB2D}"/>
    <cellStyle name="Normal 15 2 2_Dev global price ach" xfId="10073" xr:uid="{B33B91A3-CB27-4E3E-8EA3-B3DD38908A73}"/>
    <cellStyle name="Normal 15 2 3" xfId="1405" xr:uid="{00000000-0005-0000-0000-00008D050000}"/>
    <cellStyle name="Normal 15 2 3 2" xfId="10074" xr:uid="{38DF358D-55B5-4F40-9968-E0C620000B03}"/>
    <cellStyle name="Normal 15 2 3 2 2" xfId="10075" xr:uid="{E4892BA7-9FF6-419F-A45A-E91EFCA5C116}"/>
    <cellStyle name="Normal 15 2 3 2 2 2" xfId="10076" xr:uid="{09CFF695-F7AE-4E58-B9EF-37E0A16888B3}"/>
    <cellStyle name="Normal 15 2 3 2 2 2 2" xfId="25956" xr:uid="{90F6B518-3CEB-4B88-B8CC-0ECFFAA291EA}"/>
    <cellStyle name="Normal 15 2 3 2 2 3" xfId="25955" xr:uid="{07DB803A-C186-4F66-B3B6-F1B2445DBDA1}"/>
    <cellStyle name="Normal 15 2 3 2 3" xfId="10077" xr:uid="{28D5F8BC-48B5-46CB-AB57-2DFF8D4B6101}"/>
    <cellStyle name="Normal 15 2 3 2 3 2" xfId="10078" xr:uid="{578260F0-1357-441A-B2E8-C5210E9E2EA3}"/>
    <cellStyle name="Normal 15 2 3 2 3 2 2" xfId="25958" xr:uid="{5CD356E1-FE0B-4BC0-B35C-1C9F67B52032}"/>
    <cellStyle name="Normal 15 2 3 2 3 3" xfId="25957" xr:uid="{7A40E783-C133-4385-8E27-1343BD770095}"/>
    <cellStyle name="Normal 15 2 3 2 4" xfId="10079" xr:uid="{F298809C-E179-4D8E-878D-24903C3114B7}"/>
    <cellStyle name="Normal 15 2 3 2 4 2" xfId="25959" xr:uid="{783415F6-9C42-45AA-8B44-DC64531788B7}"/>
    <cellStyle name="Normal 15 2 3 2 5" xfId="25954" xr:uid="{3E4C08F7-2CD1-4B85-B17A-59E575DB922E}"/>
    <cellStyle name="Normal 15 2 3 3" xfId="10080" xr:uid="{409A4527-BDB3-4D31-97F6-B13C84E1213F}"/>
    <cellStyle name="Normal 15 2 3 3 2" xfId="10081" xr:uid="{612D6C8B-E91A-40C2-A934-CE0757DBB3F3}"/>
    <cellStyle name="Normal 15 2 3 3 2 2" xfId="25961" xr:uid="{BCD6E85C-485C-4328-A0EC-33A176E261D0}"/>
    <cellStyle name="Normal 15 2 3 3 3" xfId="10082" xr:uid="{518C88D8-30E5-4362-A0A8-3C1A689C9582}"/>
    <cellStyle name="Normal 15 2 3 3 3 2" xfId="25962" xr:uid="{BF656687-4C2E-43EF-A47D-84E1A54E14FD}"/>
    <cellStyle name="Normal 15 2 3 3 4" xfId="25960" xr:uid="{C012DB34-5712-435C-94E0-FBFD94858EA7}"/>
    <cellStyle name="Normal 15 2 3 4" xfId="10083" xr:uid="{24CC0D35-1FFA-4C8D-978D-3DA75CF67426}"/>
    <cellStyle name="Normal 15 2 3 4 2" xfId="10084" xr:uid="{06CA04EB-130B-4E5D-8DA4-0A961B1F23D9}"/>
    <cellStyle name="Normal 15 2 3 4 2 2" xfId="25964" xr:uid="{5A678A14-7416-404E-8614-51A91B7917D1}"/>
    <cellStyle name="Normal 15 2 3 4 3" xfId="25963" xr:uid="{F1EFC23B-610E-4E04-9251-7E402DE993B5}"/>
    <cellStyle name="Normal 15 2 3 5" xfId="10085" xr:uid="{7B0509A8-F4C5-4D78-967C-C563F918B8C3}"/>
    <cellStyle name="Normal 15 2 3 5 2" xfId="10086" xr:uid="{8B817FF8-88B9-49AD-BDB4-EE4519A85B05}"/>
    <cellStyle name="Normal 15 2 3 5 2 2" xfId="25966" xr:uid="{FE0F81EA-9DFA-4D68-BB49-C8E30CD06CC6}"/>
    <cellStyle name="Normal 15 2 3 5 3" xfId="25965" xr:uid="{1FB01298-6233-4C8E-8239-C0F67F4F66FE}"/>
    <cellStyle name="Normal 15 2 3 6" xfId="10087" xr:uid="{1D767B72-D179-4E9C-9071-8F22014FF022}"/>
    <cellStyle name="Normal 15 2 3 6 2" xfId="25967" xr:uid="{E7CC7D81-F3E0-4CC9-AE38-2730B5FC46A4}"/>
    <cellStyle name="Normal 15 2 3_Dev global price ach" xfId="10088" xr:uid="{B49E0864-F780-417D-8430-4EBEC635D8B8}"/>
    <cellStyle name="Normal 15 2 4" xfId="10089" xr:uid="{3D88D3DB-BE9D-4BFB-BEC0-9F1BB70A2631}"/>
    <cellStyle name="Normal 15 2 4 2" xfId="10090" xr:uid="{5D41F1D8-B658-48EF-8E09-200B83BB2F4C}"/>
    <cellStyle name="Normal 15 2 4 2 2" xfId="10091" xr:uid="{399905BF-899E-47D6-AA10-08C085727A83}"/>
    <cellStyle name="Normal 15 2 4 2 2 2" xfId="10092" xr:uid="{007D179A-1CFB-4828-A819-FB216AF30DB6}"/>
    <cellStyle name="Normal 15 2 4 2 2 2 2" xfId="25971" xr:uid="{9584C20C-9653-426E-B539-5B29D4FBBFFB}"/>
    <cellStyle name="Normal 15 2 4 2 2 3" xfId="25970" xr:uid="{E064DBA7-042F-4465-A0FA-CCD3DE0BE302}"/>
    <cellStyle name="Normal 15 2 4 2 3" xfId="10093" xr:uid="{768965DD-C4A0-487B-BB08-2FA4FEC29B8F}"/>
    <cellStyle name="Normal 15 2 4 2 3 2" xfId="10094" xr:uid="{9348FEBD-7D9D-4EF0-9A86-6A1CB11545D4}"/>
    <cellStyle name="Normal 15 2 4 2 3 2 2" xfId="25973" xr:uid="{1FD14975-2656-4553-9EF4-83CB7CB16872}"/>
    <cellStyle name="Normal 15 2 4 2 3 3" xfId="25972" xr:uid="{89934B72-A27A-46D0-A264-5D9E991B3BF4}"/>
    <cellStyle name="Normal 15 2 4 2 4" xfId="10095" xr:uid="{2B411C30-1EA7-4144-B07A-04AACA88DD89}"/>
    <cellStyle name="Normal 15 2 4 2 4 2" xfId="25974" xr:uid="{7359E346-BE7E-4630-83D7-8113EEB33FFF}"/>
    <cellStyle name="Normal 15 2 4 2 5" xfId="25969" xr:uid="{DFBD6564-27BC-4450-B565-9E6C9EC28138}"/>
    <cellStyle name="Normal 15 2 4 3" xfId="10096" xr:uid="{16C17AE5-9AB2-4C07-A8FB-73EBB198C203}"/>
    <cellStyle name="Normal 15 2 4 3 2" xfId="10097" xr:uid="{9460E0AF-AA4C-4B04-97F2-82765618E10F}"/>
    <cellStyle name="Normal 15 2 4 3 2 2" xfId="25976" xr:uid="{3CA69BDA-8B4E-4757-8C1B-2455F05EB1F4}"/>
    <cellStyle name="Normal 15 2 4 3 3" xfId="25975" xr:uid="{2DE7D144-FBD0-4CC7-BBDB-E2D8315A1121}"/>
    <cellStyle name="Normal 15 2 4 4" xfId="10098" xr:uid="{B9BF9842-6D21-4B71-9A3F-1F4668148556}"/>
    <cellStyle name="Normal 15 2 4 4 2" xfId="10099" xr:uid="{2D2D40EE-4723-4C17-BCF6-73B90C47D993}"/>
    <cellStyle name="Normal 15 2 4 4 2 2" xfId="25978" xr:uid="{38CB0639-467C-4D2F-B6B7-94CC50F9078E}"/>
    <cellStyle name="Normal 15 2 4 4 3" xfId="25977" xr:uid="{25DD7471-511E-4C33-AEA9-2C4B5B7B8B7A}"/>
    <cellStyle name="Normal 15 2 4 5" xfId="10100" xr:uid="{5639D316-58EC-4BFE-B15D-B374B30A0975}"/>
    <cellStyle name="Normal 15 2 4 5 2" xfId="25979" xr:uid="{ED6D93CD-4DD3-4A25-B432-117C2CBEDDB8}"/>
    <cellStyle name="Normal 15 2 4 6" xfId="25968" xr:uid="{CA087205-0C94-4903-A576-6477ED26EA93}"/>
    <cellStyle name="Normal 15 2 4_Dev global price ach" xfId="10101" xr:uid="{7BAE13EE-B00B-4EC8-8F30-CCAF383E856D}"/>
    <cellStyle name="Normal 15 2 5" xfId="10102" xr:uid="{7FFD2D15-7029-46FB-A660-E221A905A860}"/>
    <cellStyle name="Normal 15 2 5 2" xfId="10103" xr:uid="{86940B84-FB2B-40B6-B350-E2C2724FAA8C}"/>
    <cellStyle name="Normal 15 2 5 2 2" xfId="10104" xr:uid="{1110B548-F4F3-4D83-8066-DB8B821A0239}"/>
    <cellStyle name="Normal 15 2 5 2 2 2" xfId="25982" xr:uid="{4C047AC3-3336-43EC-B853-7E1BD7ADA957}"/>
    <cellStyle name="Normal 15 2 5 2 3" xfId="25981" xr:uid="{CC8F1123-1DD0-4E34-A89C-CF6C8697CC78}"/>
    <cellStyle name="Normal 15 2 5 3" xfId="10105" xr:uid="{F40F64F8-96BA-4775-86AA-732DD53A8426}"/>
    <cellStyle name="Normal 15 2 5 3 2" xfId="10106" xr:uid="{0D230732-1EE0-422F-9088-791691B5AF30}"/>
    <cellStyle name="Normal 15 2 5 3 2 2" xfId="25984" xr:uid="{B10A70A2-B9F9-4615-A8CB-BBF8716201F2}"/>
    <cellStyle name="Normal 15 2 5 3 3" xfId="25983" xr:uid="{F6966EE4-9623-48BC-95F0-E71CAD90609D}"/>
    <cellStyle name="Normal 15 2 5 4" xfId="10107" xr:uid="{E4322B1B-8192-4AFC-BE19-B6A92FD0B9B4}"/>
    <cellStyle name="Normal 15 2 5 4 2" xfId="25985" xr:uid="{F86D7418-F315-4A3D-BD16-2D985536DAF6}"/>
    <cellStyle name="Normal 15 2 5 5" xfId="25980" xr:uid="{013B233F-FA50-4853-A6D7-EE2ED1D40525}"/>
    <cellStyle name="Normal 15 2 6" xfId="10108" xr:uid="{BF798126-7E96-4CFD-86A3-45CC2A0D0878}"/>
    <cellStyle name="Normal 15 2 6 2" xfId="10109" xr:uid="{0F80CDD3-7815-4810-9388-B6418E017B31}"/>
    <cellStyle name="Normal 15 2 6 2 2" xfId="25987" xr:uid="{C591D669-718C-436C-ADA2-4E7E153953A5}"/>
    <cellStyle name="Normal 15 2 6 3" xfId="10110" xr:uid="{1F3E6A70-A52B-4FCB-A787-1824F15BEDBB}"/>
    <cellStyle name="Normal 15 2 6 3 2" xfId="25988" xr:uid="{FAF30D72-7B94-4CA4-8CF3-D32169724A7E}"/>
    <cellStyle name="Normal 15 2 6 4" xfId="25986" xr:uid="{650CA321-F8C6-433B-8304-8B72342FBB32}"/>
    <cellStyle name="Normal 15 2 7" xfId="10111" xr:uid="{911755E3-5015-43DE-B974-B700E058B27A}"/>
    <cellStyle name="Normal 15 2 7 2" xfId="10112" xr:uid="{0A07D3F1-EB5C-46A9-9BB8-1663FDAD4DD7}"/>
    <cellStyle name="Normal 15 2 7 2 2" xfId="25990" xr:uid="{A2389065-BB71-40C1-A09A-80B4D7B482F3}"/>
    <cellStyle name="Normal 15 2 7 3" xfId="25989" xr:uid="{1F244BBC-9163-4AEF-8DF6-14CF2E88B2FA}"/>
    <cellStyle name="Normal 15 2 8" xfId="10113" xr:uid="{6DAF3281-BE1B-4DAC-9876-E8B2AA150A19}"/>
    <cellStyle name="Normal 15 2 8 2" xfId="10114" xr:uid="{91AF707D-497E-4B38-879B-90BB1C53D547}"/>
    <cellStyle name="Normal 15 2 8 2 2" xfId="25992" xr:uid="{C304B44D-9DD6-4E79-9858-ABBE6F16EB73}"/>
    <cellStyle name="Normal 15 2 8 3" xfId="25991" xr:uid="{6CA6F424-CE83-4B01-8B84-407004BAF5D3}"/>
    <cellStyle name="Normal 15 2 9" xfId="10115" xr:uid="{171E34CE-5FF7-4190-A054-8803489524EA}"/>
    <cellStyle name="Normal 15 2 9 2" xfId="25993" xr:uid="{C6318F2D-6D58-4429-9B28-9279E373ECD2}"/>
    <cellStyle name="Normal 15 2_Dev global price ach" xfId="10116" xr:uid="{8FDE8F93-0053-460A-8107-81A90079BA76}"/>
    <cellStyle name="Normal 15 3" xfId="1406" xr:uid="{00000000-0005-0000-0000-00008F050000}"/>
    <cellStyle name="Normal 15 3 2" xfId="1407" xr:uid="{00000000-0005-0000-0000-000090050000}"/>
    <cellStyle name="Normal 15 3 2 2" xfId="1408" xr:uid="{00000000-0005-0000-0000-000091050000}"/>
    <cellStyle name="Normal 15 3 2 2 2" xfId="10118" xr:uid="{B08F7146-4AAF-4D13-8C8B-8E0409CC160F}"/>
    <cellStyle name="Normal 15 3 2 2 2 2" xfId="10119" xr:uid="{82C8A0B2-C8A3-4046-BB0C-0A1D23B841BA}"/>
    <cellStyle name="Normal 15 3 2 2 2 2 2" xfId="25995" xr:uid="{84E1838B-97CE-4820-894D-6C7298CDE79C}"/>
    <cellStyle name="Normal 15 3 2 2 2 3" xfId="10120" xr:uid="{5624F442-CC8D-4A3F-807C-52C16D6A5C1D}"/>
    <cellStyle name="Normal 15 3 2 2 2 3 2" xfId="25996" xr:uid="{6DB57CE7-009B-4C35-B992-BE3519C99D18}"/>
    <cellStyle name="Normal 15 3 2 2 2 4" xfId="25994" xr:uid="{138EEACB-BA08-4F80-8863-BB2938486A9F}"/>
    <cellStyle name="Normal 15 3 2 2 3" xfId="10121" xr:uid="{B21F85CE-76DD-4420-8B90-201FC9E04E4B}"/>
    <cellStyle name="Normal 15 3 2 2 3 2" xfId="10122" xr:uid="{906EBAA3-5258-404D-A349-AEEBEAE8B72E}"/>
    <cellStyle name="Normal 15 3 2 2 3 2 2" xfId="25998" xr:uid="{57B2CEFE-9370-4CDA-82DE-00BCCEF6E945}"/>
    <cellStyle name="Normal 15 3 2 2 3 3" xfId="25997" xr:uid="{2C627499-323B-4AB7-9001-A571525538F4}"/>
    <cellStyle name="Normal 15 3 2 2 4" xfId="10123" xr:uid="{BED394A4-EF79-4A35-A09C-F83C2B031D4C}"/>
    <cellStyle name="Normal 15 3 2 2 4 2" xfId="10124" xr:uid="{2F421A6A-4192-49B3-87A4-DE41700C8D72}"/>
    <cellStyle name="Normal 15 3 2 2 4 2 2" xfId="26000" xr:uid="{B323A446-5A7A-4910-9072-B18605CEBC09}"/>
    <cellStyle name="Normal 15 3 2 2 4 3" xfId="25999" xr:uid="{5F4A8A03-380C-4890-824D-A71D826D6CE5}"/>
    <cellStyle name="Normal 15 3 2 2 5" xfId="10125" xr:uid="{5A608D91-0BCF-43EB-A693-0BC6529CAB75}"/>
    <cellStyle name="Normal 15 3 2 2 5 2" xfId="26001" xr:uid="{5553F5DC-1C21-4271-807C-09750F69AC5E}"/>
    <cellStyle name="Normal 15 3 2 2_sales contracts" xfId="10117" xr:uid="{7CB5CF3C-F631-4850-B9B0-A8A31529E5B3}"/>
    <cellStyle name="Normal 15 3 2 3" xfId="10126" xr:uid="{3D79CFBF-6D67-4530-A8F4-F60337479AE8}"/>
    <cellStyle name="Normal 15 3 2 3 2" xfId="10127" xr:uid="{9DB11D8D-6145-4C5E-B7E1-41FA28B53868}"/>
    <cellStyle name="Normal 15 3 2 3 2 2" xfId="26003" xr:uid="{18272393-B382-4DB7-9BDB-5ED9B9AC87BC}"/>
    <cellStyle name="Normal 15 3 2 3 3" xfId="10128" xr:uid="{367E12E0-AA50-4755-B1C4-7F05D3D4C513}"/>
    <cellStyle name="Normal 15 3 2 3 3 2" xfId="26004" xr:uid="{C8C08CB6-CD07-4FEB-80E6-A1414DDE932E}"/>
    <cellStyle name="Normal 15 3 2 3 4" xfId="26002" xr:uid="{941DD28B-A1F3-4F10-AE96-7C0DA2017779}"/>
    <cellStyle name="Normal 15 3 2 4" xfId="10129" xr:uid="{878CCD23-139D-4D56-AC55-910CA3423E09}"/>
    <cellStyle name="Normal 15 3 2 4 2" xfId="10130" xr:uid="{1A1A86B8-9C5D-4C3F-B268-A2CD72BC8A9D}"/>
    <cellStyle name="Normal 15 3 2 4 2 2" xfId="26006" xr:uid="{B3B19556-1CE3-48A3-A843-EC8A04062A48}"/>
    <cellStyle name="Normal 15 3 2 4 3" xfId="10131" xr:uid="{09978E3F-D91E-4DE4-9FAD-0286144E9F13}"/>
    <cellStyle name="Normal 15 3 2 4 3 2" xfId="26007" xr:uid="{C1D65F23-21D9-4AE2-88F0-B6395F9C71D6}"/>
    <cellStyle name="Normal 15 3 2 4 4" xfId="26005" xr:uid="{81BA3186-18C4-4FD4-8092-8F4176463B35}"/>
    <cellStyle name="Normal 15 3 2 5" xfId="10132" xr:uid="{FE6EDF06-1D6C-46D9-9770-64A23C147BE3}"/>
    <cellStyle name="Normal 15 3 2 5 2" xfId="10133" xr:uid="{BE829CDF-AFFE-464C-A6F9-24BA14F30583}"/>
    <cellStyle name="Normal 15 3 2 5 2 2" xfId="26009" xr:uid="{2A273E4A-BE98-41FB-9CAF-AF8A4D90D5E9}"/>
    <cellStyle name="Normal 15 3 2 5 3" xfId="26008" xr:uid="{A5950D69-DAB6-4F0C-8F00-6BED941C3D0C}"/>
    <cellStyle name="Normal 15 3 2 6" xfId="10134" xr:uid="{0814A7C7-6B39-48F2-BD5E-72236EC462C1}"/>
    <cellStyle name="Normal 15 3 2 6 2" xfId="10135" xr:uid="{9F7164A5-0EAD-4DD0-8773-168787101BC8}"/>
    <cellStyle name="Normal 15 3 2 6 2 2" xfId="26011" xr:uid="{3C0909A7-4E4D-4AD8-B8F9-5590F915E334}"/>
    <cellStyle name="Normal 15 3 2 6 3" xfId="26010" xr:uid="{243BFB16-0002-41E6-BE92-5A6134A96378}"/>
    <cellStyle name="Normal 15 3 2 7" xfId="10136" xr:uid="{925009FB-DFD2-4664-8EE8-054B026ABB69}"/>
    <cellStyle name="Normal 15 3 2 7 2" xfId="26012" xr:uid="{9051C5DE-320C-47E2-AD70-F50863AA88F9}"/>
    <cellStyle name="Normal 15 3 2_Dev global price ach" xfId="10137" xr:uid="{975745E3-88AF-43DB-80A7-D3D2B8FE4B62}"/>
    <cellStyle name="Normal 15 3 3" xfId="1409" xr:uid="{00000000-0005-0000-0000-000093050000}"/>
    <cellStyle name="Normal 15 3 3 2" xfId="10139" xr:uid="{7552912F-D129-460F-96BA-98F587654F4E}"/>
    <cellStyle name="Normal 15 3 3 2 2" xfId="10140" xr:uid="{645B6717-CB95-47C1-B63D-DF6F5AFD67AF}"/>
    <cellStyle name="Normal 15 3 3 2 2 2" xfId="26014" xr:uid="{4C098660-75FD-4439-A9D5-27090624F3A7}"/>
    <cellStyle name="Normal 15 3 3 2 3" xfId="10141" xr:uid="{244A5F5F-C3F9-4260-8212-9EFE31B8AD2E}"/>
    <cellStyle name="Normal 15 3 3 2 3 2" xfId="26015" xr:uid="{3C1DB1F3-2734-41EB-85BB-6BCB7FDB3A2A}"/>
    <cellStyle name="Normal 15 3 3 2 4" xfId="26013" xr:uid="{4F8905D5-CBA6-4261-A518-287F73BB49AF}"/>
    <cellStyle name="Normal 15 3 3 3" xfId="10142" xr:uid="{622F8B17-3225-40D2-9B28-46F8FE3B4145}"/>
    <cellStyle name="Normal 15 3 3 3 2" xfId="10143" xr:uid="{D9F66538-604B-4A61-9FD1-E6B4100AF189}"/>
    <cellStyle name="Normal 15 3 3 3 2 2" xfId="26017" xr:uid="{694C029E-D60F-46E5-87CB-EB1BC3DE55D4}"/>
    <cellStyle name="Normal 15 3 3 3 3" xfId="26016" xr:uid="{D108FDDA-0C08-40A6-B964-7DCE4D496274}"/>
    <cellStyle name="Normal 15 3 3 4" xfId="10144" xr:uid="{8B50A623-59B4-4776-823C-0DD1DE2E762B}"/>
    <cellStyle name="Normal 15 3 3 4 2" xfId="10145" xr:uid="{A8449CAD-3DC2-4C2F-977B-7F7FAD5706EC}"/>
    <cellStyle name="Normal 15 3 3 4 2 2" xfId="26019" xr:uid="{D079394F-ADFB-431A-916B-A2401C1A21F5}"/>
    <cellStyle name="Normal 15 3 3 4 3" xfId="26018" xr:uid="{B0D968E4-1948-4FF3-97C0-0C7A5278B83D}"/>
    <cellStyle name="Normal 15 3 3 5" xfId="10146" xr:uid="{B900492D-3932-49C4-BCC6-907F37B7C75C}"/>
    <cellStyle name="Normal 15 3 3 5 2" xfId="26020" xr:uid="{DB97EA6B-10DA-40B1-A02D-41444193051B}"/>
    <cellStyle name="Normal 15 3 3_sales contracts" xfId="10138" xr:uid="{BDCAB05F-9ECD-4B27-8A73-2075986AA650}"/>
    <cellStyle name="Normal 15 3 4" xfId="10147" xr:uid="{4AD67EC8-4281-47BB-BF47-C05F2A494C69}"/>
    <cellStyle name="Normal 15 3 4 2" xfId="10148" xr:uid="{0B1CBBEC-E33B-4C53-80CF-CDF6A40C08F6}"/>
    <cellStyle name="Normal 15 3 4 2 2" xfId="26022" xr:uid="{6BC6E129-1BD6-454B-932A-733CCCD62C11}"/>
    <cellStyle name="Normal 15 3 4 3" xfId="10149" xr:uid="{C4B1A4B5-2597-4A3B-AAE3-9FEC8F2A3BD5}"/>
    <cellStyle name="Normal 15 3 4 3 2" xfId="26023" xr:uid="{1762D710-E4B3-4A5D-9A1E-EA9C9052F00D}"/>
    <cellStyle name="Normal 15 3 4 4" xfId="26021" xr:uid="{6880F6F4-42DE-453E-B1EA-773FE6B36D6B}"/>
    <cellStyle name="Normal 15 3 5" xfId="10150" xr:uid="{F6EA2D64-B8D2-4F2F-B70A-62E4CE974AD5}"/>
    <cellStyle name="Normal 15 3 5 2" xfId="10151" xr:uid="{2A473D31-0D14-4792-81D7-B62B65E02100}"/>
    <cellStyle name="Normal 15 3 5 2 2" xfId="26025" xr:uid="{0D2FBB2B-031C-4AD4-80DF-396E22F987BD}"/>
    <cellStyle name="Normal 15 3 5 3" xfId="10152" xr:uid="{EAA00A84-D53C-48E6-956D-BDD5EDF8B82A}"/>
    <cellStyle name="Normal 15 3 5 3 2" xfId="26026" xr:uid="{423C6BEA-1C6A-4671-987B-EAEF7E8A7C95}"/>
    <cellStyle name="Normal 15 3 5 4" xfId="26024" xr:uid="{4A950C04-7F89-4B6A-9AD7-56F61E3B8DDE}"/>
    <cellStyle name="Normal 15 3 6" xfId="10153" xr:uid="{A3BE6845-B875-46D7-A5C3-E7D99FF1F1E9}"/>
    <cellStyle name="Normal 15 3 6 2" xfId="10154" xr:uid="{6450CE45-BF5A-4337-B6B2-361B78EEA667}"/>
    <cellStyle name="Normal 15 3 6 2 2" xfId="26028" xr:uid="{E610BD48-833F-449F-9B53-B4B9DFC548ED}"/>
    <cellStyle name="Normal 15 3 6 3" xfId="26027" xr:uid="{DD63CA69-1F43-44E3-8ADD-9BACD0039B50}"/>
    <cellStyle name="Normal 15 3 7" xfId="10155" xr:uid="{62D03C5A-E18A-4E6C-890C-4EE066000C37}"/>
    <cellStyle name="Normal 15 3 7 2" xfId="10156" xr:uid="{278AF05B-1979-4EF6-8E50-0F5F7C5FB145}"/>
    <cellStyle name="Normal 15 3 7 2 2" xfId="26030" xr:uid="{F260818A-F79E-47C6-A4D7-FCB1170BA915}"/>
    <cellStyle name="Normal 15 3 7 3" xfId="26029" xr:uid="{B9804316-4F69-497C-844C-C329F9AF5554}"/>
    <cellStyle name="Normal 15 3 8" xfId="10157" xr:uid="{F4D00C3B-5CDF-4BAC-8FE0-7A894EE5F851}"/>
    <cellStyle name="Normal 15 3 8 2" xfId="26031" xr:uid="{21D0D4D2-114E-4E61-88BC-CEA8E981F895}"/>
    <cellStyle name="Normal 15 3_Dev global price ach" xfId="10158" xr:uid="{5CF72A36-F3F3-4281-B92F-744668308044}"/>
    <cellStyle name="Normal 15 4" xfId="1410" xr:uid="{00000000-0005-0000-0000-000095050000}"/>
    <cellStyle name="Normal 15 4 2" xfId="1411" xr:uid="{00000000-0005-0000-0000-000096050000}"/>
    <cellStyle name="Normal 15 4 2 2" xfId="10160" xr:uid="{89460CE1-5514-4D34-AB36-B003B5EE1617}"/>
    <cellStyle name="Normal 15 4 2 2 2" xfId="10161" xr:uid="{DFCD01B2-D227-4220-9D1F-D196C551F3DE}"/>
    <cellStyle name="Normal 15 4 2 2 2 2" xfId="26033" xr:uid="{818F4EBB-B853-4197-AEB3-BAAA999AB8AB}"/>
    <cellStyle name="Normal 15 4 2 2 3" xfId="10162" xr:uid="{F795FC53-C8D9-4540-B336-572A16650E35}"/>
    <cellStyle name="Normal 15 4 2 2 3 2" xfId="26034" xr:uid="{DAC3EC42-E520-4621-ACE9-2E8D1C667DBC}"/>
    <cellStyle name="Normal 15 4 2 2 4" xfId="26032" xr:uid="{C73D9D91-CA42-4473-B29F-589D0586B27D}"/>
    <cellStyle name="Normal 15 4 2 3" xfId="10163" xr:uid="{7C1F3BFB-BC01-4323-A552-9CE41E51C885}"/>
    <cellStyle name="Normal 15 4 2 3 2" xfId="10164" xr:uid="{5C5950D2-E5DF-494B-B49F-D7E071A671E8}"/>
    <cellStyle name="Normal 15 4 2 3 2 2" xfId="26036" xr:uid="{5974037E-D16E-4D26-B37E-B1C3BD2B161C}"/>
    <cellStyle name="Normal 15 4 2 3 3" xfId="26035" xr:uid="{20E12875-D344-476D-9122-1AAB138BB296}"/>
    <cellStyle name="Normal 15 4 2 4" xfId="10165" xr:uid="{521D0CD9-1B76-41DF-984E-F10E0315B940}"/>
    <cellStyle name="Normal 15 4 2 4 2" xfId="10166" xr:uid="{96E0406A-2F48-45D3-8C6F-9926104575B9}"/>
    <cellStyle name="Normal 15 4 2 4 2 2" xfId="26038" xr:uid="{A524897D-5CB9-4AAD-95B3-C2FF67A8CBF4}"/>
    <cellStyle name="Normal 15 4 2 4 3" xfId="26037" xr:uid="{E683B9D1-46B8-4D1F-B5B5-EA9CBDF51251}"/>
    <cellStyle name="Normal 15 4 2 5" xfId="10167" xr:uid="{4FC8072A-696A-478D-85E5-FA6BC26831EA}"/>
    <cellStyle name="Normal 15 4 2 5 2" xfId="26039" xr:uid="{521B4EC2-3D66-41A3-A290-4CD07F2CCA3B}"/>
    <cellStyle name="Normal 15 4 2_sales contracts" xfId="10159" xr:uid="{3AEC041D-2840-4B26-9D41-0493E77E70B7}"/>
    <cellStyle name="Normal 15 4 3" xfId="10168" xr:uid="{ED2D14EA-B532-443F-BB0C-B724C34FD3D2}"/>
    <cellStyle name="Normal 15 4 3 2" xfId="10169" xr:uid="{465EBEEB-F4B8-47DF-ACE4-CE0F50D5CA93}"/>
    <cellStyle name="Normal 15 4 3 2 2" xfId="26041" xr:uid="{587DCF2C-46CC-41D9-9C9E-84E1375F0819}"/>
    <cellStyle name="Normal 15 4 3 3" xfId="10170" xr:uid="{4D44E773-8763-46BF-B40A-E3599D33D639}"/>
    <cellStyle name="Normal 15 4 3 3 2" xfId="26042" xr:uid="{EFF2399F-82DE-4A27-8682-484740500C10}"/>
    <cellStyle name="Normal 15 4 3 4" xfId="26040" xr:uid="{DF842DBA-0A0B-466D-A271-45ADDC137088}"/>
    <cellStyle name="Normal 15 4 4" xfId="10171" xr:uid="{BF10B493-B9AA-4155-AF6D-CFA8671A6D90}"/>
    <cellStyle name="Normal 15 4 4 2" xfId="10172" xr:uid="{55C40CC2-721C-4716-B136-EB264A4A5197}"/>
    <cellStyle name="Normal 15 4 4 2 2" xfId="26044" xr:uid="{B9310F4E-3AD2-4E06-B5CD-4CAB73F81551}"/>
    <cellStyle name="Normal 15 4 4 3" xfId="10173" xr:uid="{D7BAB6AF-8796-42E7-9C52-B6352E2DD7F0}"/>
    <cellStyle name="Normal 15 4 4 3 2" xfId="26045" xr:uid="{D35E22F3-37B1-4815-9477-21D2693DE23D}"/>
    <cellStyle name="Normal 15 4 4 4" xfId="26043" xr:uid="{9349D35C-1451-4565-9548-AAA7D3710B6C}"/>
    <cellStyle name="Normal 15 4 5" xfId="10174" xr:uid="{024F7727-CB7E-4E94-BBFB-F6BB32F5C058}"/>
    <cellStyle name="Normal 15 4 5 2" xfId="10175" xr:uid="{990CD14F-B199-42CA-B44E-37C5CD9B395A}"/>
    <cellStyle name="Normal 15 4 5 2 2" xfId="26047" xr:uid="{C1CE6CDE-C6E5-4EF4-842D-D8A5C2D3F8B3}"/>
    <cellStyle name="Normal 15 4 5 3" xfId="26046" xr:uid="{72285CB7-CCF4-433C-83A8-DC502419A8EB}"/>
    <cellStyle name="Normal 15 4 6" xfId="10176" xr:uid="{497B566E-F2C9-4158-8B07-CB08B759171D}"/>
    <cellStyle name="Normal 15 4 6 2" xfId="10177" xr:uid="{9C221E62-53F5-495A-BE68-07BB625F2A0B}"/>
    <cellStyle name="Normal 15 4 6 2 2" xfId="26049" xr:uid="{5DB32570-A410-4E9E-A55C-0B306299CC7E}"/>
    <cellStyle name="Normal 15 4 6 3" xfId="26048" xr:uid="{6444DAD1-CB7E-47D6-AA58-3354299230D2}"/>
    <cellStyle name="Normal 15 4 7" xfId="10178" xr:uid="{912DA69F-39BA-4D94-81B5-EAAAA2341FDB}"/>
    <cellStyle name="Normal 15 4 7 2" xfId="26050" xr:uid="{9B8FB46B-A2E1-46AE-BEC4-180D03AE5DD0}"/>
    <cellStyle name="Normal 15 4_Dev global price ach" xfId="10179" xr:uid="{BC8DEE3E-082D-49B3-A523-5BCBFCB4662F}"/>
    <cellStyle name="Normal 15 5" xfId="1412" xr:uid="{00000000-0005-0000-0000-000098050000}"/>
    <cellStyle name="Normal 15 5 2" xfId="1413" xr:uid="{00000000-0005-0000-0000-000099050000}"/>
    <cellStyle name="Normal 15 5 2 2" xfId="10181" xr:uid="{A2FF0AF0-86A7-4089-A53E-6AE4D29EAFA9}"/>
    <cellStyle name="Normal 15 5 2 2 2" xfId="10182" xr:uid="{D75B9874-274D-46F0-BF83-BDE2FCE93C33}"/>
    <cellStyle name="Normal 15 5 2 2 2 2" xfId="26052" xr:uid="{78288688-1A11-44FA-912E-8ACB018A5F56}"/>
    <cellStyle name="Normal 15 5 2 2 3" xfId="10183" xr:uid="{5C3D6800-10DB-4564-BADC-5B8355948D87}"/>
    <cellStyle name="Normal 15 5 2 2 3 2" xfId="26053" xr:uid="{F5F48539-4A79-436D-8DB7-26DC52ABBFB5}"/>
    <cellStyle name="Normal 15 5 2 2 4" xfId="26051" xr:uid="{08025D2B-F0EB-4682-B30B-F636EC71E171}"/>
    <cellStyle name="Normal 15 5 2 3" xfId="10184" xr:uid="{2D677783-4A05-463F-9CCE-610F648DC461}"/>
    <cellStyle name="Normal 15 5 2 3 2" xfId="10185" xr:uid="{01DBC03A-36A1-42B5-811E-F171F291C7CB}"/>
    <cellStyle name="Normal 15 5 2 3 2 2" xfId="26055" xr:uid="{E1C8FA7B-22BD-4100-8ED8-C785292E5901}"/>
    <cellStyle name="Normal 15 5 2 3 3" xfId="26054" xr:uid="{E67360FE-6BDE-40EC-86EA-F0D9B5F8B3D1}"/>
    <cellStyle name="Normal 15 5 2 4" xfId="10186" xr:uid="{A1DC2014-C069-4F17-8E77-7FFD29D6B558}"/>
    <cellStyle name="Normal 15 5 2 4 2" xfId="10187" xr:uid="{BF4A435B-5F86-464F-BBE6-C5F8183A3C76}"/>
    <cellStyle name="Normal 15 5 2 4 2 2" xfId="26057" xr:uid="{4DCEFACD-74D4-4BE1-A051-89E33ABF9F1A}"/>
    <cellStyle name="Normal 15 5 2 4 3" xfId="26056" xr:uid="{9C269927-395B-49A7-9455-3895C154C673}"/>
    <cellStyle name="Normal 15 5 2 5" xfId="10188" xr:uid="{DFD43A41-0A22-41FA-A76B-8EEBC5DE2B5E}"/>
    <cellStyle name="Normal 15 5 2 5 2" xfId="26058" xr:uid="{DB4FF336-4CE0-4BD2-BBE4-38508D65838F}"/>
    <cellStyle name="Normal 15 5 2_sales contracts" xfId="10180" xr:uid="{1BB7A229-A30A-463C-B018-53CCB126CAED}"/>
    <cellStyle name="Normal 15 5 3" xfId="10189" xr:uid="{9FCD0471-C3B0-4F67-8B06-9449B3369F3D}"/>
    <cellStyle name="Normal 15 5 3 2" xfId="10190" xr:uid="{6F66D744-C0A8-4240-9349-6345D0E5D59E}"/>
    <cellStyle name="Normal 15 5 3 2 2" xfId="26060" xr:uid="{4E5BD1BD-2589-499B-864C-856ED373174D}"/>
    <cellStyle name="Normal 15 5 3 3" xfId="10191" xr:uid="{DC3F3806-0672-4F49-8994-D60C6B41321C}"/>
    <cellStyle name="Normal 15 5 3 3 2" xfId="26061" xr:uid="{958E0A29-24DF-49BF-83F4-CCEAED6B4615}"/>
    <cellStyle name="Normal 15 5 3 4" xfId="26059" xr:uid="{3C88C444-04C6-4B1D-AAF4-81182814597B}"/>
    <cellStyle name="Normal 15 5 4" xfId="10192" xr:uid="{805B65ED-2A89-4F91-B040-FE8B82E8E0E3}"/>
    <cellStyle name="Normal 15 5 4 2" xfId="10193" xr:uid="{3F067ED4-48B9-40F0-8F68-189A8C716382}"/>
    <cellStyle name="Normal 15 5 4 2 2" xfId="26063" xr:uid="{8CB9900B-DBF8-4997-B190-5D5E0AF86CB6}"/>
    <cellStyle name="Normal 15 5 4 3" xfId="10194" xr:uid="{DD066978-868C-4211-918D-6D4DC84A1D2F}"/>
    <cellStyle name="Normal 15 5 4 3 2" xfId="26064" xr:uid="{C09717BD-E622-45CA-8695-61E3FED56134}"/>
    <cellStyle name="Normal 15 5 4 4" xfId="26062" xr:uid="{028E3A30-6F94-4665-AC3D-0A1B27B58F67}"/>
    <cellStyle name="Normal 15 5 5" xfId="10195" xr:uid="{E06079AA-1DED-48FB-9FD7-A279D7B77C1D}"/>
    <cellStyle name="Normal 15 5 5 2" xfId="10196" xr:uid="{EAF958FE-4B60-4A4A-9EFF-9338BE8F5CC5}"/>
    <cellStyle name="Normal 15 5 5 2 2" xfId="26066" xr:uid="{D9938B5E-2697-4826-B1CB-B42F62BCD7A1}"/>
    <cellStyle name="Normal 15 5 5 3" xfId="26065" xr:uid="{297FE8DF-DD1B-4672-8AE0-4D80EE8B377F}"/>
    <cellStyle name="Normal 15 5 6" xfId="10197" xr:uid="{CF0C8C7D-CA2E-4B0B-9E9F-CA93D35A7F56}"/>
    <cellStyle name="Normal 15 5 6 2" xfId="10198" xr:uid="{BA3FC93E-FC46-4369-993C-8F5AF38B3555}"/>
    <cellStyle name="Normal 15 5 6 2 2" xfId="26068" xr:uid="{72F36DE1-91E9-472B-84E0-C4FCE4B311AB}"/>
    <cellStyle name="Normal 15 5 6 3" xfId="26067" xr:uid="{6FCFE6DB-64D0-44DE-96F3-04721921E3AE}"/>
    <cellStyle name="Normal 15 5 7" xfId="10199" xr:uid="{46BE50C1-5CB2-4413-8631-1CA17896D863}"/>
    <cellStyle name="Normal 15 5 7 2" xfId="26069" xr:uid="{828AF67B-2431-4D86-B0E3-C4C2FEFDB50B}"/>
    <cellStyle name="Normal 15 5_Dev global price ach" xfId="10200" xr:uid="{DE9294E2-A10A-4E05-96D1-215418823B9A}"/>
    <cellStyle name="Normal 15 6" xfId="1414" xr:uid="{00000000-0005-0000-0000-00009B050000}"/>
    <cellStyle name="Normal 15 6 2" xfId="10202" xr:uid="{29C87560-F8FD-469B-997E-E9E5DF83D5FF}"/>
    <cellStyle name="Normal 15 6 2 2" xfId="26070" xr:uid="{5F12BB5E-6888-4764-8E19-FB87891B7938}"/>
    <cellStyle name="Normal 15 6 3" xfId="10203" xr:uid="{D0A5FA62-7CE3-434B-AD06-0768F9D019D1}"/>
    <cellStyle name="Normal 15 6 3 2" xfId="10204" xr:uid="{C183EE55-FC96-4344-A389-2E7EBF8FEC57}"/>
    <cellStyle name="Normal 15 6 3 2 2" xfId="26072" xr:uid="{F8AE5135-30CE-41AC-9E99-191A7BEDCBF7}"/>
    <cellStyle name="Normal 15 6 3 3" xfId="10205" xr:uid="{1406283D-030E-447C-802F-B2CE248E8F50}"/>
    <cellStyle name="Normal 15 6 3 3 2" xfId="26073" xr:uid="{6CCF3CBD-2014-49EC-83E3-6A42313FC875}"/>
    <cellStyle name="Normal 15 6 3 4" xfId="26071" xr:uid="{6BAA98C7-D345-4897-BC1F-5BA27DBA739C}"/>
    <cellStyle name="Normal 15 6 4" xfId="10206" xr:uid="{DF776672-F405-4EBE-8CA9-B020C3ED49B6}"/>
    <cellStyle name="Normal 15 6 4 2" xfId="10207" xr:uid="{B8E6ADE7-8FA7-4187-9E6C-8D065E88B8F1}"/>
    <cellStyle name="Normal 15 6 4 2 2" xfId="26075" xr:uid="{EDF5194E-D89D-4827-A53F-423D0C0A8851}"/>
    <cellStyle name="Normal 15 6 4 3" xfId="26074" xr:uid="{D09B519A-22D0-436E-8040-4AE1AD7AE6C5}"/>
    <cellStyle name="Normal 15 6_sales contracts" xfId="10201" xr:uid="{BFBD37A8-D12F-4DEF-9CF5-09FEDC6A1244}"/>
    <cellStyle name="Normal 15 7" xfId="1415" xr:uid="{00000000-0005-0000-0000-00009C050000}"/>
    <cellStyle name="Normal 15 7 2" xfId="10209" xr:uid="{E2566916-696F-44BB-BA04-9BEDAFD39130}"/>
    <cellStyle name="Normal 15 7 2 2" xfId="10210" xr:uid="{3421DA4A-DDE3-4ADA-8E93-228FF17135D4}"/>
    <cellStyle name="Normal 15 7 2 2 2" xfId="26077" xr:uid="{3462D66E-E716-4D7F-8939-E4E3639EF36F}"/>
    <cellStyle name="Normal 15 7 2 3" xfId="10211" xr:uid="{59009F7E-D952-4EBF-B39F-0EAE3277F2EF}"/>
    <cellStyle name="Normal 15 7 2 3 2" xfId="26078" xr:uid="{D88E2986-A833-4844-83B6-3998D832F3E3}"/>
    <cellStyle name="Normal 15 7 2 4" xfId="26076" xr:uid="{C8B22D2A-1EC2-41F6-A192-0F983A7D4A2D}"/>
    <cellStyle name="Normal 15 7 3" xfId="10212" xr:uid="{34180F21-EDE0-4348-B365-2AC789C21D7F}"/>
    <cellStyle name="Normal 15 7 3 2" xfId="10213" xr:uid="{4262D61E-0D34-4794-94B3-840C572B48AF}"/>
    <cellStyle name="Normal 15 7 3 2 2" xfId="26080" xr:uid="{B1364392-F474-46A8-AA69-CA51826C5637}"/>
    <cellStyle name="Normal 15 7 3 3" xfId="26079" xr:uid="{7B5250E3-9C87-4E14-BAFC-4FC62E45DE44}"/>
    <cellStyle name="Normal 15 7 4" xfId="10214" xr:uid="{D447EF0D-13EC-40F4-A4F5-0233B457B3CE}"/>
    <cellStyle name="Normal 15 7 4 2" xfId="10215" xr:uid="{C45013E6-4282-4083-AE8B-71240F25C405}"/>
    <cellStyle name="Normal 15 7 4 2 2" xfId="26082" xr:uid="{B84FD0E4-657F-45CA-93F3-5988A5A0FE2E}"/>
    <cellStyle name="Normal 15 7 4 3" xfId="26081" xr:uid="{9F793A23-9270-4976-898A-D21A7BDAF7CF}"/>
    <cellStyle name="Normal 15 7 5" xfId="10216" xr:uid="{6DE8E19A-4052-4E46-A8C5-CDD1B8938FBB}"/>
    <cellStyle name="Normal 15 7 5 2" xfId="26083" xr:uid="{E063B2F5-7562-4E12-908A-E814F29E6D70}"/>
    <cellStyle name="Normal 15 7_sales contracts" xfId="10208" xr:uid="{6409DD20-85B4-4888-A656-606777A1A99A}"/>
    <cellStyle name="Normal 15 8" xfId="10217" xr:uid="{40168024-1680-4AD2-84CF-A1F32F3B3025}"/>
    <cellStyle name="Normal 15 8 2" xfId="10218" xr:uid="{AB1403C5-2558-469F-866E-4EC98743826C}"/>
    <cellStyle name="Normal 15 8 2 2" xfId="26085" xr:uid="{A516854E-E48A-4358-B4CC-E72BF29A4FB2}"/>
    <cellStyle name="Normal 15 8 3" xfId="10219" xr:uid="{713656F9-3ECE-4368-AA29-C19CB8E70AEE}"/>
    <cellStyle name="Normal 15 8 3 2" xfId="26086" xr:uid="{7DB27E65-B7AB-4FA0-AC26-58D6590DC376}"/>
    <cellStyle name="Normal 15 8 4" xfId="26084" xr:uid="{36A12877-7266-4589-A908-327BC936BA03}"/>
    <cellStyle name="Normal 15 9" xfId="10220" xr:uid="{8B66BCD0-6ED3-4E78-BF1A-791540360652}"/>
    <cellStyle name="Normal 15 9 2" xfId="10221" xr:uid="{2ABE2798-8096-4D14-BE1D-8DB98362E55D}"/>
    <cellStyle name="Normal 15 9 2 2" xfId="26088" xr:uid="{E870D0AF-A9F2-4580-B36B-A894278F638F}"/>
    <cellStyle name="Normal 15 9 3" xfId="10222" xr:uid="{26312C93-C1C7-4955-9954-6F3D91FC1E35}"/>
    <cellStyle name="Normal 15 9 3 2" xfId="26089" xr:uid="{C4AAE254-3D86-441B-A50E-B9C650CFAB25}"/>
    <cellStyle name="Normal 15 9 4" xfId="26087" xr:uid="{AE9402FD-D38C-4532-95DC-CB7756D44860}"/>
    <cellStyle name="Normal 15_2015 BFOREC HFM PLBS" xfId="1416" xr:uid="{00000000-0005-0000-0000-00009D050000}"/>
    <cellStyle name="Normal 16" xfId="415" xr:uid="{00000000-0005-0000-0000-00009E050000}"/>
    <cellStyle name="Normal 16 2" xfId="18179" xr:uid="{F95D2F2B-79EB-4160-B878-18A8EC9720DD}"/>
    <cellStyle name="Normal 16 2 2" xfId="19263" xr:uid="{84048348-7C92-4FFF-AF09-34215CD90D76}"/>
    <cellStyle name="Normal 16 3" xfId="19262" xr:uid="{8605D330-0EAE-4879-B763-BA3740C1AB10}"/>
    <cellStyle name="Normal 16 4" xfId="33938" xr:uid="{7623CE28-7FAC-41FC-998C-D65CED0452FA}"/>
    <cellStyle name="Normal 16 5" xfId="19264" xr:uid="{01B570EF-AE35-45BC-BE9D-12BD4098B9EC}"/>
    <cellStyle name="Normal 16 6" xfId="2274" xr:uid="{A0695579-FFC2-4C28-87CF-938A692D8740}"/>
    <cellStyle name="Normal 16_FX" xfId="34909" xr:uid="{2501BE6A-A3E3-48AA-88C5-C6E690153647}"/>
    <cellStyle name="Normal 17" xfId="507" xr:uid="{00000000-0005-0000-0000-00009F050000}"/>
    <cellStyle name="Normal 17 2" xfId="10223" xr:uid="{39F4B723-135F-42E2-8F94-6933CA1DBE24}"/>
    <cellStyle name="Normal 17 2 2" xfId="26090" xr:uid="{11C45E6D-A45E-4E44-B904-1617A558E1A2}"/>
    <cellStyle name="Normal 17 2 3" xfId="19260" xr:uid="{5F973E63-EF6F-46E3-A8C0-F16FCD81A602}"/>
    <cellStyle name="Normal 17 3" xfId="10224" xr:uid="{4501092B-A1DB-4179-A1D5-BB8025722FAF}"/>
    <cellStyle name="Normal 17 3 2" xfId="26091" xr:uid="{4B7D9640-E940-4298-B274-5F7B5A928B0D}"/>
    <cellStyle name="Normal 17 3 3" xfId="19259" xr:uid="{D549A0A7-7C85-4EEB-BBD8-D2662704E573}"/>
    <cellStyle name="Normal 17 4" xfId="33953" xr:uid="{DEAFB584-80E0-4C13-907D-CB79E624DD05}"/>
    <cellStyle name="Normal 17 5" xfId="19261" xr:uid="{8A5665D6-D2A6-4BE7-852D-48FF46C0533F}"/>
    <cellStyle name="Normal 17_FX" xfId="34910" xr:uid="{6A12430F-F884-4DD7-AF5A-D79696A1CBF0}"/>
    <cellStyle name="Normal 18" xfId="510" xr:uid="{00000000-0005-0000-0000-0000A0050000}"/>
    <cellStyle name="Normal 18 2" xfId="10225" xr:uid="{3B2C21A5-6B12-48C1-AE7D-7088A9C2ADE5}"/>
    <cellStyle name="Normal 18 2 2" xfId="26092" xr:uid="{0327585E-3D09-4A67-847F-22EE010E16A5}"/>
    <cellStyle name="Normal 18 2 3" xfId="19257" xr:uid="{6315044D-1BC0-473E-B974-D03E23BCFA71}"/>
    <cellStyle name="Normal 18 3" xfId="10226" xr:uid="{8DB09531-9855-4A86-962D-14C3ED14DED1}"/>
    <cellStyle name="Normal 18 3 2" xfId="26093" xr:uid="{8969FFA0-C387-4665-891D-56A93E5551E5}"/>
    <cellStyle name="Normal 18 3 3" xfId="19256" xr:uid="{5DDF108A-F781-4907-9DA0-30FD30457875}"/>
    <cellStyle name="Normal 18 4" xfId="18251" xr:uid="{C5E91C12-90E4-4653-B604-C0668E988AC3}"/>
    <cellStyle name="Normal 18 5" xfId="19258" xr:uid="{DC520746-9602-409B-A3C3-B697157A9510}"/>
    <cellStyle name="Normal 18 6" xfId="2280" xr:uid="{8E0D3DBA-C72E-4943-9A65-8AC70BEF936C}"/>
    <cellStyle name="Normal 18_FX" xfId="34911" xr:uid="{ECD3DD22-C8FF-4B8C-B452-1981947BF19C}"/>
    <cellStyle name="Normal 19" xfId="523" xr:uid="{00000000-0005-0000-0000-0000A1050000}"/>
    <cellStyle name="Normal 19 2" xfId="10227" xr:uid="{64186BA7-2D83-4AC0-BF7E-44C6E15C0329}"/>
    <cellStyle name="Normal 19 2 2" xfId="26094" xr:uid="{A70F5311-9178-483F-A876-859D559CBEB8}"/>
    <cellStyle name="Normal 19 2 3" xfId="19254" xr:uid="{FDA85987-57FC-4A22-ABB6-117752DB880A}"/>
    <cellStyle name="Normal 19 3" xfId="10228" xr:uid="{A8F1562B-7FF8-4201-8D67-52CBD66CE706}"/>
    <cellStyle name="Normal 19 3 2" xfId="26095" xr:uid="{C037E562-01FE-459E-909C-2603261591A4}"/>
    <cellStyle name="Normal 19 3 3" xfId="19253" xr:uid="{17FD6E4C-D3B5-4273-9913-71CFEC27037A}"/>
    <cellStyle name="Normal 19 4" xfId="33958" xr:uid="{AD286A97-3324-4C7D-A836-F113245ECF06}"/>
    <cellStyle name="Normal 19 5" xfId="19255" xr:uid="{4F7C854E-634F-47E5-84BF-75CF08831CD7}"/>
    <cellStyle name="Normal 19_FX" xfId="34912" xr:uid="{AF434DF0-DE97-4ACD-B614-D8F60B187034}"/>
    <cellStyle name="Normal 2" xfId="5" xr:uid="{00000000-0005-0000-0000-0000A2050000}"/>
    <cellStyle name="Normal 2 10" xfId="1417" xr:uid="{00000000-0005-0000-0000-0000A3050000}"/>
    <cellStyle name="Normal 2 11" xfId="1418" xr:uid="{00000000-0005-0000-0000-0000A4050000}"/>
    <cellStyle name="Normal 2 11 10" xfId="10229" xr:uid="{1027DBDF-5AF4-4991-A6FE-C9FDAC0CBB0F}"/>
    <cellStyle name="Normal 2 11 10 2" xfId="10230" xr:uid="{E918B76F-CE37-4ADA-B827-040AA264E81A}"/>
    <cellStyle name="Normal 2 11 10 2 2" xfId="26097" xr:uid="{2EAAACF6-9473-47DA-A7F8-8D812F72F374}"/>
    <cellStyle name="Normal 2 11 10 3" xfId="26096" xr:uid="{0DBB13E7-FD30-4453-B986-7FF80CF6C3F8}"/>
    <cellStyle name="Normal 2 11 11" xfId="10231" xr:uid="{B20BC9B1-0AF3-4AC9-B8F2-5EDEBCC5B78B}"/>
    <cellStyle name="Normal 2 11 11 2" xfId="10232" xr:uid="{CC595BEF-9234-4EC2-9877-D04B67901A4A}"/>
    <cellStyle name="Normal 2 11 11 2 2" xfId="26099" xr:uid="{2EF526DF-790F-49FF-9E81-52A187E74F98}"/>
    <cellStyle name="Normal 2 11 11 3" xfId="26098" xr:uid="{2F8FC325-48E5-42E8-8B86-04A80A65443B}"/>
    <cellStyle name="Normal 2 11 12" xfId="10233" xr:uid="{B8A6CD83-8538-492C-9978-0DC6D4C73E56}"/>
    <cellStyle name="Normal 2 11 12 2" xfId="26100" xr:uid="{E336FF3F-F8A4-42B6-B57C-E22BDA5F8FEC}"/>
    <cellStyle name="Normal 2 11 2" xfId="1419" xr:uid="{00000000-0005-0000-0000-0000A5050000}"/>
    <cellStyle name="Normal 2 11 2 2" xfId="1420" xr:uid="{00000000-0005-0000-0000-0000A6050000}"/>
    <cellStyle name="Normal 2 11 2 2 2" xfId="1421" xr:uid="{00000000-0005-0000-0000-0000A7050000}"/>
    <cellStyle name="Normal 2 11 2 2 2 2" xfId="10235" xr:uid="{92DC4F46-DCB1-4CA4-9655-1E58DD0BF1CA}"/>
    <cellStyle name="Normal 2 11 2 2 2 2 2" xfId="10236" xr:uid="{674B9CCB-064A-445A-A8BF-305CDF89FD2F}"/>
    <cellStyle name="Normal 2 11 2 2 2 2 2 2" xfId="26102" xr:uid="{2F799C4A-2F6B-42C3-8709-9A2FD1037F03}"/>
    <cellStyle name="Normal 2 11 2 2 2 2 3" xfId="10237" xr:uid="{B1049288-3432-4FAA-9085-01CF7DFA86D5}"/>
    <cellStyle name="Normal 2 11 2 2 2 2 3 2" xfId="26103" xr:uid="{B156F5F0-F59A-42C5-854E-6230865B222A}"/>
    <cellStyle name="Normal 2 11 2 2 2 2 4" xfId="26101" xr:uid="{4BA1EAB9-54F5-413F-8889-2EAEA0499D08}"/>
    <cellStyle name="Normal 2 11 2 2 2 3" xfId="10238" xr:uid="{9C59C673-FAAC-407F-9DD6-DEB69CDE6FDE}"/>
    <cellStyle name="Normal 2 11 2 2 2 3 2" xfId="10239" xr:uid="{9596C59A-DC79-458D-8DCD-9B6B814CB24B}"/>
    <cellStyle name="Normal 2 11 2 2 2 3 2 2" xfId="26105" xr:uid="{19E59F04-76D3-482E-9E33-A2B036D9C3F2}"/>
    <cellStyle name="Normal 2 11 2 2 2 3 3" xfId="26104" xr:uid="{F6C93B8C-302F-415D-A92E-A541115B89A6}"/>
    <cellStyle name="Normal 2 11 2 2 2 4" xfId="10240" xr:uid="{D6B211FE-36EB-4CB2-A5C7-D57E5405F98D}"/>
    <cellStyle name="Normal 2 11 2 2 2 4 2" xfId="10241" xr:uid="{95F86296-7B9F-4B46-82DE-23D2EC65B4B9}"/>
    <cellStyle name="Normal 2 11 2 2 2 4 2 2" xfId="26107" xr:uid="{DF47C95E-5BD8-4602-BCE0-AAF273B24E81}"/>
    <cellStyle name="Normal 2 11 2 2 2 4 3" xfId="26106" xr:uid="{3B6A7ED8-4996-4259-ADFD-416C65417C9A}"/>
    <cellStyle name="Normal 2 11 2 2 2 5" xfId="10242" xr:uid="{294A79FC-9D7E-43A5-8C5A-0592641C60AA}"/>
    <cellStyle name="Normal 2 11 2 2 2 5 2" xfId="26108" xr:uid="{DE18CE87-CDF7-4BDF-B1C3-C4798EA8123D}"/>
    <cellStyle name="Normal 2 11 2 2 2_sales contracts" xfId="10234" xr:uid="{3D071D1D-072A-4AD0-87C0-F8FC7A981E47}"/>
    <cellStyle name="Normal 2 11 2 2 3" xfId="10243" xr:uid="{1F1E12E8-ACE2-4E43-845E-E021D8D665DB}"/>
    <cellStyle name="Normal 2 11 2 2 3 2" xfId="10244" xr:uid="{5817D25F-BCF6-452B-B17F-C1E187E065B3}"/>
    <cellStyle name="Normal 2 11 2 2 3 2 2" xfId="26110" xr:uid="{55C98F8A-CB8F-482B-BB91-941A2717C9B4}"/>
    <cellStyle name="Normal 2 11 2 2 3 3" xfId="10245" xr:uid="{A70D83B8-84E1-4C98-97FB-ADFC13EED82B}"/>
    <cellStyle name="Normal 2 11 2 2 3 3 2" xfId="26111" xr:uid="{CB8F82C8-99A3-4688-A9FB-78BD83EDCA8F}"/>
    <cellStyle name="Normal 2 11 2 2 3 4" xfId="26109" xr:uid="{55286EDA-D0C1-4668-8242-36654E9FBD19}"/>
    <cellStyle name="Normal 2 11 2 2 4" xfId="10246" xr:uid="{68666F3A-1DC1-49E7-BDF6-E86A22438B36}"/>
    <cellStyle name="Normal 2 11 2 2 4 2" xfId="10247" xr:uid="{A309E6A8-5113-4798-A51B-E121CA3082AF}"/>
    <cellStyle name="Normal 2 11 2 2 4 2 2" xfId="26113" xr:uid="{F7529B2B-8754-434A-863B-03BA2710E751}"/>
    <cellStyle name="Normal 2 11 2 2 4 3" xfId="10248" xr:uid="{50231B3A-8302-4CFE-8462-0842ABC87159}"/>
    <cellStyle name="Normal 2 11 2 2 4 3 2" xfId="26114" xr:uid="{7A44276C-FA44-4647-AF6E-46E5A34D90E5}"/>
    <cellStyle name="Normal 2 11 2 2 4 4" xfId="26112" xr:uid="{79B8BFE1-A768-4DFC-B575-139A0FAD2247}"/>
    <cellStyle name="Normal 2 11 2 2 5" xfId="10249" xr:uid="{F99CC97B-51BD-4D4A-A3A3-F43BED267173}"/>
    <cellStyle name="Normal 2 11 2 2 5 2" xfId="10250" xr:uid="{3868C8B9-D334-4A51-A350-CA594F948B1B}"/>
    <cellStyle name="Normal 2 11 2 2 5 2 2" xfId="26116" xr:uid="{794B06A6-AF56-4E50-8B45-E03EC52F4D0B}"/>
    <cellStyle name="Normal 2 11 2 2 5 3" xfId="26115" xr:uid="{DBBE0B8C-E695-433F-9530-BE22684D7451}"/>
    <cellStyle name="Normal 2 11 2 2 6" xfId="10251" xr:uid="{22BA57CC-818A-4533-B692-B851FB2FEE4D}"/>
    <cellStyle name="Normal 2 11 2 2 6 2" xfId="10252" xr:uid="{6FEEAADB-52AF-48A2-B3A1-949E2218A5B7}"/>
    <cellStyle name="Normal 2 11 2 2 6 2 2" xfId="26118" xr:uid="{06E02E6B-2444-46AB-8392-A894B640B7D8}"/>
    <cellStyle name="Normal 2 11 2 2 6 3" xfId="26117" xr:uid="{CC9AE369-AF20-4794-825B-7703D863F276}"/>
    <cellStyle name="Normal 2 11 2 2 7" xfId="10253" xr:uid="{E6D38FFA-8CD6-4560-AC21-0291DF73A183}"/>
    <cellStyle name="Normal 2 11 2 2 7 2" xfId="26119" xr:uid="{A01A5338-9B7F-447E-9173-A5C0246FDEBE}"/>
    <cellStyle name="Normal 2 11 2 2_Dev global price ach" xfId="10254" xr:uid="{EC0C5DFE-AD6F-4C69-9906-18D16D4F4606}"/>
    <cellStyle name="Normal 2 11 2 3" xfId="1422" xr:uid="{00000000-0005-0000-0000-0000A9050000}"/>
    <cellStyle name="Normal 2 11 2 3 2" xfId="10256" xr:uid="{981E8C89-D6E0-43B5-A15C-5434FB080F2F}"/>
    <cellStyle name="Normal 2 11 2 3 2 2" xfId="10257" xr:uid="{2020C43A-72C5-4C00-8A6A-1B27268F92FB}"/>
    <cellStyle name="Normal 2 11 2 3 2 2 2" xfId="26121" xr:uid="{4DEA669C-EAC2-4148-BC98-53E2CC481F53}"/>
    <cellStyle name="Normal 2 11 2 3 2 3" xfId="10258" xr:uid="{F0402C5A-FD5E-435C-9A97-85C2D3F3A608}"/>
    <cellStyle name="Normal 2 11 2 3 2 3 2" xfId="26122" xr:uid="{1A982E34-A3EA-4FAF-9969-116A9B58CA39}"/>
    <cellStyle name="Normal 2 11 2 3 2 4" xfId="26120" xr:uid="{734A5A85-69CD-4063-A1D0-267D03569437}"/>
    <cellStyle name="Normal 2 11 2 3 3" xfId="10259" xr:uid="{850D735B-625E-4D77-85CF-384D30C1CF47}"/>
    <cellStyle name="Normal 2 11 2 3 3 2" xfId="10260" xr:uid="{0663850C-EED1-4AD3-90A0-B2C5DA69040B}"/>
    <cellStyle name="Normal 2 11 2 3 3 2 2" xfId="26124" xr:uid="{1A3AB047-F399-4A0B-86FA-D12FDD7FC9A4}"/>
    <cellStyle name="Normal 2 11 2 3 3 3" xfId="26123" xr:uid="{60396A40-242E-4B55-B10C-B9C982A5F13F}"/>
    <cellStyle name="Normal 2 11 2 3 4" xfId="10261" xr:uid="{00A6887B-29A1-4221-92B4-0601285193AB}"/>
    <cellStyle name="Normal 2 11 2 3 4 2" xfId="10262" xr:uid="{D34921B3-A81F-42C8-A354-95EBF11AE433}"/>
    <cellStyle name="Normal 2 11 2 3 4 2 2" xfId="26126" xr:uid="{5ED32E7D-E43D-4311-BF0F-EFCFB78FAFFC}"/>
    <cellStyle name="Normal 2 11 2 3 4 3" xfId="26125" xr:uid="{3F497425-3C7E-4020-8CDB-2DDF05327E1D}"/>
    <cellStyle name="Normal 2 11 2 3 5" xfId="10263" xr:uid="{2A999822-A64D-4C28-825C-9078BA28899F}"/>
    <cellStyle name="Normal 2 11 2 3 5 2" xfId="26127" xr:uid="{919D5F5B-5538-4587-A9CD-1AD4535D4799}"/>
    <cellStyle name="Normal 2 11 2 3_sales contracts" xfId="10255" xr:uid="{966FF431-164F-4CE6-9E4A-D0F9BF4A58EB}"/>
    <cellStyle name="Normal 2 11 2 4" xfId="10264" xr:uid="{2BBF543D-AA9E-454B-BE5B-41A6C7A0D6BF}"/>
    <cellStyle name="Normal 2 11 2 4 2" xfId="10265" xr:uid="{DFFAB564-9623-469C-8DF3-16922246F1E4}"/>
    <cellStyle name="Normal 2 11 2 4 2 2" xfId="26129" xr:uid="{3C0A4E85-61B3-4D99-B192-8D01A18C7C25}"/>
    <cellStyle name="Normal 2 11 2 4 3" xfId="10266" xr:uid="{2217A141-B57E-4838-A2C5-141FB2106158}"/>
    <cellStyle name="Normal 2 11 2 4 3 2" xfId="26130" xr:uid="{DA45C4D1-464F-41B8-A8F3-61DA4D9DCD86}"/>
    <cellStyle name="Normal 2 11 2 4 4" xfId="26128" xr:uid="{5BB67D79-78B1-42A8-852F-D4DF4F0DE18B}"/>
    <cellStyle name="Normal 2 11 2 5" xfId="10267" xr:uid="{020F5F09-B207-4773-B482-CFE1D957B139}"/>
    <cellStyle name="Normal 2 11 2 5 2" xfId="10268" xr:uid="{7B76D190-F0FA-4765-9C90-9D8A54C0F149}"/>
    <cellStyle name="Normal 2 11 2 5 2 2" xfId="26132" xr:uid="{86E43BEF-EE72-4401-A26D-55EFCB672132}"/>
    <cellStyle name="Normal 2 11 2 5 3" xfId="10269" xr:uid="{B5ECA17B-FB7A-410D-A11F-C7BC3E866193}"/>
    <cellStyle name="Normal 2 11 2 5 3 2" xfId="26133" xr:uid="{A262A088-30EE-42CB-A922-2064DBF2C3A2}"/>
    <cellStyle name="Normal 2 11 2 5 4" xfId="26131" xr:uid="{F61803A3-8637-4463-BEFA-BD74A3599845}"/>
    <cellStyle name="Normal 2 11 2 6" xfId="10270" xr:uid="{F4E596F3-9786-44E0-AE2D-462DCAAC8ABB}"/>
    <cellStyle name="Normal 2 11 2 6 2" xfId="10271" xr:uid="{5F6191C8-B801-4A9B-875E-2C97B3336C6D}"/>
    <cellStyle name="Normal 2 11 2 6 2 2" xfId="26135" xr:uid="{757AF81B-15FE-4047-BDDB-CB9BA573E990}"/>
    <cellStyle name="Normal 2 11 2 6 3" xfId="26134" xr:uid="{AF36F74F-FA88-4D95-AA67-1227C6903D1F}"/>
    <cellStyle name="Normal 2 11 2 7" xfId="10272" xr:uid="{A6996DBD-7A16-47F9-9D97-C26D56A7DB2E}"/>
    <cellStyle name="Normal 2 11 2 7 2" xfId="10273" xr:uid="{2AE20987-562A-4694-9844-13437AA91547}"/>
    <cellStyle name="Normal 2 11 2 7 2 2" xfId="26137" xr:uid="{50BF3079-4E96-429C-A782-FB51FE146C53}"/>
    <cellStyle name="Normal 2 11 2 7 3" xfId="26136" xr:uid="{C0074B55-6F72-433C-AA60-419731B9397B}"/>
    <cellStyle name="Normal 2 11 2 8" xfId="10274" xr:uid="{40183B5A-7BCF-4CF2-893B-EF6EF6920034}"/>
    <cellStyle name="Normal 2 11 2 8 2" xfId="26138" xr:uid="{CE799D96-88BB-4A58-BE1F-B35F5CD3DB1C}"/>
    <cellStyle name="Normal 2 11 2_Dev global price ach" xfId="10275" xr:uid="{8C89C7E2-9D52-441B-B8E6-C2C33F3A4B48}"/>
    <cellStyle name="Normal 2 11 3" xfId="1423" xr:uid="{00000000-0005-0000-0000-0000AB050000}"/>
    <cellStyle name="Normal 2 11 3 2" xfId="1424" xr:uid="{00000000-0005-0000-0000-0000AC050000}"/>
    <cellStyle name="Normal 2 11 3 2 2" xfId="1425" xr:uid="{00000000-0005-0000-0000-0000AD050000}"/>
    <cellStyle name="Normal 2 11 3 2 2 2" xfId="10277" xr:uid="{E356EA26-BF5A-4F41-B2D0-262367AFD6C9}"/>
    <cellStyle name="Normal 2 11 3 2 2 2 2" xfId="10278" xr:uid="{72A7145E-A227-4E26-B5C1-C23326CD3915}"/>
    <cellStyle name="Normal 2 11 3 2 2 2 2 2" xfId="26140" xr:uid="{61AD253B-8615-467B-909A-EED2D3EDF00D}"/>
    <cellStyle name="Normal 2 11 3 2 2 2 3" xfId="10279" xr:uid="{013EC257-4290-43BB-AC12-DB38BF135AA0}"/>
    <cellStyle name="Normal 2 11 3 2 2 2 3 2" xfId="26141" xr:uid="{F040C422-6937-461C-9D52-0835D593AFD0}"/>
    <cellStyle name="Normal 2 11 3 2 2 2 4" xfId="26139" xr:uid="{F51C1F34-1CC3-4D70-A345-85F301B666C6}"/>
    <cellStyle name="Normal 2 11 3 2 2 3" xfId="10280" xr:uid="{E974978C-A360-400E-9C3A-95A2280F114F}"/>
    <cellStyle name="Normal 2 11 3 2 2 3 2" xfId="10281" xr:uid="{C52ED71A-AA68-4C63-8C15-8E090B360694}"/>
    <cellStyle name="Normal 2 11 3 2 2 3 2 2" xfId="26143" xr:uid="{A9A1552A-A7CC-427F-B820-502318A402B7}"/>
    <cellStyle name="Normal 2 11 3 2 2 3 3" xfId="26142" xr:uid="{C5A82AB8-9A48-4C6F-A098-3394018F3D01}"/>
    <cellStyle name="Normal 2 11 3 2 2 4" xfId="10282" xr:uid="{1C1C9966-6744-4C03-B5A1-A42CCE001ECD}"/>
    <cellStyle name="Normal 2 11 3 2 2 4 2" xfId="10283" xr:uid="{76B04B8D-9FE9-4CFE-950F-6B0774CAD036}"/>
    <cellStyle name="Normal 2 11 3 2 2 4 2 2" xfId="26145" xr:uid="{F719345C-72DA-4C28-AA24-31AB3ADDC190}"/>
    <cellStyle name="Normal 2 11 3 2 2 4 3" xfId="26144" xr:uid="{2ECC015A-D098-4F25-AB0C-513AAE0EAE73}"/>
    <cellStyle name="Normal 2 11 3 2 2 5" xfId="10284" xr:uid="{9853F87F-09F1-4628-B466-D325956B804A}"/>
    <cellStyle name="Normal 2 11 3 2 2 5 2" xfId="26146" xr:uid="{2FD1D7A3-7B0B-4E68-9371-CC8AF41F9211}"/>
    <cellStyle name="Normal 2 11 3 2 2_sales contracts" xfId="10276" xr:uid="{E11FC152-3CD4-4B21-8DAB-D5A8094F7389}"/>
    <cellStyle name="Normal 2 11 3 2 3" xfId="10285" xr:uid="{B30FDF49-0AF8-4B19-8D8E-EB73A3F2AC20}"/>
    <cellStyle name="Normal 2 11 3 2 3 2" xfId="10286" xr:uid="{98215D05-F5C9-408D-BCCA-C06B78627ACD}"/>
    <cellStyle name="Normal 2 11 3 2 3 2 2" xfId="26148" xr:uid="{4C6E7D1D-180A-4E4C-A88B-8035EB015BE0}"/>
    <cellStyle name="Normal 2 11 3 2 3 3" xfId="10287" xr:uid="{0C2239A1-5253-4471-A143-180AFCEEC98D}"/>
    <cellStyle name="Normal 2 11 3 2 3 3 2" xfId="26149" xr:uid="{603B064D-A2AB-40A7-A514-880604A13AB2}"/>
    <cellStyle name="Normal 2 11 3 2 3 4" xfId="26147" xr:uid="{CCF5C715-410B-406D-A472-74BEDCF81906}"/>
    <cellStyle name="Normal 2 11 3 2 4" xfId="10288" xr:uid="{1A326332-D83C-4BB2-A6DE-BF826B36D1B3}"/>
    <cellStyle name="Normal 2 11 3 2 4 2" xfId="10289" xr:uid="{CCB597B0-1A79-4C31-986B-30A72B8694D0}"/>
    <cellStyle name="Normal 2 11 3 2 4 2 2" xfId="26151" xr:uid="{6EADCD78-ADEA-4E64-9373-1E83E23D11CD}"/>
    <cellStyle name="Normal 2 11 3 2 4 3" xfId="10290" xr:uid="{65FFD49D-DDAF-4259-AE59-28879F5D0C14}"/>
    <cellStyle name="Normal 2 11 3 2 4 3 2" xfId="26152" xr:uid="{EE85171F-3F6F-476A-9BB4-FC6DA299E755}"/>
    <cellStyle name="Normal 2 11 3 2 4 4" xfId="26150" xr:uid="{625C0840-4EB6-4785-B99F-EF085023EEB1}"/>
    <cellStyle name="Normal 2 11 3 2 5" xfId="10291" xr:uid="{FF47457E-D0B0-448D-849C-046E401ECF67}"/>
    <cellStyle name="Normal 2 11 3 2 5 2" xfId="10292" xr:uid="{50C8C98A-A937-4515-86CB-6C865E65E2F2}"/>
    <cellStyle name="Normal 2 11 3 2 5 2 2" xfId="26154" xr:uid="{C582ABCD-0BC7-47E0-875A-0505DE2011DB}"/>
    <cellStyle name="Normal 2 11 3 2 5 3" xfId="26153" xr:uid="{AD301C72-2B5B-4DDE-B1EF-C7BFEDA659D7}"/>
    <cellStyle name="Normal 2 11 3 2 6" xfId="10293" xr:uid="{7DBC263C-A461-442E-A505-706CB8D16E25}"/>
    <cellStyle name="Normal 2 11 3 2 6 2" xfId="10294" xr:uid="{C415580A-4872-491E-954E-70A4177D61C3}"/>
    <cellStyle name="Normal 2 11 3 2 6 2 2" xfId="26156" xr:uid="{85AFE7C5-4DC4-4BA5-BBEB-4F26BFFFBDA1}"/>
    <cellStyle name="Normal 2 11 3 2 6 3" xfId="26155" xr:uid="{132A9A2D-496D-4F33-B0AC-0842387252A9}"/>
    <cellStyle name="Normal 2 11 3 2 7" xfId="10295" xr:uid="{52341A16-5AA2-4290-A228-2B59BB8ABD4D}"/>
    <cellStyle name="Normal 2 11 3 2 7 2" xfId="26157" xr:uid="{7559F01E-979A-4112-9A5D-509D1345B0F1}"/>
    <cellStyle name="Normal 2 11 3 2_Dev global price ach" xfId="10296" xr:uid="{DF467F81-6CBC-4FEF-88DB-09FD1225B383}"/>
    <cellStyle name="Normal 2 11 3 3" xfId="1426" xr:uid="{00000000-0005-0000-0000-0000AF050000}"/>
    <cellStyle name="Normal 2 11 3 3 2" xfId="10298" xr:uid="{B861F187-A438-421E-B9C8-44CD2D8C7CF7}"/>
    <cellStyle name="Normal 2 11 3 3 2 2" xfId="10299" xr:uid="{7723E1E3-46E2-41B1-83D4-97554DF92E2D}"/>
    <cellStyle name="Normal 2 11 3 3 2 2 2" xfId="26159" xr:uid="{18A48946-7B65-49C3-90D7-4C3A6C51544B}"/>
    <cellStyle name="Normal 2 11 3 3 2 3" xfId="10300" xr:uid="{C6E03087-6AF9-4C1F-B08D-A29C0C30C2D6}"/>
    <cellStyle name="Normal 2 11 3 3 2 3 2" xfId="26160" xr:uid="{D1004F4E-2318-45CF-AE65-2301713B267F}"/>
    <cellStyle name="Normal 2 11 3 3 2 4" xfId="26158" xr:uid="{AA5C7627-91FA-41E3-9BC4-D57670526616}"/>
    <cellStyle name="Normal 2 11 3 3 3" xfId="10301" xr:uid="{3EFB7F17-FF38-4B44-835E-67183AA268D8}"/>
    <cellStyle name="Normal 2 11 3 3 3 2" xfId="10302" xr:uid="{9AF5699E-1155-4E48-BE12-AC453C15328B}"/>
    <cellStyle name="Normal 2 11 3 3 3 2 2" xfId="26162" xr:uid="{E6CB072E-575B-4D58-BC62-3336A4A65C47}"/>
    <cellStyle name="Normal 2 11 3 3 3 3" xfId="26161" xr:uid="{19BE179C-37CF-4ED3-8F66-7500A0E4A26F}"/>
    <cellStyle name="Normal 2 11 3 3 4" xfId="10303" xr:uid="{12FF9639-D742-4F64-9E33-699748F85785}"/>
    <cellStyle name="Normal 2 11 3 3 4 2" xfId="10304" xr:uid="{80CEB1AD-C0F8-4383-9A1D-D94CAC0DC638}"/>
    <cellStyle name="Normal 2 11 3 3 4 2 2" xfId="26164" xr:uid="{5742FE5D-4F33-4E93-BE4A-5A92EA546F80}"/>
    <cellStyle name="Normal 2 11 3 3 4 3" xfId="26163" xr:uid="{8A4980B4-753C-4D58-BF46-56780A3CF676}"/>
    <cellStyle name="Normal 2 11 3 3 5" xfId="10305" xr:uid="{132FBFF4-E2B5-4FE7-ADB7-88C05A7693E9}"/>
    <cellStyle name="Normal 2 11 3 3 5 2" xfId="26165" xr:uid="{85FB52B0-1C9F-47A1-9AC7-28679021A467}"/>
    <cellStyle name="Normal 2 11 3 3_sales contracts" xfId="10297" xr:uid="{8E96AC35-A4AA-404C-95F5-A86CC258F332}"/>
    <cellStyle name="Normal 2 11 3 4" xfId="10306" xr:uid="{060E940E-3A9C-40FE-B3EA-36BD259A7631}"/>
    <cellStyle name="Normal 2 11 3 4 2" xfId="10307" xr:uid="{892356C8-8083-492A-A553-371BD29E27F0}"/>
    <cellStyle name="Normal 2 11 3 4 2 2" xfId="26167" xr:uid="{341D96D9-7C02-4E63-A4AB-782B67A7D457}"/>
    <cellStyle name="Normal 2 11 3 4 3" xfId="10308" xr:uid="{2E1B9AFD-3165-4D59-B0F2-E8D2BB168ADF}"/>
    <cellStyle name="Normal 2 11 3 4 3 2" xfId="26168" xr:uid="{1BC7F088-A94E-47C9-92AB-3E8034D57F40}"/>
    <cellStyle name="Normal 2 11 3 4 4" xfId="26166" xr:uid="{71905FE2-4BCB-457A-B7F7-DCD8472803A1}"/>
    <cellStyle name="Normal 2 11 3 5" xfId="10309" xr:uid="{1E0E6D5E-97C8-4632-8598-F5A170FF687B}"/>
    <cellStyle name="Normal 2 11 3 5 2" xfId="10310" xr:uid="{5893B0E2-0150-4540-943A-CC7E681DA732}"/>
    <cellStyle name="Normal 2 11 3 5 2 2" xfId="26170" xr:uid="{A5C253BF-5949-4EAA-9442-C0C389344766}"/>
    <cellStyle name="Normal 2 11 3 5 3" xfId="10311" xr:uid="{C96D9DBF-E03B-4204-ACBF-FC26BF07E83E}"/>
    <cellStyle name="Normal 2 11 3 5 3 2" xfId="26171" xr:uid="{EADB2D7F-BD42-45E2-B66A-57669AF42A1B}"/>
    <cellStyle name="Normal 2 11 3 5 4" xfId="26169" xr:uid="{1DAD3411-E2B1-4230-AAF1-1DC28799A17E}"/>
    <cellStyle name="Normal 2 11 3 6" xfId="10312" xr:uid="{C3034D26-DF04-4109-A608-BD5E1A78998D}"/>
    <cellStyle name="Normal 2 11 3 6 2" xfId="10313" xr:uid="{CD272C95-A1BD-41F7-8D26-1C8ACBFCF5EC}"/>
    <cellStyle name="Normal 2 11 3 6 2 2" xfId="26173" xr:uid="{DE9C9381-C71D-4BC9-BCB8-87B1FB0A3A3B}"/>
    <cellStyle name="Normal 2 11 3 6 3" xfId="26172" xr:uid="{187CEE96-7CEF-4068-9046-D2BF0AFEAE5F}"/>
    <cellStyle name="Normal 2 11 3 7" xfId="10314" xr:uid="{A082601B-E4C0-48A9-B226-DD335E7A4EC7}"/>
    <cellStyle name="Normal 2 11 3 7 2" xfId="10315" xr:uid="{9CBBCE80-3819-4E75-B493-BE2046F453E4}"/>
    <cellStyle name="Normal 2 11 3 7 2 2" xfId="26175" xr:uid="{30FD789C-66AC-4DA5-B11E-ACA698C249C1}"/>
    <cellStyle name="Normal 2 11 3 7 3" xfId="26174" xr:uid="{69DB86A8-6911-4CDA-B45C-20FB64AFDEB5}"/>
    <cellStyle name="Normal 2 11 3 8" xfId="10316" xr:uid="{AADBAA86-1540-42B7-B617-061C05B16AE8}"/>
    <cellStyle name="Normal 2 11 3 8 2" xfId="26176" xr:uid="{2A8309A9-7A2C-4F8C-BF9D-ADD8601F1261}"/>
    <cellStyle name="Normal 2 11 3_Dev global price ach" xfId="10317" xr:uid="{C51D3C94-2F77-45A1-B6B8-790DEE46CA01}"/>
    <cellStyle name="Normal 2 11 4" xfId="1427" xr:uid="{00000000-0005-0000-0000-0000B1050000}"/>
    <cellStyle name="Normal 2 11 4 2" xfId="1428" xr:uid="{00000000-0005-0000-0000-0000B2050000}"/>
    <cellStyle name="Normal 2 11 4 2 2" xfId="10319" xr:uid="{1B88415D-EC18-41F9-9CC1-272FA4F1171D}"/>
    <cellStyle name="Normal 2 11 4 2 2 2" xfId="10320" xr:uid="{F3C1654A-5543-44DA-9D62-9D0F4BCC64AF}"/>
    <cellStyle name="Normal 2 11 4 2 2 2 2" xfId="26178" xr:uid="{EDA342BE-27A8-4988-B36A-533D93B5EB22}"/>
    <cellStyle name="Normal 2 11 4 2 2 3" xfId="10321" xr:uid="{5B6BB72C-E38E-4343-B088-F4BEC723DA07}"/>
    <cellStyle name="Normal 2 11 4 2 2 3 2" xfId="26179" xr:uid="{CD42F66A-9BAD-4F26-8164-8CA8A8B27629}"/>
    <cellStyle name="Normal 2 11 4 2 2 4" xfId="26177" xr:uid="{F6391E91-3627-4E69-AB2E-73D809639078}"/>
    <cellStyle name="Normal 2 11 4 2 3" xfId="10322" xr:uid="{0C81FF46-5596-4F0E-94FC-75128E6041D7}"/>
    <cellStyle name="Normal 2 11 4 2 3 2" xfId="10323" xr:uid="{8FF83FF2-5C45-4E1C-9840-D9E4B94B9405}"/>
    <cellStyle name="Normal 2 11 4 2 3 2 2" xfId="26181" xr:uid="{E9AF9C9D-D644-4822-A983-4553B87E8F32}"/>
    <cellStyle name="Normal 2 11 4 2 3 3" xfId="26180" xr:uid="{0DEC4ED1-33E5-42E7-962C-C5A7B4B56BFE}"/>
    <cellStyle name="Normal 2 11 4 2 4" xfId="10324" xr:uid="{FF331C98-1F6B-4338-8BDF-8A1ABB028FA0}"/>
    <cellStyle name="Normal 2 11 4 2 4 2" xfId="10325" xr:uid="{7EBF2EEE-4F1C-4C69-B3F7-7347EB5E36E0}"/>
    <cellStyle name="Normal 2 11 4 2 4 2 2" xfId="26183" xr:uid="{9ECD90A6-4024-4FE9-9115-B382570319B4}"/>
    <cellStyle name="Normal 2 11 4 2 4 3" xfId="26182" xr:uid="{E8A7DCE9-9DE1-46D1-AE29-F370A4D1E711}"/>
    <cellStyle name="Normal 2 11 4 2 5" xfId="10326" xr:uid="{AD5574CF-50DB-488B-BA62-68BEBCA98A7E}"/>
    <cellStyle name="Normal 2 11 4 2 5 2" xfId="26184" xr:uid="{C4B58C77-D4E2-4373-9BD6-79A8A1E77085}"/>
    <cellStyle name="Normal 2 11 4 2_sales contracts" xfId="10318" xr:uid="{88567F79-EFF4-4B3C-9CB0-5A4F8EC1D2BD}"/>
    <cellStyle name="Normal 2 11 4 3" xfId="10327" xr:uid="{762C1BA8-A94E-4271-B9FD-641E8EC6633F}"/>
    <cellStyle name="Normal 2 11 4 3 2" xfId="10328" xr:uid="{B9812588-5FC4-402A-8FB1-131D4DC57156}"/>
    <cellStyle name="Normal 2 11 4 3 2 2" xfId="26186" xr:uid="{E8403383-F5DD-412A-AD9D-87FB8E8AAB10}"/>
    <cellStyle name="Normal 2 11 4 3 3" xfId="10329" xr:uid="{AFB37495-95AA-4A19-9EC2-AEB337DB1114}"/>
    <cellStyle name="Normal 2 11 4 3 3 2" xfId="26187" xr:uid="{B2081037-AA37-4BF0-9827-26A0F6E4FA62}"/>
    <cellStyle name="Normal 2 11 4 3 4" xfId="26185" xr:uid="{D96120D4-61BF-439F-870D-ECBD3B4D255E}"/>
    <cellStyle name="Normal 2 11 4 4" xfId="10330" xr:uid="{7CE87951-4B59-4FB9-B1DC-E6735C678108}"/>
    <cellStyle name="Normal 2 11 4 4 2" xfId="10331" xr:uid="{5D490A6A-0D18-4DEC-AB2F-48298D33EE7A}"/>
    <cellStyle name="Normal 2 11 4 4 2 2" xfId="26189" xr:uid="{833AA08A-D217-42DD-806F-2A6BC0A39D6A}"/>
    <cellStyle name="Normal 2 11 4 4 3" xfId="10332" xr:uid="{8E0E6EB2-6EDA-49E2-94E7-A030B46EA5CF}"/>
    <cellStyle name="Normal 2 11 4 4 3 2" xfId="26190" xr:uid="{E583150C-7D12-4B28-BCC4-4ADB5E0D99F7}"/>
    <cellStyle name="Normal 2 11 4 4 4" xfId="26188" xr:uid="{C5064B1A-FC6A-4EB6-AF9E-15BF7A051223}"/>
    <cellStyle name="Normal 2 11 4 5" xfId="10333" xr:uid="{C5C13A64-0D16-4121-87A5-DD78DA07B20F}"/>
    <cellStyle name="Normal 2 11 4 5 2" xfId="10334" xr:uid="{4C07DD39-31EF-427D-80FF-F1C43F2A3A27}"/>
    <cellStyle name="Normal 2 11 4 5 2 2" xfId="26192" xr:uid="{D8A68C85-C3B5-4308-BAA0-8BB17B1FB43E}"/>
    <cellStyle name="Normal 2 11 4 5 3" xfId="26191" xr:uid="{DB1EAC09-E2D0-41FD-87A6-82F3903BF354}"/>
    <cellStyle name="Normal 2 11 4 6" xfId="10335" xr:uid="{F19BA4BB-8200-49C7-A334-F24C64AB8692}"/>
    <cellStyle name="Normal 2 11 4 6 2" xfId="10336" xr:uid="{968AE937-948A-4EA9-A57C-656388EF49E4}"/>
    <cellStyle name="Normal 2 11 4 6 2 2" xfId="26194" xr:uid="{8F80474A-66C9-4F6D-A200-6CA8D322F39C}"/>
    <cellStyle name="Normal 2 11 4 6 3" xfId="26193" xr:uid="{DC350F08-3E21-4D29-A31E-BF6A2F054F63}"/>
    <cellStyle name="Normal 2 11 4 7" xfId="10337" xr:uid="{F0EADFB2-64F5-450B-B8DA-ED88F56BC194}"/>
    <cellStyle name="Normal 2 11 4 7 2" xfId="26195" xr:uid="{B89DF184-4B6F-4555-A8E2-03E6CBF248F5}"/>
    <cellStyle name="Normal 2 11 4_Dev global price ach" xfId="10338" xr:uid="{EA3DC9BD-666B-4656-B400-BAA640A29575}"/>
    <cellStyle name="Normal 2 11 5" xfId="1429" xr:uid="{00000000-0005-0000-0000-0000B4050000}"/>
    <cellStyle name="Normal 2 11 5 2" xfId="1430" xr:uid="{00000000-0005-0000-0000-0000B5050000}"/>
    <cellStyle name="Normal 2 11 5 2 2" xfId="10340" xr:uid="{B3473344-A128-4D5C-9CA9-BFAE556EB213}"/>
    <cellStyle name="Normal 2 11 5 2 2 2" xfId="10341" xr:uid="{6A8A52C6-F913-4B62-8BB1-9EA34E86E542}"/>
    <cellStyle name="Normal 2 11 5 2 2 2 2" xfId="26197" xr:uid="{80F9D026-A2D8-4769-B95F-84DDE46D699E}"/>
    <cellStyle name="Normal 2 11 5 2 2 3" xfId="10342" xr:uid="{A0411063-F7EC-4CE0-A001-A1F96E4BF33B}"/>
    <cellStyle name="Normal 2 11 5 2 2 3 2" xfId="26198" xr:uid="{0CB3D08A-BCE0-409B-A00B-DC9D20CC9144}"/>
    <cellStyle name="Normal 2 11 5 2 2 4" xfId="26196" xr:uid="{790FB3F1-7722-4385-9539-987980A79A04}"/>
    <cellStyle name="Normal 2 11 5 2 3" xfId="10343" xr:uid="{51DA5CB6-32D9-41F3-AA84-A25C1273D862}"/>
    <cellStyle name="Normal 2 11 5 2 3 2" xfId="10344" xr:uid="{DF880DD5-1897-4221-BDD6-95E27E75628E}"/>
    <cellStyle name="Normal 2 11 5 2 3 2 2" xfId="26200" xr:uid="{1FC1ED0F-4C0A-40CE-B625-8A69AFFDBD45}"/>
    <cellStyle name="Normal 2 11 5 2 3 3" xfId="26199" xr:uid="{10841018-6C14-40B2-AC20-D622AD79CFB8}"/>
    <cellStyle name="Normal 2 11 5 2 4" xfId="10345" xr:uid="{9DD839F2-C51E-4BC3-8FD8-CFD4B3B62837}"/>
    <cellStyle name="Normal 2 11 5 2 4 2" xfId="10346" xr:uid="{404EF5B7-D428-4F86-8433-5DAD249BE99E}"/>
    <cellStyle name="Normal 2 11 5 2 4 2 2" xfId="26202" xr:uid="{3B3AE586-D11C-4E01-9B7A-682F92FA3395}"/>
    <cellStyle name="Normal 2 11 5 2 4 3" xfId="26201" xr:uid="{05A41004-5C27-4099-B489-7FA46C5BCDA4}"/>
    <cellStyle name="Normal 2 11 5 2 5" xfId="10347" xr:uid="{555FE092-D657-4AE6-A492-300E8D42D299}"/>
    <cellStyle name="Normal 2 11 5 2 5 2" xfId="26203" xr:uid="{CFBC4269-913D-4FFB-A16E-2319C40946C1}"/>
    <cellStyle name="Normal 2 11 5 2_sales contracts" xfId="10339" xr:uid="{83A76AB3-B349-4E90-BDE6-AAE6C140605E}"/>
    <cellStyle name="Normal 2 11 5 3" xfId="10348" xr:uid="{17E29733-FDB9-4A42-AEC7-57ABCF8CD343}"/>
    <cellStyle name="Normal 2 11 5 3 2" xfId="10349" xr:uid="{E1CD0088-67CB-493B-A014-19CB35EBCCA8}"/>
    <cellStyle name="Normal 2 11 5 3 2 2" xfId="26205" xr:uid="{AB72F68E-D196-49A3-814C-568D50DA8561}"/>
    <cellStyle name="Normal 2 11 5 3 3" xfId="10350" xr:uid="{5347F022-DD57-4727-AA71-DBB8F64D192F}"/>
    <cellStyle name="Normal 2 11 5 3 3 2" xfId="26206" xr:uid="{729AAEC9-9102-4B53-9768-D0DCB0500AAD}"/>
    <cellStyle name="Normal 2 11 5 3 4" xfId="26204" xr:uid="{59758837-A5FF-40D7-8C9C-B348E22193E1}"/>
    <cellStyle name="Normal 2 11 5 4" xfId="10351" xr:uid="{5E0DE77E-A66A-4DB6-93CC-6A4422C41A34}"/>
    <cellStyle name="Normal 2 11 5 4 2" xfId="10352" xr:uid="{7F984B79-3ACA-41A1-A68C-8C25F3A4CDB4}"/>
    <cellStyle name="Normal 2 11 5 4 2 2" xfId="26208" xr:uid="{80F346E9-6378-4594-B66E-64C075B17E79}"/>
    <cellStyle name="Normal 2 11 5 4 3" xfId="10353" xr:uid="{CF263F36-DCB4-4CD1-B1AB-970D3F9DCED2}"/>
    <cellStyle name="Normal 2 11 5 4 3 2" xfId="26209" xr:uid="{D8205C24-A705-445A-B1CA-2F521AC04C0E}"/>
    <cellStyle name="Normal 2 11 5 4 4" xfId="26207" xr:uid="{7226B0F0-4D2C-4E3F-BB9C-E354D8339F82}"/>
    <cellStyle name="Normal 2 11 5 5" xfId="10354" xr:uid="{85006D23-E5E5-475E-B31E-6B0A6C26716F}"/>
    <cellStyle name="Normal 2 11 5 5 2" xfId="10355" xr:uid="{B172B53D-8063-479F-B0C8-1F14AB74042C}"/>
    <cellStyle name="Normal 2 11 5 5 2 2" xfId="26211" xr:uid="{3D7847F0-E47D-4579-93D6-77EA520A5873}"/>
    <cellStyle name="Normal 2 11 5 5 3" xfId="26210" xr:uid="{949ED5A6-BA21-44B5-83CA-55BA1FFDC10C}"/>
    <cellStyle name="Normal 2 11 5 6" xfId="10356" xr:uid="{E7A935A1-5067-4DDE-86B7-F6DE30212802}"/>
    <cellStyle name="Normal 2 11 5 6 2" xfId="10357" xr:uid="{AA5894BF-9D36-407E-8E7A-E3C47C2F7718}"/>
    <cellStyle name="Normal 2 11 5 6 2 2" xfId="26213" xr:uid="{A9A54CDE-282B-424A-908D-53A195E44D94}"/>
    <cellStyle name="Normal 2 11 5 6 3" xfId="26212" xr:uid="{EF06B7F0-F633-4A22-84EC-7816446161FC}"/>
    <cellStyle name="Normal 2 11 5 7" xfId="10358" xr:uid="{79CA19E7-F56C-4017-9562-ED6F9065B92E}"/>
    <cellStyle name="Normal 2 11 5 7 2" xfId="26214" xr:uid="{29B033F9-8F73-45E9-A73B-BF7BC21144B0}"/>
    <cellStyle name="Normal 2 11 5_Dev global price ach" xfId="10359" xr:uid="{ED7A6D65-385E-495E-B272-EECC57AA2B2F}"/>
    <cellStyle name="Normal 2 11 6" xfId="1431" xr:uid="{00000000-0005-0000-0000-0000B7050000}"/>
    <cellStyle name="Normal 2 11 6 2" xfId="10360" xr:uid="{51DFC30E-BCBE-4043-B4F6-E4A7DD2BA6C0}"/>
    <cellStyle name="Normal 2 11 6 2 2" xfId="10361" xr:uid="{7202A277-703C-48F5-9496-52061EAEA8C7}"/>
    <cellStyle name="Normal 2 11 6 2 2 2" xfId="10362" xr:uid="{15417546-4E08-42BC-BA79-24AFE45B9C6E}"/>
    <cellStyle name="Normal 2 11 6 2 2 2 2" xfId="26217" xr:uid="{0877FF9B-CEAA-41D6-97F9-62BE3259EBC1}"/>
    <cellStyle name="Normal 2 11 6 2 2 3" xfId="26216" xr:uid="{77FBD1CA-02EB-46DC-9673-CAB49BDD9ECE}"/>
    <cellStyle name="Normal 2 11 6 2 3" xfId="10363" xr:uid="{5BE6381A-5E60-481B-A606-93850C6B4B41}"/>
    <cellStyle name="Normal 2 11 6 2 3 2" xfId="10364" xr:uid="{338C6890-0096-474B-A292-4A2621B58729}"/>
    <cellStyle name="Normal 2 11 6 2 3 2 2" xfId="26219" xr:uid="{F6F6D49E-5EF1-452B-B37D-C94A996BA457}"/>
    <cellStyle name="Normal 2 11 6 2 3 3" xfId="26218" xr:uid="{50D5B25C-5345-44AB-BEF6-12709457B6F4}"/>
    <cellStyle name="Normal 2 11 6 2 4" xfId="10365" xr:uid="{EEA38D9A-0FEB-40BD-B8FF-6C9BDDE7080D}"/>
    <cellStyle name="Normal 2 11 6 2 4 2" xfId="26220" xr:uid="{351F2309-F82A-45D3-9621-FEE991F3F906}"/>
    <cellStyle name="Normal 2 11 6 2 5" xfId="26215" xr:uid="{C6568C6E-A09D-4E3C-B36C-11318C23EAA4}"/>
    <cellStyle name="Normal 2 11 6 3" xfId="10366" xr:uid="{670A45DA-012D-4F72-A105-80E7F701A977}"/>
    <cellStyle name="Normal 2 11 6 3 2" xfId="10367" xr:uid="{530C0AB4-29E7-4807-9659-4A7EC29C96CC}"/>
    <cellStyle name="Normal 2 11 6 3 2 2" xfId="26222" xr:uid="{BAB02BE2-6679-47C4-915E-6429DF2F98DB}"/>
    <cellStyle name="Normal 2 11 6 3 3" xfId="10368" xr:uid="{2FA4631C-EBAA-4197-A8EE-CD4EBDEE3C05}"/>
    <cellStyle name="Normal 2 11 6 3 3 2" xfId="26223" xr:uid="{A8248A22-A8A1-4A5B-8BAF-2CFD604AA2B2}"/>
    <cellStyle name="Normal 2 11 6 3 4" xfId="26221" xr:uid="{A5485EC7-644B-43D1-B768-E22A2649E2A2}"/>
    <cellStyle name="Normal 2 11 6 4" xfId="10369" xr:uid="{797F1776-100D-4DA8-917E-DA39C5DCC7B6}"/>
    <cellStyle name="Normal 2 11 6 4 2" xfId="10370" xr:uid="{C8DD6223-57C7-4D1B-A6BE-089E550F1E1B}"/>
    <cellStyle name="Normal 2 11 6 4 2 2" xfId="26225" xr:uid="{0F5871BC-A89E-4497-B5C9-14DE570EBC01}"/>
    <cellStyle name="Normal 2 11 6 4 3" xfId="26224" xr:uid="{3574299D-BA9C-43D1-9470-F56F0AC9BB11}"/>
    <cellStyle name="Normal 2 11 6 5" xfId="10371" xr:uid="{017CC694-C391-403F-BC98-E5717E1CE5BE}"/>
    <cellStyle name="Normal 2 11 6 5 2" xfId="10372" xr:uid="{848C1B21-86A1-4C1A-973A-46F2A2804057}"/>
    <cellStyle name="Normal 2 11 6 5 2 2" xfId="26227" xr:uid="{BEDD592F-F785-4C72-9036-AF747EAC848E}"/>
    <cellStyle name="Normal 2 11 6 5 3" xfId="26226" xr:uid="{AE915001-919F-4B22-9D91-E8C961E7636A}"/>
    <cellStyle name="Normal 2 11 6 6" xfId="10373" xr:uid="{B787731E-968B-4F54-8BFA-A7CE2E6F47FD}"/>
    <cellStyle name="Normal 2 11 6 6 2" xfId="26228" xr:uid="{34A795C1-79D4-4BE2-86C5-A7A87652742F}"/>
    <cellStyle name="Normal 2 11 6_Dev global price ach" xfId="10374" xr:uid="{47F2580A-E3D5-4A1A-AAA5-5A4000D779E4}"/>
    <cellStyle name="Normal 2 11 7" xfId="1432" xr:uid="{00000000-0005-0000-0000-0000B8050000}"/>
    <cellStyle name="Normal 2 11 7 2" xfId="10375" xr:uid="{2854AEA6-FADC-44DB-A05B-AFFD6710B9FC}"/>
    <cellStyle name="Normal 2 11 7 2 2" xfId="10376" xr:uid="{D1FD8442-B5B5-4C7C-92F2-7BB9996AA592}"/>
    <cellStyle name="Normal 2 11 7 2 2 2" xfId="10377" xr:uid="{EB56124B-F329-4222-9C9E-F231E1B9AE47}"/>
    <cellStyle name="Normal 2 11 7 2 2 2 2" xfId="26231" xr:uid="{AD81DD08-62D7-4561-B75C-C098C12B2282}"/>
    <cellStyle name="Normal 2 11 7 2 2 3" xfId="26230" xr:uid="{59A04D4A-8D5B-4170-8F3B-15591094ED12}"/>
    <cellStyle name="Normal 2 11 7 2 3" xfId="10378" xr:uid="{77CD5E3F-B796-46BA-B42E-A6B0316E3EA2}"/>
    <cellStyle name="Normal 2 11 7 2 3 2" xfId="10379" xr:uid="{46B8FDE6-6323-4507-8BED-2B1C62406D89}"/>
    <cellStyle name="Normal 2 11 7 2 3 2 2" xfId="26233" xr:uid="{3B3FF5CF-F6B0-4C41-ABD1-85A32A67467C}"/>
    <cellStyle name="Normal 2 11 7 2 3 3" xfId="26232" xr:uid="{120C55B8-9397-448B-A7BC-3598B06631BA}"/>
    <cellStyle name="Normal 2 11 7 2 4" xfId="10380" xr:uid="{D03C4112-97E6-4730-B003-B594446427CE}"/>
    <cellStyle name="Normal 2 11 7 2 4 2" xfId="26234" xr:uid="{C51824BB-BF31-47A2-8BB9-87B70BE06D7F}"/>
    <cellStyle name="Normal 2 11 7 2 5" xfId="26229" xr:uid="{5CD51F4B-0D04-46F9-A2B9-69BA53492AA5}"/>
    <cellStyle name="Normal 2 11 7 3" xfId="10381" xr:uid="{B00B6F0A-5975-4D81-B17B-AD17E81F98BB}"/>
    <cellStyle name="Normal 2 11 7 3 2" xfId="10382" xr:uid="{0CE4F83D-C504-4AF2-A2A4-CD418D022327}"/>
    <cellStyle name="Normal 2 11 7 3 2 2" xfId="26236" xr:uid="{861B6085-5B03-42CD-9406-3517AE92ED09}"/>
    <cellStyle name="Normal 2 11 7 3 3" xfId="10383" xr:uid="{16EAD459-29E2-4C44-9FCC-DA2C5171A88F}"/>
    <cellStyle name="Normal 2 11 7 3 3 2" xfId="26237" xr:uid="{624538D2-37A5-4236-8866-068C49FC59E5}"/>
    <cellStyle name="Normal 2 11 7 3 4" xfId="26235" xr:uid="{B55560FE-B238-4B65-A916-0975973FD1F4}"/>
    <cellStyle name="Normal 2 11 7 4" xfId="10384" xr:uid="{D28C90CF-043E-46D3-A20D-1435E83D491B}"/>
    <cellStyle name="Normal 2 11 7 4 2" xfId="10385" xr:uid="{DB1EE3F6-9D5A-4BF7-A696-2C62CC71E9EE}"/>
    <cellStyle name="Normal 2 11 7 4 2 2" xfId="26239" xr:uid="{0A9E2900-FBDC-40AF-97E0-CDBDD9840E20}"/>
    <cellStyle name="Normal 2 11 7 4 3" xfId="26238" xr:uid="{15F6DCB7-FBBA-43C1-933A-FE535347A20F}"/>
    <cellStyle name="Normal 2 11 7 5" xfId="10386" xr:uid="{054FD873-886D-4D1C-9E6B-F632583E5608}"/>
    <cellStyle name="Normal 2 11 7 5 2" xfId="10387" xr:uid="{F17A78A8-AA94-43CB-AFAD-BA2E01150045}"/>
    <cellStyle name="Normal 2 11 7 5 2 2" xfId="26241" xr:uid="{583D5A61-E258-4130-BF83-69D16C5FC90D}"/>
    <cellStyle name="Normal 2 11 7 5 3" xfId="26240" xr:uid="{F580E3C1-0088-4C8C-97D9-0B4AEF92C723}"/>
    <cellStyle name="Normal 2 11 7 6" xfId="10388" xr:uid="{747837B0-F2A1-40A2-8B2A-055628C6E80B}"/>
    <cellStyle name="Normal 2 11 7 6 2" xfId="26242" xr:uid="{147603F3-9EFE-4CD3-888B-C5F01B1834B4}"/>
    <cellStyle name="Normal 2 11 7_Dev global price ach" xfId="10389" xr:uid="{B01F25D9-8701-40E1-B312-0CDD7C298718}"/>
    <cellStyle name="Normal 2 11 8" xfId="10390" xr:uid="{3A5E035A-D8C8-41E2-96B2-F8AFE30F1427}"/>
    <cellStyle name="Normal 2 11 8 2" xfId="10391" xr:uid="{8CA32E0A-9524-450C-B8A2-2DEBB3AF9934}"/>
    <cellStyle name="Normal 2 11 8 2 2" xfId="10392" xr:uid="{BFBD2C29-ADED-4759-8E49-AA018CA78AEC}"/>
    <cellStyle name="Normal 2 11 8 2 2 2" xfId="26245" xr:uid="{0CE30577-2CE9-4274-BBA9-9DC3BFBAE67B}"/>
    <cellStyle name="Normal 2 11 8 2 3" xfId="26244" xr:uid="{EC5CBFE4-BC34-4FAB-8D0B-A595D8DB0AF7}"/>
    <cellStyle name="Normal 2 11 8 3" xfId="10393" xr:uid="{2F55A46F-F0EA-474C-A11E-E5812DE7A6D2}"/>
    <cellStyle name="Normal 2 11 8 3 2" xfId="10394" xr:uid="{9E79F16B-EA00-44CC-8F08-18093612624F}"/>
    <cellStyle name="Normal 2 11 8 3 2 2" xfId="26247" xr:uid="{9C555022-FEEB-4198-AFAD-2A1DE9531779}"/>
    <cellStyle name="Normal 2 11 8 3 3" xfId="26246" xr:uid="{94EF8EA3-982F-4550-A668-F9C9AFA95FBF}"/>
    <cellStyle name="Normal 2 11 8 4" xfId="10395" xr:uid="{AFE49212-95B6-4CED-B276-5C14EF598E5B}"/>
    <cellStyle name="Normal 2 11 8 4 2" xfId="26248" xr:uid="{B132881C-D9DE-4C9A-A6A5-54104C716575}"/>
    <cellStyle name="Normal 2 11 8 5" xfId="26243" xr:uid="{CA2CDE27-D701-4162-B7BB-BE25779AB32E}"/>
    <cellStyle name="Normal 2 11 9" xfId="10396" xr:uid="{059E5A0C-D5BC-4FB4-8A77-4245BF42BD50}"/>
    <cellStyle name="Normal 2 11 9 2" xfId="10397" xr:uid="{90F0994F-0372-422D-80F5-3A549B8BB23D}"/>
    <cellStyle name="Normal 2 11 9 2 2" xfId="26250" xr:uid="{0A8D7D35-5A4C-4E2F-A359-E152E528B7C1}"/>
    <cellStyle name="Normal 2 11 9 3" xfId="10398" xr:uid="{ED562404-2E06-4A54-8D4E-DF8856FE1B2E}"/>
    <cellStyle name="Normal 2 11 9 3 2" xfId="26251" xr:uid="{90ECEC9C-C3A9-4534-8EDB-DE6F3808B3C4}"/>
    <cellStyle name="Normal 2 11 9 4" xfId="26249" xr:uid="{452138B5-BA2E-49DC-8A0B-00C8C8476EC1}"/>
    <cellStyle name="Normal 2 11_2015 BFOREC HFM PLBS" xfId="1433" xr:uid="{00000000-0005-0000-0000-0000B9050000}"/>
    <cellStyle name="Normal 2 12" xfId="1434" xr:uid="{00000000-0005-0000-0000-0000BA050000}"/>
    <cellStyle name="Normal 2 12 2" xfId="19251" xr:uid="{70123BA4-A904-4BA1-B9DE-6B7D3B5D52C3}"/>
    <cellStyle name="Normal 2 12 3" xfId="19250" xr:uid="{2F9ED015-BDEC-4E14-ADFC-8A60C80DDD53}"/>
    <cellStyle name="Normal 2 12 4" xfId="34073" xr:uid="{EB159CFC-C166-4339-9875-3EF74F474DD6}"/>
    <cellStyle name="Normal 2 12 5" xfId="19252" xr:uid="{77705BE7-9F05-40E5-A293-0C4BD5C9B89B}"/>
    <cellStyle name="Normal 2 12_FX" xfId="34913" xr:uid="{104284F0-6151-4DB0-B868-621471D863F8}"/>
    <cellStyle name="Normal 2 13" xfId="1435" xr:uid="{00000000-0005-0000-0000-0000BB050000}"/>
    <cellStyle name="Normal 2 13 2" xfId="19248" xr:uid="{D74B99FC-5E78-4251-9F7D-7FDB8AB3778A}"/>
    <cellStyle name="Normal 2 13 3" xfId="19247" xr:uid="{FDEAD0A4-2589-4636-BC73-FBE3A0269033}"/>
    <cellStyle name="Normal 2 13 4" xfId="34074" xr:uid="{6729C44C-F58E-4DA0-874F-8D9F3B48210E}"/>
    <cellStyle name="Normal 2 13 5" xfId="19249" xr:uid="{AF1B1B49-C351-4888-9B66-202E2CFC1A77}"/>
    <cellStyle name="Normal 2 13_Input 18 Cash FC" xfId="19246" xr:uid="{65CF397A-9D87-4963-BE9A-318319C393D3}"/>
    <cellStyle name="Normal 2 14" xfId="19245" xr:uid="{AB417DA1-78A5-4CE1-8420-023033283D61}"/>
    <cellStyle name="Normal 2 14 2" xfId="19244" xr:uid="{E575A5F0-5C84-48FC-96F7-1511C38F929F}"/>
    <cellStyle name="Normal 2 14 3" xfId="19243" xr:uid="{BC833E6E-4595-4B20-A8D5-EDB0CC4E82A2}"/>
    <cellStyle name="Normal 2 14_Input 18 Cash FC" xfId="19242" xr:uid="{F7FF53DC-1EBF-411B-BEDC-3DCA53E04C78}"/>
    <cellStyle name="Normal 2 15" xfId="19241" xr:uid="{5C513357-64FB-42B8-B732-2C58FA75C6E3}"/>
    <cellStyle name="Normal 2 15 2" xfId="19240" xr:uid="{A78626D4-BEAA-45A8-9592-18D525E291A8}"/>
    <cellStyle name="Normal 2 15 3" xfId="19239" xr:uid="{E95BB653-4C0E-44A6-9FED-5511C4F54E34}"/>
    <cellStyle name="Normal 2 15_Input 18 Cash FC" xfId="19238" xr:uid="{29B683AE-CBBB-443D-868A-D2017AB65833}"/>
    <cellStyle name="Normal 2 16" xfId="19237" xr:uid="{F75160B1-857F-4D76-AB7E-BD2F1AF4D9D0}"/>
    <cellStyle name="Normal 2 17" xfId="19236" xr:uid="{9F36315C-FB5C-41A6-BCFD-4CE490617631}"/>
    <cellStyle name="Normal 2 18" xfId="33421" xr:uid="{BF777C58-02DD-42CA-87B8-271F405742C8}"/>
    <cellStyle name="Normal 2 19" xfId="33870" xr:uid="{894CBD45-036B-4D69-94C4-E8D4AAD6F6DD}"/>
    <cellStyle name="Normal 2 2" xfId="6" xr:uid="{00000000-0005-0000-0000-0000BC050000}"/>
    <cellStyle name="Normal 2 2 10" xfId="19235" xr:uid="{27967E9B-4724-409B-B76F-3F164C36202D}"/>
    <cellStyle name="Normal 2 2 10 2" xfId="19234" xr:uid="{96796148-6263-47B0-8096-54B94EBF49D9}"/>
    <cellStyle name="Normal 2 2 10 3" xfId="19233" xr:uid="{B6C4A6AD-C31C-40BC-97CB-0B416F3AD490}"/>
    <cellStyle name="Normal 2 2 10_Input 18 Cash FC" xfId="19232" xr:uid="{84F00A86-980B-4091-A58A-4288EFB7A338}"/>
    <cellStyle name="Normal 2 2 11" xfId="19231" xr:uid="{B65435AF-F7DE-48B5-BC41-3ADE6DA74D1D}"/>
    <cellStyle name="Normal 2 2 11 2" xfId="19230" xr:uid="{D36F5BB1-1E9D-4FCF-93E5-4CE0ACA835AD}"/>
    <cellStyle name="Normal 2 2 11 3" xfId="19229" xr:uid="{16F9B184-BD4A-486C-B67C-4C5F556ABBD0}"/>
    <cellStyle name="Normal 2 2 11_Input 18 Cash FC" xfId="19228" xr:uid="{EDFEB51D-D84C-40BF-85BE-4B242DC9B3AD}"/>
    <cellStyle name="Normal 2 2 12" xfId="19227" xr:uid="{D8AC585E-A566-47F8-BA30-BA8ED14A6F3D}"/>
    <cellStyle name="Normal 2 2 12 2" xfId="19226" xr:uid="{6B9EB939-3803-401A-BC34-5601C9A2E484}"/>
    <cellStyle name="Normal 2 2 12 3" xfId="19225" xr:uid="{D35CDEA6-F550-413E-9416-7C3F09E2D412}"/>
    <cellStyle name="Normal 2 2 12_Input 18 Cash FC" xfId="19224" xr:uid="{F94E9E3F-016E-4415-904C-4D2D2596E6CA}"/>
    <cellStyle name="Normal 2 2 13" xfId="19223" xr:uid="{C118DB41-8771-4E68-94D4-24186C4675C6}"/>
    <cellStyle name="Normal 2 2 13 2" xfId="19222" xr:uid="{6F51F4FE-8280-456F-973C-31551B8CF756}"/>
    <cellStyle name="Normal 2 2 13 3" xfId="19221" xr:uid="{CE66D3DE-DE76-4B8C-8D56-C305BF573E8C}"/>
    <cellStyle name="Normal 2 2 13_Input 18 Cash FC" xfId="19220" xr:uid="{0BDDE07C-AFCC-438B-A6AF-4FD968E2A746}"/>
    <cellStyle name="Normal 2 2 14" xfId="19219" xr:uid="{33B90653-C445-41A1-8489-0DAA1C1051D4}"/>
    <cellStyle name="Normal 2 2 15" xfId="19218" xr:uid="{88B3B4FF-6F57-4854-95D9-48025A10B123}"/>
    <cellStyle name="Normal 2 2 16" xfId="18280" xr:uid="{F4704266-AC28-4086-AB8A-4D9EF1F51880}"/>
    <cellStyle name="Normal 2 2 17" xfId="33889" xr:uid="{F86552EA-25C9-40FA-87A8-4A019BD89E9A}"/>
    <cellStyle name="Normal 2 2 18" xfId="33894" xr:uid="{64A1D544-D106-4BCD-901D-6F3F6182609F}"/>
    <cellStyle name="Normal 2 2 19" xfId="33898" xr:uid="{D7C5E2D9-086D-45D8-83BA-FB7B0F442C86}"/>
    <cellStyle name="Normal 2 2 2" xfId="1436" xr:uid="{00000000-0005-0000-0000-0000BD050000}"/>
    <cellStyle name="Normal 2 2 2 10" xfId="19217" xr:uid="{73619074-5FB6-43C3-AD0F-DF3089D5B3F6}"/>
    <cellStyle name="Normal 2 2 2 10 2" xfId="19216" xr:uid="{5479F11F-7CEF-4A09-9438-72D6D7291450}"/>
    <cellStyle name="Normal 2 2 2 10 3" xfId="19215" xr:uid="{F355BF8A-764A-422A-8FF8-99303E979083}"/>
    <cellStyle name="Normal 2 2 2 10_Input 18 Cash FC" xfId="19214" xr:uid="{348547FF-727E-43CE-813E-77EC504F60B3}"/>
    <cellStyle name="Normal 2 2 2 11" xfId="19213" xr:uid="{0F1FB415-A5C6-415B-9ED1-A5259ED4A956}"/>
    <cellStyle name="Normal 2 2 2 11 2" xfId="19212" xr:uid="{FE5F70E9-03B4-4641-85C0-EEA9BB98DA5E}"/>
    <cellStyle name="Normal 2 2 2 11 3" xfId="19211" xr:uid="{AED7D50B-0AF1-492D-AD4F-E9A420D49C71}"/>
    <cellStyle name="Normal 2 2 2 11_Input 18 Cash FC" xfId="19210" xr:uid="{EF07EE7B-7CBD-4097-AE6E-C4C9E3BEF59A}"/>
    <cellStyle name="Normal 2 2 2 12" xfId="19209" xr:uid="{9E715F6C-6615-45C8-BDD4-133DB87D99C0}"/>
    <cellStyle name="Normal 2 2 2 12 2" xfId="19208" xr:uid="{59B2ED8C-D61A-4244-B902-73EA8A9C1C3F}"/>
    <cellStyle name="Normal 2 2 2 12 3" xfId="19207" xr:uid="{262B0981-281B-4748-89DE-C933E38DD72E}"/>
    <cellStyle name="Normal 2 2 2 12_Input 18 Cash FC" xfId="18156" xr:uid="{82A6D047-0E2E-4B60-A011-FF0E3F17CBB6}"/>
    <cellStyle name="Normal 2 2 2 13" xfId="19646" xr:uid="{9FA00C6E-3690-4EDA-8604-D3B3A65F4B1B}"/>
    <cellStyle name="Normal 2 2 2 14" xfId="19645" xr:uid="{B43BC4DD-174B-484F-B2BF-27FEF9A2B071}"/>
    <cellStyle name="Normal 2 2 2 15" xfId="18161" xr:uid="{E90DAFC1-2B67-4B58-9EF3-7F85791C73EC}"/>
    <cellStyle name="Normal 2 2 2 16" xfId="18148" xr:uid="{DB5B9065-D882-4653-A42B-FD4D554B118C}"/>
    <cellStyle name="Normal 2 2 2 2" xfId="1437" xr:uid="{00000000-0005-0000-0000-0000BE050000}"/>
    <cellStyle name="Normal 2 2 2 2 10" xfId="10399" xr:uid="{9ED59B63-6244-4685-96EE-912E467145D7}"/>
    <cellStyle name="Normal 2 2 2 2 10 2" xfId="10400" xr:uid="{22E1C26A-1D72-42D5-A95A-5D183C36157B}"/>
    <cellStyle name="Normal 2 2 2 2 10 2 2" xfId="26253" xr:uid="{20B4C039-F1ED-4F5D-93BD-2E9F5923CC1C}"/>
    <cellStyle name="Normal 2 2 2 2 10 2 3" xfId="19206" xr:uid="{CD9086F8-F9C9-4EBF-9AEC-42D279214AFD}"/>
    <cellStyle name="Normal 2 2 2 2 10 3" xfId="26252" xr:uid="{8A838242-2449-474C-994D-162304E2460B}"/>
    <cellStyle name="Normal 2 2 2 2 10 3 2" xfId="19205" xr:uid="{3C8A86E1-F378-4DCB-8125-B7A681986258}"/>
    <cellStyle name="Normal 2 2 2 2 10 4" xfId="34436" xr:uid="{84FC6885-EE49-46B0-AC2C-221B7C928548}"/>
    <cellStyle name="Normal 2 2 2 2 10 5" xfId="19643" xr:uid="{26799923-D9CE-4F74-98E1-A409B90A5C36}"/>
    <cellStyle name="Normal 2 2 2 2 10_Input 18 Cash FC" xfId="19204" xr:uid="{5F28EC9F-698C-4114-8305-42034C5FEFBD}"/>
    <cellStyle name="Normal 2 2 2 2 11" xfId="10401" xr:uid="{598332D8-D6C5-4E9D-8AFB-B25D8258589B}"/>
    <cellStyle name="Normal 2 2 2 2 11 2" xfId="10402" xr:uid="{7B198448-CFA7-493B-B8FD-B750B89BF3F9}"/>
    <cellStyle name="Normal 2 2 2 2 11 2 2" xfId="26255" xr:uid="{2F0EDB49-46E2-49C8-B5D6-B4A97DCFCC0B}"/>
    <cellStyle name="Normal 2 2 2 2 11 3" xfId="26254" xr:uid="{D2B76742-449E-4576-AA92-42AE82BC2CA5}"/>
    <cellStyle name="Normal 2 2 2 2 11 4" xfId="19203" xr:uid="{64F1D48D-945B-4877-9D16-C5FBD9A2FDC9}"/>
    <cellStyle name="Normal 2 2 2 2 12" xfId="10403" xr:uid="{881BC0DF-BE16-474A-87B8-7AFAF129490E}"/>
    <cellStyle name="Normal 2 2 2 2 12 2" xfId="26256" xr:uid="{E04CBC44-1A7A-4BD4-AEC7-6E994292DCB4}"/>
    <cellStyle name="Normal 2 2 2 2 12 3" xfId="19202" xr:uid="{545C525C-DC6A-4259-A6C0-30FD8BED9DC6}"/>
    <cellStyle name="Normal 2 2 2 2 13" xfId="19644" xr:uid="{109636EF-6162-4A89-8214-0C8CCA8FFB5B}"/>
    <cellStyle name="Normal 2 2 2 2 14" xfId="19610" xr:uid="{41A48EE1-FC7D-46BA-8FBA-201DD47683E8}"/>
    <cellStyle name="Normal 2 2 2 2 2" xfId="1438" xr:uid="{00000000-0005-0000-0000-0000BF050000}"/>
    <cellStyle name="Normal 2 2 2 2 2 10" xfId="18216" xr:uid="{FEE9F14E-4D74-4766-86D7-2027239261D3}"/>
    <cellStyle name="Normal 2 2 2 2 2 2" xfId="1439" xr:uid="{00000000-0005-0000-0000-0000C0050000}"/>
    <cellStyle name="Normal 2 2 2 2 2 2 2" xfId="1440" xr:uid="{00000000-0005-0000-0000-0000C1050000}"/>
    <cellStyle name="Normal 2 2 2 2 2 2 2 2" xfId="10404" xr:uid="{B7ABED9F-9282-4DF6-9B24-17A42A6FFF66}"/>
    <cellStyle name="Normal 2 2 2 2 2 2 2 2 2" xfId="10405" xr:uid="{6D370A3F-389C-4C1F-8C6B-DC294C6B7310}"/>
    <cellStyle name="Normal 2 2 2 2 2 2 2 2 2 2" xfId="26258" xr:uid="{AF79CE35-AB39-4223-89CC-D885B1B6CC67}"/>
    <cellStyle name="Normal 2 2 2 2 2 2 2 2 3" xfId="10406" xr:uid="{579F5A11-0B77-4671-859E-DDEEF4179F7A}"/>
    <cellStyle name="Normal 2 2 2 2 2 2 2 2 3 2" xfId="26259" xr:uid="{53F21583-B68A-4BE4-850F-EDD7A0730A2D}"/>
    <cellStyle name="Normal 2 2 2 2 2 2 2 2 4" xfId="26257" xr:uid="{7020DDA8-393C-48BF-8B81-9AC02613ED72}"/>
    <cellStyle name="Normal 2 2 2 2 2 2 2 2 5" xfId="19201" xr:uid="{6B0CC881-CD6D-44FF-8A6F-2ED663AEDDF0}"/>
    <cellStyle name="Normal 2 2 2 2 2 2 2 3" xfId="10407" xr:uid="{0BF01D2E-9A37-4610-9DD4-564F8B109ABD}"/>
    <cellStyle name="Normal 2 2 2 2 2 2 2 3 2" xfId="10408" xr:uid="{25F1B4E1-5D19-4ABA-8C3A-71F56C6C559F}"/>
    <cellStyle name="Normal 2 2 2 2 2 2 2 3 2 2" xfId="26261" xr:uid="{5FD73C6E-CD8D-4AE8-8DD3-091FC62BB0C0}"/>
    <cellStyle name="Normal 2 2 2 2 2 2 2 3 3" xfId="26260" xr:uid="{4F5210BE-0212-4239-929F-7086914371FF}"/>
    <cellStyle name="Normal 2 2 2 2 2 2 2 3 4" xfId="19200" xr:uid="{7BEDF504-B1E6-40F4-B15F-F47BE0F711A5}"/>
    <cellStyle name="Normal 2 2 2 2 2 2 2 4" xfId="10409" xr:uid="{59D60F9D-1199-46CB-8C17-E87881EF20F5}"/>
    <cellStyle name="Normal 2 2 2 2 2 2 2 4 2" xfId="10410" xr:uid="{E3B9F74E-B40D-4223-BD6E-4B9CA4C4FCC7}"/>
    <cellStyle name="Normal 2 2 2 2 2 2 2 4 2 2" xfId="26263" xr:uid="{E38241AF-F190-466C-8CAB-57080249C878}"/>
    <cellStyle name="Normal 2 2 2 2 2 2 2 4 3" xfId="26262" xr:uid="{32FE0644-966D-4F0D-9E81-8548BB317184}"/>
    <cellStyle name="Normal 2 2 2 2 2 2 2 5" xfId="10411" xr:uid="{3E62AD96-CBE1-4DAC-BC83-D044F5C099C7}"/>
    <cellStyle name="Normal 2 2 2 2 2 2 2 5 2" xfId="26264" xr:uid="{586FC405-1B91-48E7-85C1-9F869B952F17}"/>
    <cellStyle name="Normal 2 2 2 2 2 2 2_Input 18 Cash FC" xfId="19199" xr:uid="{637C408D-CAA9-489B-A8A3-59A097AD7D85}"/>
    <cellStyle name="Normal 2 2 2 2 2 2 3" xfId="10412" xr:uid="{FA1C9ADC-FE1B-4A89-9CA0-5BDEFCE3DD27}"/>
    <cellStyle name="Normal 2 2 2 2 2 2 3 2" xfId="10413" xr:uid="{15418C6C-CEC8-43F1-B544-5EBBF5230B92}"/>
    <cellStyle name="Normal 2 2 2 2 2 2 3 2 2" xfId="26266" xr:uid="{932A7280-D5C3-40A8-9946-FCD965F1AC68}"/>
    <cellStyle name="Normal 2 2 2 2 2 2 3 2 3" xfId="19197" xr:uid="{2AC431BC-4B26-4B15-BBEE-CD3A57DB8D75}"/>
    <cellStyle name="Normal 2 2 2 2 2 2 3 3" xfId="10414" xr:uid="{9CA1A085-043B-4DBD-9CE3-10DDFC169055}"/>
    <cellStyle name="Normal 2 2 2 2 2 2 3 3 2" xfId="26267" xr:uid="{60BC76C1-B933-43A0-8B87-3C8890531F21}"/>
    <cellStyle name="Normal 2 2 2 2 2 2 3 3 3" xfId="19196" xr:uid="{3811E6B5-8F90-4A60-9EAE-C9991C641C92}"/>
    <cellStyle name="Normal 2 2 2 2 2 2 3 4" xfId="26265" xr:uid="{DF9DEF30-6EE3-4106-B867-EE432B2CDED7}"/>
    <cellStyle name="Normal 2 2 2 2 2 2 3 5" xfId="19198" xr:uid="{80AE2C32-A7AF-4388-8B8A-2ABFB5F092DE}"/>
    <cellStyle name="Normal 2 2 2 2 2 2 3_Input 18 Cash FC" xfId="19195" xr:uid="{0AA87751-22BC-4B41-9BE2-64ED6234E8A1}"/>
    <cellStyle name="Normal 2 2 2 2 2 2 4" xfId="10415" xr:uid="{9187E18E-1E13-42B7-A735-C614E7938DAB}"/>
    <cellStyle name="Normal 2 2 2 2 2 2 4 2" xfId="10416" xr:uid="{3803B2EB-7641-4398-9494-3AD19297B904}"/>
    <cellStyle name="Normal 2 2 2 2 2 2 4 2 2" xfId="26269" xr:uid="{AB53E6AA-AC50-4DF2-AFF6-F94327D310C5}"/>
    <cellStyle name="Normal 2 2 2 2 2 2 4 2 3" xfId="19193" xr:uid="{E59433BA-470F-437B-BF54-78F96D03E279}"/>
    <cellStyle name="Normal 2 2 2 2 2 2 4 3" xfId="10417" xr:uid="{1291C8E0-E0A6-4840-8EF7-1C6FC3F0A4E4}"/>
    <cellStyle name="Normal 2 2 2 2 2 2 4 3 2" xfId="26270" xr:uid="{C8918526-AF58-4042-99BB-B1F815948C17}"/>
    <cellStyle name="Normal 2 2 2 2 2 2 4 3 3" xfId="19192" xr:uid="{F0C4CBE8-9FFD-40FD-B2F2-DD97154B5C28}"/>
    <cellStyle name="Normal 2 2 2 2 2 2 4 4" xfId="26268" xr:uid="{E85AAF4F-BFB8-4C04-B2C3-BDF35BE757EF}"/>
    <cellStyle name="Normal 2 2 2 2 2 2 4 5" xfId="19194" xr:uid="{737B8FD9-B19B-4275-A369-17C4E74046C6}"/>
    <cellStyle name="Normal 2 2 2 2 2 2 4_Input 18 Cash FC" xfId="19191" xr:uid="{E3EFEC0E-5456-4581-BC9C-97BDECB07259}"/>
    <cellStyle name="Normal 2 2 2 2 2 2 5" xfId="10418" xr:uid="{8A8C9EB7-CED5-4BFB-BF78-0E825A7BA5DA}"/>
    <cellStyle name="Normal 2 2 2 2 2 2 5 2" xfId="10419" xr:uid="{BE197702-61BC-4604-BAE5-AC6B684CE756}"/>
    <cellStyle name="Normal 2 2 2 2 2 2 5 2 2" xfId="26272" xr:uid="{CC98B6E0-4FD7-419F-A75B-F8657FF8B143}"/>
    <cellStyle name="Normal 2 2 2 2 2 2 5 2 3" xfId="19189" xr:uid="{B0E96A2C-214B-47EB-AE59-D1780A3EFDBC}"/>
    <cellStyle name="Normal 2 2 2 2 2 2 5 3" xfId="26271" xr:uid="{53844B4F-AF4F-4E97-824E-EA6121BC8888}"/>
    <cellStyle name="Normal 2 2 2 2 2 2 5 3 2" xfId="19188" xr:uid="{AA08DAD7-89B2-4436-9118-99FA85E2142B}"/>
    <cellStyle name="Normal 2 2 2 2 2 2 5 4" xfId="34437" xr:uid="{84C3DD6B-9980-44C6-858D-7F554384AA98}"/>
    <cellStyle name="Normal 2 2 2 2 2 2 5 5" xfId="19190" xr:uid="{E9C4C100-C59E-4B09-80E0-A9610A44F41E}"/>
    <cellStyle name="Normal 2 2 2 2 2 2 5_Input 18 Cash FC" xfId="19187" xr:uid="{6FB3D56B-B45B-4430-B3B9-FC69260C5284}"/>
    <cellStyle name="Normal 2 2 2 2 2 2 6" xfId="10420" xr:uid="{1D9EE22E-8D79-4538-8ABB-72B63B653A28}"/>
    <cellStyle name="Normal 2 2 2 2 2 2 6 2" xfId="10421" xr:uid="{F1BF9212-B929-4575-ADF8-0C02296B10D9}"/>
    <cellStyle name="Normal 2 2 2 2 2 2 6 2 2" xfId="26274" xr:uid="{C0066E48-53B8-484D-A415-82B8F2CA7265}"/>
    <cellStyle name="Normal 2 2 2 2 2 2 6 2 3" xfId="19186" xr:uid="{EFD29F29-909B-4D96-8A29-8F506CF8D901}"/>
    <cellStyle name="Normal 2 2 2 2 2 2 6 3" xfId="26273" xr:uid="{665C06A3-3EFC-49E0-A1E8-213A189702DB}"/>
    <cellStyle name="Normal 2 2 2 2 2 2 6 3 2" xfId="18217" xr:uid="{C54E7BB8-2FD0-4D1D-A955-78649583E1C1}"/>
    <cellStyle name="Normal 2 2 2 2 2 2 6 4" xfId="34438" xr:uid="{E6B1CB18-9368-47A5-91AD-C949F73ED7A5}"/>
    <cellStyle name="Normal 2 2 2 2 2 2 6 5" xfId="18256" xr:uid="{A9EACE64-EDCC-41C6-A9DB-C9CDD03B6FC0}"/>
    <cellStyle name="Normal 2 2 2 2 2 2 6_Input 18 Cash FC" xfId="19185" xr:uid="{D37353CD-823D-4980-B77E-08D42BD7CF76}"/>
    <cellStyle name="Normal 2 2 2 2 2 2 7" xfId="10422" xr:uid="{4A074FD1-6A53-47EC-BAF1-C64FEF1754F3}"/>
    <cellStyle name="Normal 2 2 2 2 2 2 7 2" xfId="26275" xr:uid="{63DE79A1-3F98-4333-A72B-77545D432C17}"/>
    <cellStyle name="Normal 2 2 2 2 2 2 7 3" xfId="19184" xr:uid="{15E09D0E-3E23-4137-862D-58129D3CF025}"/>
    <cellStyle name="Normal 2 2 2 2 2 2 8" xfId="19183" xr:uid="{5ABC2161-9805-4D0F-971B-A25B5F33E0F5}"/>
    <cellStyle name="Normal 2 2 2 2 2 2_Dev global price ach" xfId="10423" xr:uid="{20E893B9-261A-43AF-93CC-6B11F328682E}"/>
    <cellStyle name="Normal 2 2 2 2 2 3" xfId="1441" xr:uid="{00000000-0005-0000-0000-0000C3050000}"/>
    <cellStyle name="Normal 2 2 2 2 2 3 2" xfId="10424" xr:uid="{656B0281-AC57-4BE8-A114-9F4F44A99E9C}"/>
    <cellStyle name="Normal 2 2 2 2 2 3 2 2" xfId="10425" xr:uid="{C9D7C396-2D0B-4A2D-9B31-61D6C51ED86F}"/>
    <cellStyle name="Normal 2 2 2 2 2 3 2 2 2" xfId="26277" xr:uid="{5A102873-F13C-4C40-9C05-90AF364B57E9}"/>
    <cellStyle name="Normal 2 2 2 2 2 3 2 2 3" xfId="19181" xr:uid="{914CC9F1-9A01-4517-BCC2-AFB017CE7F10}"/>
    <cellStyle name="Normal 2 2 2 2 2 3 2 3" xfId="10426" xr:uid="{D0C0F2B3-BCC6-4F92-9D46-0EE4A499806F}"/>
    <cellStyle name="Normal 2 2 2 2 2 3 2 3 2" xfId="26278" xr:uid="{766F77B5-ACF1-4427-8B2B-E2971B293E14}"/>
    <cellStyle name="Normal 2 2 2 2 2 3 2 3 3" xfId="19180" xr:uid="{61BB1B68-8022-4538-BB70-57CBB0774F99}"/>
    <cellStyle name="Normal 2 2 2 2 2 3 2 4" xfId="26276" xr:uid="{9655D87F-7D12-44F7-8456-D625E345B831}"/>
    <cellStyle name="Normal 2 2 2 2 2 3 2 5" xfId="19182" xr:uid="{F6762BDC-39B5-4FA7-A6B9-6E2FED4FBD39}"/>
    <cellStyle name="Normal 2 2 2 2 2 3 2_Input 18 Cash FC" xfId="19179" xr:uid="{A91D01E7-5748-4FC9-9CE5-412B7307E58D}"/>
    <cellStyle name="Normal 2 2 2 2 2 3 3" xfId="10427" xr:uid="{32B5FB97-6DC1-4D2D-B0FC-F5CD3800280B}"/>
    <cellStyle name="Normal 2 2 2 2 2 3 3 2" xfId="10428" xr:uid="{183BADE9-993A-4417-9C90-453B603BE26C}"/>
    <cellStyle name="Normal 2 2 2 2 2 3 3 2 2" xfId="26280" xr:uid="{8BF0DAF2-FF28-43DE-A699-2BA1DD54DF28}"/>
    <cellStyle name="Normal 2 2 2 2 2 3 3 2 3" xfId="19177" xr:uid="{E29384EB-AD67-4AF8-B631-420E37E1B02F}"/>
    <cellStyle name="Normal 2 2 2 2 2 3 3 3" xfId="26279" xr:uid="{DF406998-6D5A-42DA-A375-F1E4FDFDF4C3}"/>
    <cellStyle name="Normal 2 2 2 2 2 3 3 3 2" xfId="19176" xr:uid="{B0C1B9A8-0FE5-413F-A715-3DED05ADDC33}"/>
    <cellStyle name="Normal 2 2 2 2 2 3 3 4" xfId="34439" xr:uid="{1A5FA2F5-96F7-4107-BCEF-0A8414B4C831}"/>
    <cellStyle name="Normal 2 2 2 2 2 3 3 5" xfId="19178" xr:uid="{B93DC9EF-9A0F-4842-9B45-FCD69B6666C1}"/>
    <cellStyle name="Normal 2 2 2 2 2 3 3_Input 18 Cash FC" xfId="19175" xr:uid="{2550A20E-D1B1-4DAF-8889-5342BE6FBF19}"/>
    <cellStyle name="Normal 2 2 2 2 2 3 4" xfId="10429" xr:uid="{F0D4FBE4-0CE0-41F5-A83F-038F93F3A90A}"/>
    <cellStyle name="Normal 2 2 2 2 2 3 4 2" xfId="10430" xr:uid="{BC621808-96C4-4757-9833-2D4B612E3689}"/>
    <cellStyle name="Normal 2 2 2 2 2 3 4 2 2" xfId="26282" xr:uid="{A59D69EE-08A3-493A-98E2-66B4978DC282}"/>
    <cellStyle name="Normal 2 2 2 2 2 3 4 2 3" xfId="19173" xr:uid="{6A3677BC-E0C5-4D66-B87F-3901C9CB95D5}"/>
    <cellStyle name="Normal 2 2 2 2 2 3 4 3" xfId="26281" xr:uid="{53359B53-2956-4F5E-B23B-EACE637C5B24}"/>
    <cellStyle name="Normal 2 2 2 2 2 3 4 3 2" xfId="19172" xr:uid="{49BA80C2-A491-453E-9756-C24D09EF7566}"/>
    <cellStyle name="Normal 2 2 2 2 2 3 4 4" xfId="34440" xr:uid="{850E64FA-63FC-46D8-A1FE-95B2CFC8BDEE}"/>
    <cellStyle name="Normal 2 2 2 2 2 3 4 5" xfId="19174" xr:uid="{1765F2AF-7345-44C0-80C7-777090FE69E1}"/>
    <cellStyle name="Normal 2 2 2 2 2 3 4_Input 18 Cash FC" xfId="19171" xr:uid="{FC26E21C-7066-48ED-B3DF-4BE0A5A30E55}"/>
    <cellStyle name="Normal 2 2 2 2 2 3 5" xfId="10431" xr:uid="{B74C7539-FDF4-4B88-B5F6-5999A515CCEE}"/>
    <cellStyle name="Normal 2 2 2 2 2 3 5 2" xfId="26283" xr:uid="{6B1FD6F2-CEF1-4567-8339-4661D1E34427}"/>
    <cellStyle name="Normal 2 2 2 2 2 3 5 2 2" xfId="19169" xr:uid="{1D59C6A5-9123-4604-9E1D-5B765AF86142}"/>
    <cellStyle name="Normal 2 2 2 2 2 3 5 3" xfId="19168" xr:uid="{4E7B566E-9A7C-4CC9-996A-24DA60CAFCE3}"/>
    <cellStyle name="Normal 2 2 2 2 2 3 5 4" xfId="34441" xr:uid="{453EF676-91EE-4CBC-9C13-20A090F627BC}"/>
    <cellStyle name="Normal 2 2 2 2 2 3 5 5" xfId="19170" xr:uid="{DD4AFC46-C9C3-40F3-9C79-783FACB4F257}"/>
    <cellStyle name="Normal 2 2 2 2 2 3 5_Input 18 Cash FC" xfId="19167" xr:uid="{9014E229-7CFD-46F4-802E-9970BF4A7952}"/>
    <cellStyle name="Normal 2 2 2 2 2 3 6" xfId="19166" xr:uid="{E758F685-4363-441D-95E3-2E413C4C8DB2}"/>
    <cellStyle name="Normal 2 2 2 2 2 3 6 2" xfId="19165" xr:uid="{F070A7D9-CC5C-49B5-8F43-D74B2C62A375}"/>
    <cellStyle name="Normal 2 2 2 2 2 3 6 3" xfId="19164" xr:uid="{A8DB5F50-B949-4336-83B5-E9962801B431}"/>
    <cellStyle name="Normal 2 2 2 2 2 3 6_Input 18 Cash FC" xfId="19163" xr:uid="{9D9D5E13-264C-45A8-B297-58F069675B6E}"/>
    <cellStyle name="Normal 2 2 2 2 2 3 7" xfId="19162" xr:uid="{BA211CAA-9A53-4270-BD63-6F9C055C29EC}"/>
    <cellStyle name="Normal 2 2 2 2 2 3 8" xfId="19161" xr:uid="{D5CF2170-4336-4902-A266-AA1D63D2E36D}"/>
    <cellStyle name="Normal 2 2 2 2 2 3_Input 18 Cash FC" xfId="19160" xr:uid="{9B2106A7-171D-4BB8-B439-3360BF6BCE01}"/>
    <cellStyle name="Normal 2 2 2 2 2 4" xfId="10432" xr:uid="{B3277823-C84A-4143-936E-16CE1C3FA23D}"/>
    <cellStyle name="Normal 2 2 2 2 2 4 2" xfId="10433" xr:uid="{7FC39380-A6D4-450B-B51C-1A607854F21A}"/>
    <cellStyle name="Normal 2 2 2 2 2 4 2 2" xfId="26285" xr:uid="{67B0D419-9EF7-42C4-9BA5-E6A8C517788C}"/>
    <cellStyle name="Normal 2 2 2 2 2 4 2 3" xfId="19158" xr:uid="{E94184FB-D49F-479E-882F-7867719485A2}"/>
    <cellStyle name="Normal 2 2 2 2 2 4 3" xfId="10434" xr:uid="{FD5C43A6-489E-4202-B09B-9F973BFB4E43}"/>
    <cellStyle name="Normal 2 2 2 2 2 4 3 2" xfId="26286" xr:uid="{BEE6A1DC-3824-4861-9C19-42102388D037}"/>
    <cellStyle name="Normal 2 2 2 2 2 4 3 3" xfId="19157" xr:uid="{88478503-E49D-4F09-8B78-6805CDB0767F}"/>
    <cellStyle name="Normal 2 2 2 2 2 4 4" xfId="26284" xr:uid="{EF2CFC00-B878-4709-9C80-F35A055301B2}"/>
    <cellStyle name="Normal 2 2 2 2 2 4 5" xfId="19159" xr:uid="{C9C3375D-9709-413A-B754-06BEA202B307}"/>
    <cellStyle name="Normal 2 2 2 2 2 4_Input 18 Cash FC" xfId="19156" xr:uid="{F17367A3-095E-41C2-BCF3-3A7F06BC9E99}"/>
    <cellStyle name="Normal 2 2 2 2 2 5" xfId="10435" xr:uid="{C72BF384-C9DB-45C1-9CBD-15CE4351C13D}"/>
    <cellStyle name="Normal 2 2 2 2 2 5 2" xfId="10436" xr:uid="{C0B6034C-55BA-433E-A87F-35DEE965EA2B}"/>
    <cellStyle name="Normal 2 2 2 2 2 5 2 2" xfId="26288" xr:uid="{F79D083E-497D-49B8-BE1F-8AE9F7A67949}"/>
    <cellStyle name="Normal 2 2 2 2 2 5 2 3" xfId="19154" xr:uid="{6030995A-6FD7-4F3E-AC4C-4A51EB11CB2A}"/>
    <cellStyle name="Normal 2 2 2 2 2 5 3" xfId="10437" xr:uid="{C1D9AEB7-90BD-43DC-82C6-FC8C8DDC5E46}"/>
    <cellStyle name="Normal 2 2 2 2 2 5 3 2" xfId="26289" xr:uid="{0E5B82CA-21BB-4B50-AA03-65F5B17A80B2}"/>
    <cellStyle name="Normal 2 2 2 2 2 5 3 3" xfId="19153" xr:uid="{6AA6906F-32DB-4D47-9390-D0EEA6877D64}"/>
    <cellStyle name="Normal 2 2 2 2 2 5 4" xfId="26287" xr:uid="{B4856B29-D15B-43A3-88DE-0F07797055EC}"/>
    <cellStyle name="Normal 2 2 2 2 2 5 5" xfId="19155" xr:uid="{4F907B6D-78F1-44F1-B9BC-0F732F10C5F5}"/>
    <cellStyle name="Normal 2 2 2 2 2 5_Input 18 Cash FC" xfId="19152" xr:uid="{C771A61E-28A1-414E-9910-3E530F2CC09C}"/>
    <cellStyle name="Normal 2 2 2 2 2 6" xfId="10438" xr:uid="{4715F5BD-889E-4DD9-8330-DFF0401DBD55}"/>
    <cellStyle name="Normal 2 2 2 2 2 6 2" xfId="10439" xr:uid="{3886FE72-8CE3-4462-8CC4-79CE6F2A5C95}"/>
    <cellStyle name="Normal 2 2 2 2 2 6 2 2" xfId="26291" xr:uid="{AC36CAE1-1042-4200-8D22-CC6F2AB5AF97}"/>
    <cellStyle name="Normal 2 2 2 2 2 6 2 3" xfId="19150" xr:uid="{23962A0C-5E15-4A9F-9F80-4006E17DDD65}"/>
    <cellStyle name="Normal 2 2 2 2 2 6 3" xfId="26290" xr:uid="{E0C53433-5744-4FB8-963A-FB7F09BF27B6}"/>
    <cellStyle name="Normal 2 2 2 2 2 6 3 2" xfId="19149" xr:uid="{C18EECF8-26C4-4253-9140-BEAE9B7AC74F}"/>
    <cellStyle name="Normal 2 2 2 2 2 6 4" xfId="34442" xr:uid="{98856F27-BC39-4F86-A475-AC2893ED3E12}"/>
    <cellStyle name="Normal 2 2 2 2 2 6 5" xfId="19151" xr:uid="{64329F76-7CBD-4B3A-B811-BC693CEDEB9B}"/>
    <cellStyle name="Normal 2 2 2 2 2 6_Input 18 Cash FC" xfId="19148" xr:uid="{01A56351-9912-4E6F-A197-47DC3C7DC7F8}"/>
    <cellStyle name="Normal 2 2 2 2 2 7" xfId="10440" xr:uid="{32212836-324B-424E-889D-334A78CF2046}"/>
    <cellStyle name="Normal 2 2 2 2 2 7 2" xfId="10441" xr:uid="{005E1D28-23E3-4AA5-AF84-2C4D875BD28C}"/>
    <cellStyle name="Normal 2 2 2 2 2 7 2 2" xfId="26293" xr:uid="{D7B08372-F0AE-48CE-87E7-3879D6D71459}"/>
    <cellStyle name="Normal 2 2 2 2 2 7 2 3" xfId="19146" xr:uid="{E303A80B-33B8-4EEF-BCF1-B418DE907331}"/>
    <cellStyle name="Normal 2 2 2 2 2 7 3" xfId="26292" xr:uid="{A1B27959-8E7A-4724-9310-AE9A55A61D69}"/>
    <cellStyle name="Normal 2 2 2 2 2 7 3 2" xfId="19145" xr:uid="{7E3FD5E3-A105-425E-966B-E50263590F62}"/>
    <cellStyle name="Normal 2 2 2 2 2 7 4" xfId="34443" xr:uid="{AF0CDDE7-47F4-4BDE-AF98-828FB1BA148B}"/>
    <cellStyle name="Normal 2 2 2 2 2 7 5" xfId="19147" xr:uid="{2FF433F2-D330-4C58-B95F-22D8784FAF20}"/>
    <cellStyle name="Normal 2 2 2 2 2 7_Input 18 Cash FC" xfId="19144" xr:uid="{845C3821-21BF-4F6B-9502-FD7C484FBF7C}"/>
    <cellStyle name="Normal 2 2 2 2 2 8" xfId="10442" xr:uid="{6D3013B1-E92D-4AE0-A838-85F4436CE20A}"/>
    <cellStyle name="Normal 2 2 2 2 2 8 2" xfId="26294" xr:uid="{6C7B4090-B1C9-4443-9349-E37A2E32EBAA}"/>
    <cellStyle name="Normal 2 2 2 2 2 8 2 2" xfId="19142" xr:uid="{89297A49-BDA5-4DD1-A926-A512E0602BBA}"/>
    <cellStyle name="Normal 2 2 2 2 2 8 3" xfId="19141" xr:uid="{19B0BB26-F533-47E7-9D87-7998CB01EF86}"/>
    <cellStyle name="Normal 2 2 2 2 2 8 4" xfId="34444" xr:uid="{FDD3DC4B-3E97-4E92-9902-AD7F50696346}"/>
    <cellStyle name="Normal 2 2 2 2 2 8 5" xfId="19143" xr:uid="{A421E16A-F2AD-4B84-B55B-8ECF2CD4B0E3}"/>
    <cellStyle name="Normal 2 2 2 2 2 8_Input 18 Cash FC" xfId="19140" xr:uid="{7C869C59-CD94-4A42-AA98-E49A4FA385CB}"/>
    <cellStyle name="Normal 2 2 2 2 2 9" xfId="19139" xr:uid="{C4DFFC6C-BC2C-4E47-9BBA-3545A6544D05}"/>
    <cellStyle name="Normal 2 2 2 2 2_Dev global price ach" xfId="10443" xr:uid="{0455402A-0456-4193-AF2C-5ACA37547531}"/>
    <cellStyle name="Normal 2 2 2 2 3" xfId="1442" xr:uid="{00000000-0005-0000-0000-0000C5050000}"/>
    <cellStyle name="Normal 2 2 2 2 3 10" xfId="19138" xr:uid="{44240A46-C01C-466F-86E2-90A799430C70}"/>
    <cellStyle name="Normal 2 2 2 2 3 2" xfId="1443" xr:uid="{00000000-0005-0000-0000-0000C6050000}"/>
    <cellStyle name="Normal 2 2 2 2 3 2 2" xfId="1444" xr:uid="{00000000-0005-0000-0000-0000C7050000}"/>
    <cellStyle name="Normal 2 2 2 2 3 2 2 2" xfId="10444" xr:uid="{E172F295-D876-46B4-A217-4B48C362604D}"/>
    <cellStyle name="Normal 2 2 2 2 3 2 2 2 2" xfId="10445" xr:uid="{2433957C-DAE2-476E-94C6-01138035A79F}"/>
    <cellStyle name="Normal 2 2 2 2 3 2 2 2 2 2" xfId="26296" xr:uid="{4772398B-CEF7-4145-A571-1DF7482482E5}"/>
    <cellStyle name="Normal 2 2 2 2 3 2 2 2 3" xfId="10446" xr:uid="{C6CE08AF-3DBF-4FA9-B107-FE123FE2867A}"/>
    <cellStyle name="Normal 2 2 2 2 3 2 2 2 3 2" xfId="26297" xr:uid="{BD3E72AC-F7B7-4D9E-B9E8-D112DBC58AE5}"/>
    <cellStyle name="Normal 2 2 2 2 3 2 2 2 4" xfId="26295" xr:uid="{549C7220-FECC-4469-8B5E-5CD9E94CF9FD}"/>
    <cellStyle name="Normal 2 2 2 2 3 2 2 2 5" xfId="19137" xr:uid="{7A2B39A5-10B1-4EB2-A4BC-588789EF4385}"/>
    <cellStyle name="Normal 2 2 2 2 3 2 2 3" xfId="10447" xr:uid="{1FA8E194-ED0F-4556-B996-9633B272C72D}"/>
    <cellStyle name="Normal 2 2 2 2 3 2 2 3 2" xfId="10448" xr:uid="{AF7F6D8C-A4B8-4C7B-8DF4-270837F5B8C1}"/>
    <cellStyle name="Normal 2 2 2 2 3 2 2 3 2 2" xfId="26299" xr:uid="{21AF0A54-13E8-43E3-A10D-98209DBC4C5B}"/>
    <cellStyle name="Normal 2 2 2 2 3 2 2 3 3" xfId="26298" xr:uid="{F620642A-0A6E-4884-825F-4590EEC565E4}"/>
    <cellStyle name="Normal 2 2 2 2 3 2 2 3 4" xfId="19136" xr:uid="{CE0EACD3-6FE0-4E52-BDB0-6F4D2B846045}"/>
    <cellStyle name="Normal 2 2 2 2 3 2 2 4" xfId="10449" xr:uid="{15875174-8F8F-4712-8CEC-F37B362A74A9}"/>
    <cellStyle name="Normal 2 2 2 2 3 2 2 4 2" xfId="10450" xr:uid="{F27B3823-4D0B-46F1-9AF9-BD33DE38D309}"/>
    <cellStyle name="Normal 2 2 2 2 3 2 2 4 2 2" xfId="26301" xr:uid="{D338C8F4-29DD-486E-ACC3-3964CE2858DE}"/>
    <cellStyle name="Normal 2 2 2 2 3 2 2 4 3" xfId="26300" xr:uid="{8AEE099D-DE69-46AC-A806-979FCD41D45A}"/>
    <cellStyle name="Normal 2 2 2 2 3 2 2 5" xfId="10451" xr:uid="{469A1B5C-6C69-4D49-AA12-044B6F0863C7}"/>
    <cellStyle name="Normal 2 2 2 2 3 2 2 5 2" xfId="26302" xr:uid="{C3EA42A7-4A8B-41C5-8B76-52815EB9463C}"/>
    <cellStyle name="Normal 2 2 2 2 3 2 2_Input 18 Cash FC" xfId="19135" xr:uid="{57FF9916-EC27-482D-B370-7D0874299FBC}"/>
    <cellStyle name="Normal 2 2 2 2 3 2 3" xfId="10452" xr:uid="{BA9EB15F-C774-4DF1-83ED-135577F91BF8}"/>
    <cellStyle name="Normal 2 2 2 2 3 2 3 2" xfId="10453" xr:uid="{473987BB-9146-4A6B-AAF6-984A54ACAC68}"/>
    <cellStyle name="Normal 2 2 2 2 3 2 3 2 2" xfId="26304" xr:uid="{B40DEB0D-B225-40F0-A384-91C2530823A9}"/>
    <cellStyle name="Normal 2 2 2 2 3 2 3 2 3" xfId="19133" xr:uid="{DA9ECA6A-478D-47B3-A581-6519DADCEA2B}"/>
    <cellStyle name="Normal 2 2 2 2 3 2 3 3" xfId="10454" xr:uid="{417B0DAF-D75C-49FE-8F59-501A61F2BFD0}"/>
    <cellStyle name="Normal 2 2 2 2 3 2 3 3 2" xfId="26305" xr:uid="{83AF624C-B0A8-439D-8D93-B2B30CD3A2F2}"/>
    <cellStyle name="Normal 2 2 2 2 3 2 3 3 3" xfId="19132" xr:uid="{503D4ED3-B4E1-4934-8896-FE0F174870D2}"/>
    <cellStyle name="Normal 2 2 2 2 3 2 3 4" xfId="26303" xr:uid="{87BC9C07-0442-4289-B8B2-1305B94D546B}"/>
    <cellStyle name="Normal 2 2 2 2 3 2 3 5" xfId="19134" xr:uid="{39019671-6E10-4DF4-BC66-3CE6B1FD938F}"/>
    <cellStyle name="Normal 2 2 2 2 3 2 3_Input 18 Cash FC" xfId="19131" xr:uid="{AD1EC490-D8E9-4F0C-A6B1-AE9B5EEF3288}"/>
    <cellStyle name="Normal 2 2 2 2 3 2 4" xfId="10455" xr:uid="{1481D170-7128-4578-B2B7-0C22418529B0}"/>
    <cellStyle name="Normal 2 2 2 2 3 2 4 2" xfId="10456" xr:uid="{EA558C94-AE1C-4C06-BF25-83C0D14DCA29}"/>
    <cellStyle name="Normal 2 2 2 2 3 2 4 2 2" xfId="26307" xr:uid="{69DB7762-8BFC-49F5-BD86-336527C8C319}"/>
    <cellStyle name="Normal 2 2 2 2 3 2 4 2 3" xfId="19129" xr:uid="{531EF3F1-7346-4926-A6CF-26A6CE67FC0A}"/>
    <cellStyle name="Normal 2 2 2 2 3 2 4 3" xfId="10457" xr:uid="{3DE703A3-A4FC-4D99-91D2-931F70AD8BE4}"/>
    <cellStyle name="Normal 2 2 2 2 3 2 4 3 2" xfId="26308" xr:uid="{7D04EFFB-9A70-403E-BC54-E5FA554ABE60}"/>
    <cellStyle name="Normal 2 2 2 2 3 2 4 3 3" xfId="19128" xr:uid="{B7B33BAD-9456-410A-A15F-93F086B51A3A}"/>
    <cellStyle name="Normal 2 2 2 2 3 2 4 4" xfId="26306" xr:uid="{2FDC03EE-AD2D-4F9E-B3C0-87E0EDF0651E}"/>
    <cellStyle name="Normal 2 2 2 2 3 2 4 5" xfId="19130" xr:uid="{FE3B1454-D782-4883-B631-F2E1FED0FD43}"/>
    <cellStyle name="Normal 2 2 2 2 3 2 4_Input 18 Cash FC" xfId="19127" xr:uid="{601BCB61-B6C4-4B9F-A1F6-9B64ED99C914}"/>
    <cellStyle name="Normal 2 2 2 2 3 2 5" xfId="10458" xr:uid="{0F49F88B-6213-4C2B-8886-9D2AF1277CC7}"/>
    <cellStyle name="Normal 2 2 2 2 3 2 5 2" xfId="10459" xr:uid="{EF5AAE26-A109-489B-9E1D-0C85B6634147}"/>
    <cellStyle name="Normal 2 2 2 2 3 2 5 2 2" xfId="26310" xr:uid="{B15DCD95-3C83-4D04-BC72-765021440D8A}"/>
    <cellStyle name="Normal 2 2 2 2 3 2 5 2 3" xfId="19125" xr:uid="{A3D7B88B-FDBF-48A3-B81C-1C29996A7EF5}"/>
    <cellStyle name="Normal 2 2 2 2 3 2 5 3" xfId="26309" xr:uid="{648780F8-6AF4-4403-97A5-3185C962AC57}"/>
    <cellStyle name="Normal 2 2 2 2 3 2 5 3 2" xfId="19124" xr:uid="{A42C2F67-B82E-4A00-86C0-EA72802A0C12}"/>
    <cellStyle name="Normal 2 2 2 2 3 2 5 4" xfId="34445" xr:uid="{1DE1CCC5-D0A8-4BBB-985F-07837E1F4328}"/>
    <cellStyle name="Normal 2 2 2 2 3 2 5 5" xfId="19126" xr:uid="{E6502045-B195-4430-8755-E6B42111A583}"/>
    <cellStyle name="Normal 2 2 2 2 3 2 5_Input 18 Cash FC" xfId="19123" xr:uid="{B3420107-F9BC-4E21-ADDD-7CC9B76E62B8}"/>
    <cellStyle name="Normal 2 2 2 2 3 2 6" xfId="10460" xr:uid="{90002A03-D804-402D-A39F-A7159852F269}"/>
    <cellStyle name="Normal 2 2 2 2 3 2 6 2" xfId="10461" xr:uid="{C6B473EF-C2DF-418F-9AD2-295A8AB8699D}"/>
    <cellStyle name="Normal 2 2 2 2 3 2 6 2 2" xfId="26312" xr:uid="{C4850908-4546-4B73-8EE1-E4DD8057F180}"/>
    <cellStyle name="Normal 2 2 2 2 3 2 6 2 3" xfId="19121" xr:uid="{0EB2C182-209D-42A6-A7EE-02F6F55D5F8E}"/>
    <cellStyle name="Normal 2 2 2 2 3 2 6 3" xfId="26311" xr:uid="{C06BC6F4-C79A-462F-B84D-4F2B62A210A6}"/>
    <cellStyle name="Normal 2 2 2 2 3 2 6 3 2" xfId="19120" xr:uid="{716C3FF0-1154-4C1C-9E46-CFA7046C23FF}"/>
    <cellStyle name="Normal 2 2 2 2 3 2 6 4" xfId="34446" xr:uid="{406603BC-90D2-4FAB-829C-C17DCFA9BDBD}"/>
    <cellStyle name="Normal 2 2 2 2 3 2 6 5" xfId="19122" xr:uid="{43989DED-0314-42A2-BD67-D65A0D7F78E9}"/>
    <cellStyle name="Normal 2 2 2 2 3 2 6_Input 18 Cash FC" xfId="19119" xr:uid="{BBE504B2-FCA1-49F9-AB42-EAB520A557E7}"/>
    <cellStyle name="Normal 2 2 2 2 3 2 7" xfId="10462" xr:uid="{03C4F8D0-190D-47D2-B4AC-011E9EE2741B}"/>
    <cellStyle name="Normal 2 2 2 2 3 2 7 2" xfId="26313" xr:uid="{3A38D0DA-07EF-4833-84B1-1BC84F72FB9F}"/>
    <cellStyle name="Normal 2 2 2 2 3 2 7 3" xfId="19118" xr:uid="{7CB05CAF-51EB-4B95-AB85-E55DDA6FD418}"/>
    <cellStyle name="Normal 2 2 2 2 3 2 8" xfId="19117" xr:uid="{42875631-89E7-47D2-B568-F95271878E8C}"/>
    <cellStyle name="Normal 2 2 2 2 3 2_Dev global price ach" xfId="10463" xr:uid="{315CAE0F-B07B-4ED8-B33A-93AA305933CA}"/>
    <cellStyle name="Normal 2 2 2 2 3 3" xfId="1445" xr:uid="{00000000-0005-0000-0000-0000C9050000}"/>
    <cellStyle name="Normal 2 2 2 2 3 3 2" xfId="10464" xr:uid="{81BBB810-14BD-4E68-A7B1-97FC45D44E22}"/>
    <cellStyle name="Normal 2 2 2 2 3 3 2 2" xfId="10465" xr:uid="{29935CAE-F53F-48F4-825B-3846251B2972}"/>
    <cellStyle name="Normal 2 2 2 2 3 3 2 2 2" xfId="26315" xr:uid="{D1BE6736-9056-4B33-8CF7-F5EB3F9F04F7}"/>
    <cellStyle name="Normal 2 2 2 2 3 3 2 2 3" xfId="19115" xr:uid="{A3CE9FAB-B83D-415B-BD36-7807FEF86342}"/>
    <cellStyle name="Normal 2 2 2 2 3 3 2 3" xfId="10466" xr:uid="{E6AB3A39-43D7-4038-AA65-A9A8085E342E}"/>
    <cellStyle name="Normal 2 2 2 2 3 3 2 3 2" xfId="26316" xr:uid="{36C28BA6-E83E-4230-9B77-0842AA87C50B}"/>
    <cellStyle name="Normal 2 2 2 2 3 3 2 3 3" xfId="19114" xr:uid="{348AA4BB-5072-47E9-9D73-76101F0DEC57}"/>
    <cellStyle name="Normal 2 2 2 2 3 3 2 4" xfId="26314" xr:uid="{3BBB9F62-1A07-4089-ABE2-E37B6BEA92F8}"/>
    <cellStyle name="Normal 2 2 2 2 3 3 2 5" xfId="19116" xr:uid="{8FCF7DCD-1838-468D-AD4E-7408BA44DC46}"/>
    <cellStyle name="Normal 2 2 2 2 3 3 2_Input 18 Cash FC" xfId="19113" xr:uid="{07AA6BD0-C23B-48D2-A411-8150799F3B6E}"/>
    <cellStyle name="Normal 2 2 2 2 3 3 3" xfId="10467" xr:uid="{7964EFB9-D5C3-45D9-8811-D703A43CB01C}"/>
    <cellStyle name="Normal 2 2 2 2 3 3 3 2" xfId="10468" xr:uid="{7D1F4B8E-49B7-4930-8642-68771B3AF421}"/>
    <cellStyle name="Normal 2 2 2 2 3 3 3 2 2" xfId="26318" xr:uid="{AC0A30CF-E944-404F-947F-1F5FAD0A5D0F}"/>
    <cellStyle name="Normal 2 2 2 2 3 3 3 2 3" xfId="19111" xr:uid="{2DB99808-9B3A-4C83-ACC1-DF1F0C495721}"/>
    <cellStyle name="Normal 2 2 2 2 3 3 3 3" xfId="26317" xr:uid="{4217C9D6-C445-4FF0-9B65-377EB7972EB0}"/>
    <cellStyle name="Normal 2 2 2 2 3 3 3 3 2" xfId="19110" xr:uid="{E0E84B10-63BA-44BE-9EBE-BEFE287BC2EB}"/>
    <cellStyle name="Normal 2 2 2 2 3 3 3 4" xfId="34447" xr:uid="{EA6BAE84-07DB-4D4A-A35E-D5E60BA3FE40}"/>
    <cellStyle name="Normal 2 2 2 2 3 3 3 5" xfId="19112" xr:uid="{92AFAC8E-31BB-4ED2-B75A-98C1C93EAF43}"/>
    <cellStyle name="Normal 2 2 2 2 3 3 3_Input 18 Cash FC" xfId="19109" xr:uid="{EDA75BEB-0F2F-4081-94E2-331B038B5E45}"/>
    <cellStyle name="Normal 2 2 2 2 3 3 4" xfId="10469" xr:uid="{1405F09D-FFAB-4B5B-BD22-F055288BA6CC}"/>
    <cellStyle name="Normal 2 2 2 2 3 3 4 2" xfId="10470" xr:uid="{DFDADF3C-1EEB-42C9-B632-8CF1C4A53F68}"/>
    <cellStyle name="Normal 2 2 2 2 3 3 4 2 2" xfId="26320" xr:uid="{D6FE4CC2-18BD-4288-A6AA-33653EC8914B}"/>
    <cellStyle name="Normal 2 2 2 2 3 3 4 2 3" xfId="19107" xr:uid="{A1C9379C-FD48-4C91-9E95-0A24D89CC0C5}"/>
    <cellStyle name="Normal 2 2 2 2 3 3 4 3" xfId="26319" xr:uid="{F5EE6686-8F7F-4384-8831-A49EB4403DF9}"/>
    <cellStyle name="Normal 2 2 2 2 3 3 4 3 2" xfId="19106" xr:uid="{0C5AAEDB-2884-4351-BD0A-B2649CBABC45}"/>
    <cellStyle name="Normal 2 2 2 2 3 3 4 4" xfId="34448" xr:uid="{7C140FA7-9F44-4EE1-92D6-2E29162CC135}"/>
    <cellStyle name="Normal 2 2 2 2 3 3 4 5" xfId="19108" xr:uid="{45B22F65-263F-4ECA-9A9D-7ED7174B2100}"/>
    <cellStyle name="Normal 2 2 2 2 3 3 4_Input 18 Cash FC" xfId="19105" xr:uid="{9E3261E7-9378-4A41-B84E-D24B388214A9}"/>
    <cellStyle name="Normal 2 2 2 2 3 3 5" xfId="10471" xr:uid="{BA290401-5542-48CA-BFEF-B2D7B0000BB4}"/>
    <cellStyle name="Normal 2 2 2 2 3 3 5 2" xfId="26321" xr:uid="{58EF842C-4C1B-4A55-B0F9-C68D0EFA7B6E}"/>
    <cellStyle name="Normal 2 2 2 2 3 3 5 2 2" xfId="19103" xr:uid="{4773A3D3-8A1A-4222-8607-DD698E97AB54}"/>
    <cellStyle name="Normal 2 2 2 2 3 3 5 3" xfId="19102" xr:uid="{686FAA20-6582-4705-AF96-610A0CF5438E}"/>
    <cellStyle name="Normal 2 2 2 2 3 3 5 4" xfId="34449" xr:uid="{1D563347-EE32-4D5C-9D52-10C91D39630B}"/>
    <cellStyle name="Normal 2 2 2 2 3 3 5 5" xfId="19104" xr:uid="{5C674FD0-A785-4C2A-85EA-74371123977E}"/>
    <cellStyle name="Normal 2 2 2 2 3 3 5_Input 18 Cash FC" xfId="19101" xr:uid="{FA6F54C2-0D18-487D-96C2-3A36A9E0127E}"/>
    <cellStyle name="Normal 2 2 2 2 3 3 6" xfId="19100" xr:uid="{761EDA18-8C40-4356-AD50-F6E553727EDB}"/>
    <cellStyle name="Normal 2 2 2 2 3 3 6 2" xfId="19099" xr:uid="{07041A27-4C1C-4CCD-A876-3C468A5D67F5}"/>
    <cellStyle name="Normal 2 2 2 2 3 3 6 3" xfId="19098" xr:uid="{C1A403F7-487C-4320-92F7-BDEABF229CCD}"/>
    <cellStyle name="Normal 2 2 2 2 3 3 6_Input 18 Cash FC" xfId="19097" xr:uid="{E4D048E3-6847-48EF-8AB9-0DB33F10B788}"/>
    <cellStyle name="Normal 2 2 2 2 3 3 7" xfId="19096" xr:uid="{74B90347-E513-44EA-86D8-F3BF81532DCD}"/>
    <cellStyle name="Normal 2 2 2 2 3 3 8" xfId="19095" xr:uid="{942B3EB8-D4B1-446B-9D79-9A7BEECB0074}"/>
    <cellStyle name="Normal 2 2 2 2 3 3_Input 18 Cash FC" xfId="19094" xr:uid="{D13E82EF-6BE4-4852-8E02-0280EE8F88B0}"/>
    <cellStyle name="Normal 2 2 2 2 3 4" xfId="10472" xr:uid="{D00C9261-EEB6-476B-86BF-9AECCD88B11C}"/>
    <cellStyle name="Normal 2 2 2 2 3 4 2" xfId="10473" xr:uid="{C21F2DE4-9D59-40D0-B2C8-D0A0C77A3D02}"/>
    <cellStyle name="Normal 2 2 2 2 3 4 2 2" xfId="26323" xr:uid="{6860AAEC-C5FD-45F7-B01B-0E5F6C07B2B1}"/>
    <cellStyle name="Normal 2 2 2 2 3 4 2 3" xfId="19092" xr:uid="{0E687E84-752A-49BE-98C1-1486D5F03E25}"/>
    <cellStyle name="Normal 2 2 2 2 3 4 3" xfId="10474" xr:uid="{4084FDFB-31FE-47FE-A433-0A956750A7A1}"/>
    <cellStyle name="Normal 2 2 2 2 3 4 3 2" xfId="26324" xr:uid="{EE058D1C-E13A-4702-9734-B83729B1723C}"/>
    <cellStyle name="Normal 2 2 2 2 3 4 3 3" xfId="19091" xr:uid="{1D0329D6-2EE1-4F40-8B00-2E7B841D8E73}"/>
    <cellStyle name="Normal 2 2 2 2 3 4 4" xfId="26322" xr:uid="{C463E46B-EB25-49CA-BAF5-EAB699AD4A59}"/>
    <cellStyle name="Normal 2 2 2 2 3 4 5" xfId="19093" xr:uid="{6E2C7569-5D29-4B29-B278-BE46C39338C9}"/>
    <cellStyle name="Normal 2 2 2 2 3 4_Input 18 Cash FC" xfId="19090" xr:uid="{B7B88D21-E752-4FC9-9760-C5D235438826}"/>
    <cellStyle name="Normal 2 2 2 2 3 5" xfId="10475" xr:uid="{05BA2BD6-C90B-42DD-B5A3-B30B6BDD712F}"/>
    <cellStyle name="Normal 2 2 2 2 3 5 2" xfId="10476" xr:uid="{750CCCAF-B348-44FE-B61B-3B33BE90A565}"/>
    <cellStyle name="Normal 2 2 2 2 3 5 2 2" xfId="26326" xr:uid="{7FABA7D7-5D0A-40ED-8FCA-4F100931FFBB}"/>
    <cellStyle name="Normal 2 2 2 2 3 5 2 3" xfId="19088" xr:uid="{56FF9CC4-2683-4DF5-A009-CECF1678A9CE}"/>
    <cellStyle name="Normal 2 2 2 2 3 5 3" xfId="10477" xr:uid="{5D065B39-6FB4-4D14-B6FF-531CDEE9F55F}"/>
    <cellStyle name="Normal 2 2 2 2 3 5 3 2" xfId="26327" xr:uid="{5022BBAB-03C1-4E5A-B13A-E8471ABE58B0}"/>
    <cellStyle name="Normal 2 2 2 2 3 5 3 3" xfId="19087" xr:uid="{B4591910-CCD9-4B7F-A1FE-CDFBFD9225E4}"/>
    <cellStyle name="Normal 2 2 2 2 3 5 4" xfId="26325" xr:uid="{91AF5FF4-3FE6-4F85-8489-79A9453DE796}"/>
    <cellStyle name="Normal 2 2 2 2 3 5 5" xfId="19089" xr:uid="{798BDA0C-1E9E-4D4C-BAAB-4D22B89ECC4C}"/>
    <cellStyle name="Normal 2 2 2 2 3 5_Input 18 Cash FC" xfId="19086" xr:uid="{94CA3B1F-6170-4750-9A8C-338853C68B29}"/>
    <cellStyle name="Normal 2 2 2 2 3 6" xfId="10478" xr:uid="{D0D7986A-FE56-4FD8-9518-FD2186255CE2}"/>
    <cellStyle name="Normal 2 2 2 2 3 6 2" xfId="10479" xr:uid="{B161F648-ADB6-4450-B063-7E75098775A7}"/>
    <cellStyle name="Normal 2 2 2 2 3 6 2 2" xfId="26329" xr:uid="{15E8D768-5987-4228-A638-4F20A901E68B}"/>
    <cellStyle name="Normal 2 2 2 2 3 6 2 3" xfId="19084" xr:uid="{7AA428CC-2AB7-415B-8848-0D3938E94C17}"/>
    <cellStyle name="Normal 2 2 2 2 3 6 3" xfId="26328" xr:uid="{04087D05-AB14-4944-96E6-23AE7B46FDEC}"/>
    <cellStyle name="Normal 2 2 2 2 3 6 3 2" xfId="19083" xr:uid="{F05AF80C-EC70-4551-B74F-85B640519EEE}"/>
    <cellStyle name="Normal 2 2 2 2 3 6 4" xfId="34450" xr:uid="{597D1234-C819-449B-85B8-63934ACC9952}"/>
    <cellStyle name="Normal 2 2 2 2 3 6 5" xfId="19085" xr:uid="{2E6A9272-E47B-41D0-AACC-94DB84654276}"/>
    <cellStyle name="Normal 2 2 2 2 3 6_Input 18 Cash FC" xfId="19082" xr:uid="{917E11D8-AE42-45AB-95D9-563ACBF80F6D}"/>
    <cellStyle name="Normal 2 2 2 2 3 7" xfId="10480" xr:uid="{234212FB-4FBF-48B0-B4C1-2C2FA7B5D28C}"/>
    <cellStyle name="Normal 2 2 2 2 3 7 2" xfId="10481" xr:uid="{F4604CCE-79DD-4456-B9EE-78280ACF9158}"/>
    <cellStyle name="Normal 2 2 2 2 3 7 2 2" xfId="26331" xr:uid="{264B9C88-5AB4-4580-9E31-2F507E367DE7}"/>
    <cellStyle name="Normal 2 2 2 2 3 7 2 3" xfId="19080" xr:uid="{7647F647-9F5E-4BFF-89F1-C9FEF7F1BB5D}"/>
    <cellStyle name="Normal 2 2 2 2 3 7 3" xfId="26330" xr:uid="{CAF932D0-F2B6-4A3A-B14E-073FE9CA0BC6}"/>
    <cellStyle name="Normal 2 2 2 2 3 7 3 2" xfId="19079" xr:uid="{81115FA7-9F14-4C23-8CC3-887CAFC8EA5A}"/>
    <cellStyle name="Normal 2 2 2 2 3 7 4" xfId="34451" xr:uid="{DEF0B68A-226A-4C5B-9441-5778D0C6672C}"/>
    <cellStyle name="Normal 2 2 2 2 3 7 5" xfId="19081" xr:uid="{92415CAF-A1BA-486F-804F-AF1EAC3C256F}"/>
    <cellStyle name="Normal 2 2 2 2 3 7_Input 18 Cash FC" xfId="19078" xr:uid="{7960E4FA-66DF-443A-9354-BAB66C234CE6}"/>
    <cellStyle name="Normal 2 2 2 2 3 8" xfId="10482" xr:uid="{6B70DB4B-69D4-47C5-A06F-D277AC2CB852}"/>
    <cellStyle name="Normal 2 2 2 2 3 8 2" xfId="26332" xr:uid="{1415018A-5772-4705-8304-E742A8E455C0}"/>
    <cellStyle name="Normal 2 2 2 2 3 8 2 2" xfId="19076" xr:uid="{2C5493CE-FC87-4A87-8F90-B404AE1594A9}"/>
    <cellStyle name="Normal 2 2 2 2 3 8 3" xfId="19075" xr:uid="{949FFB1D-450E-4C26-AE2A-3CC27C80CE90}"/>
    <cellStyle name="Normal 2 2 2 2 3 8 4" xfId="34452" xr:uid="{FD845C30-5BFE-4085-8DAC-B44F7E955577}"/>
    <cellStyle name="Normal 2 2 2 2 3 8 5" xfId="19077" xr:uid="{2DCA18AE-AEC7-4130-BD7D-028A7438EAFA}"/>
    <cellStyle name="Normal 2 2 2 2 3 8_Input 18 Cash FC" xfId="19074" xr:uid="{2C21F755-00A0-4A67-8CEE-16E3E73D6B08}"/>
    <cellStyle name="Normal 2 2 2 2 3 9" xfId="19073" xr:uid="{1A2EF269-74E7-4BC1-9704-DEAD660F32EB}"/>
    <cellStyle name="Normal 2 2 2 2 3_Dev global price ach" xfId="10483" xr:uid="{C1E9AFB0-96BB-4514-B62E-4DF97FB0472D}"/>
    <cellStyle name="Normal 2 2 2 2 4" xfId="1446" xr:uid="{00000000-0005-0000-0000-0000CB050000}"/>
    <cellStyle name="Normal 2 2 2 2 4 2" xfId="1447" xr:uid="{00000000-0005-0000-0000-0000CC050000}"/>
    <cellStyle name="Normal 2 2 2 2 4 2 2" xfId="10484" xr:uid="{73C73902-54D1-4839-92D7-4A0A8E785886}"/>
    <cellStyle name="Normal 2 2 2 2 4 2 2 2" xfId="10485" xr:uid="{209EC3F6-6C1C-4B64-9A08-07CBAC7658B5}"/>
    <cellStyle name="Normal 2 2 2 2 4 2 2 2 2" xfId="26334" xr:uid="{7B927233-A6BE-4231-8EE5-0F0D59539454}"/>
    <cellStyle name="Normal 2 2 2 2 4 2 2 3" xfId="10486" xr:uid="{4AE7EACC-41E2-42A3-AA85-C012F1138032}"/>
    <cellStyle name="Normal 2 2 2 2 4 2 2 3 2" xfId="26335" xr:uid="{A3FADA69-3887-4089-851B-6B3100DC740A}"/>
    <cellStyle name="Normal 2 2 2 2 4 2 2 4" xfId="26333" xr:uid="{A438F16E-49BD-4857-AB6E-5A49467C378F}"/>
    <cellStyle name="Normal 2 2 2 2 4 2 2 5" xfId="19072" xr:uid="{C68286EC-2528-4060-9957-9BC601B69178}"/>
    <cellStyle name="Normal 2 2 2 2 4 2 3" xfId="10487" xr:uid="{7B9FF1C2-7DF9-402E-BF36-F97BB768B599}"/>
    <cellStyle name="Normal 2 2 2 2 4 2 3 2" xfId="10488" xr:uid="{C3DE6B03-09C4-4141-87C8-4777CC577377}"/>
    <cellStyle name="Normal 2 2 2 2 4 2 3 2 2" xfId="26337" xr:uid="{0C1901FD-2CA7-4F75-9D57-C3F1F6F30DC9}"/>
    <cellStyle name="Normal 2 2 2 2 4 2 3 3" xfId="26336" xr:uid="{E4AE851F-B99F-4D38-B743-3C427F210DA2}"/>
    <cellStyle name="Normal 2 2 2 2 4 2 3 4" xfId="19071" xr:uid="{E725EEEA-D4D9-4569-909B-2AF5EEB38F8C}"/>
    <cellStyle name="Normal 2 2 2 2 4 2 4" xfId="10489" xr:uid="{05715898-97A8-49F7-A3AE-2315C81A783B}"/>
    <cellStyle name="Normal 2 2 2 2 4 2 4 2" xfId="10490" xr:uid="{37036CB3-ECE6-4E37-A4F9-C2511C4AEC1F}"/>
    <cellStyle name="Normal 2 2 2 2 4 2 4 2 2" xfId="26339" xr:uid="{7ED9020F-E108-4ECB-93B9-326B74E61E9A}"/>
    <cellStyle name="Normal 2 2 2 2 4 2 4 3" xfId="26338" xr:uid="{EC479FE9-3DEA-410B-9CCD-8FAFE2AE97B2}"/>
    <cellStyle name="Normal 2 2 2 2 4 2 5" xfId="10491" xr:uid="{9CF3CB05-4B51-445C-9F68-56CA43F09AEC}"/>
    <cellStyle name="Normal 2 2 2 2 4 2 5 2" xfId="26340" xr:uid="{27416CF2-112B-4494-B271-E15F1BABC6AC}"/>
    <cellStyle name="Normal 2 2 2 2 4 2_Input 18 Cash FC" xfId="19070" xr:uid="{2422E02A-67B7-485B-B951-B17A827A7BBB}"/>
    <cellStyle name="Normal 2 2 2 2 4 3" xfId="10492" xr:uid="{FBB4B951-CE01-4100-AC3A-4319D84AD15E}"/>
    <cellStyle name="Normal 2 2 2 2 4 3 2" xfId="10493" xr:uid="{31B6EA0F-F9B2-4FB3-B299-2D5008C0EA60}"/>
    <cellStyle name="Normal 2 2 2 2 4 3 2 2" xfId="26342" xr:uid="{B3C02F91-D02B-49E4-A473-F4BA06ABF313}"/>
    <cellStyle name="Normal 2 2 2 2 4 3 2 3" xfId="19068" xr:uid="{2A6594C1-F7AC-4AE8-B596-1D212000FC3A}"/>
    <cellStyle name="Normal 2 2 2 2 4 3 3" xfId="10494" xr:uid="{949E91DD-5925-4B52-854C-4471361663FF}"/>
    <cellStyle name="Normal 2 2 2 2 4 3 3 2" xfId="26343" xr:uid="{3629E437-8C14-4410-8B7E-2BCA64C78D83}"/>
    <cellStyle name="Normal 2 2 2 2 4 3 3 3" xfId="19067" xr:uid="{B08D4B82-8E17-4B11-B626-8BCB041A7B50}"/>
    <cellStyle name="Normal 2 2 2 2 4 3 4" xfId="26341" xr:uid="{F2436FB8-8EB8-483A-9709-6A6EC87D3A43}"/>
    <cellStyle name="Normal 2 2 2 2 4 3 5" xfId="19069" xr:uid="{BF49C90E-E811-40C2-9CED-59EC0DC3903C}"/>
    <cellStyle name="Normal 2 2 2 2 4 3_Input 18 Cash FC" xfId="19066" xr:uid="{D843C116-774E-4531-B049-F4149D88B3DA}"/>
    <cellStyle name="Normal 2 2 2 2 4 4" xfId="10495" xr:uid="{E0804813-272C-4B3D-8C6E-881FE838F3D9}"/>
    <cellStyle name="Normal 2 2 2 2 4 4 2" xfId="10496" xr:uid="{7C597B30-AB1C-4B39-AE65-869E255288E1}"/>
    <cellStyle name="Normal 2 2 2 2 4 4 2 2" xfId="26345" xr:uid="{3245E557-4908-46DA-95E4-E205BD92962E}"/>
    <cellStyle name="Normal 2 2 2 2 4 4 2 3" xfId="19064" xr:uid="{E4795545-ECD1-4C49-A5F0-8006AE96371E}"/>
    <cellStyle name="Normal 2 2 2 2 4 4 3" xfId="10497" xr:uid="{AB7E1BBA-7EE9-4B66-9307-763679700487}"/>
    <cellStyle name="Normal 2 2 2 2 4 4 3 2" xfId="26346" xr:uid="{95C5DA07-5804-4DE7-8D91-1F68697F7F27}"/>
    <cellStyle name="Normal 2 2 2 2 4 4 3 3" xfId="19063" xr:uid="{7D243BE7-EA2F-41B6-8A1A-B844DBD1207C}"/>
    <cellStyle name="Normal 2 2 2 2 4 4 4" xfId="26344" xr:uid="{71D5D131-5124-440D-9E5F-F3776C03102F}"/>
    <cellStyle name="Normal 2 2 2 2 4 4 5" xfId="19065" xr:uid="{A6A049A4-2D15-434B-AD61-675C4E7F02E8}"/>
    <cellStyle name="Normal 2 2 2 2 4 4_Input 18 Cash FC" xfId="19062" xr:uid="{B4EA744C-BD13-4E67-BDEE-653591063363}"/>
    <cellStyle name="Normal 2 2 2 2 4 5" xfId="10498" xr:uid="{BC72FAC1-0B8B-47A3-B26B-FEF65E69F0BD}"/>
    <cellStyle name="Normal 2 2 2 2 4 5 2" xfId="10499" xr:uid="{5E5B2195-FCB3-4F96-8A0C-25B7F482A99C}"/>
    <cellStyle name="Normal 2 2 2 2 4 5 2 2" xfId="26348" xr:uid="{D02F81CC-1A17-481D-8E8E-25965CBAC2B0}"/>
    <cellStyle name="Normal 2 2 2 2 4 5 2 3" xfId="19060" xr:uid="{425DFD50-AAE6-4D7B-848A-4DE9ED40F913}"/>
    <cellStyle name="Normal 2 2 2 2 4 5 3" xfId="26347" xr:uid="{1B49364E-BE5D-4DF8-8C9E-E6B57372645B}"/>
    <cellStyle name="Normal 2 2 2 2 4 5 3 2" xfId="19059" xr:uid="{E2DC895C-99CD-4968-AB9E-320597D80A91}"/>
    <cellStyle name="Normal 2 2 2 2 4 5 4" xfId="34453" xr:uid="{5DEE8C65-9913-4E24-9F41-0B0347471A05}"/>
    <cellStyle name="Normal 2 2 2 2 4 5 5" xfId="19061" xr:uid="{21BDF08B-6D1D-4ACE-9C0C-79FBA57D1739}"/>
    <cellStyle name="Normal 2 2 2 2 4 5_Input 18 Cash FC" xfId="19058" xr:uid="{64B52E78-2892-417E-B8D6-9009800F350B}"/>
    <cellStyle name="Normal 2 2 2 2 4 6" xfId="10500" xr:uid="{B435635E-FD2B-45D9-8EBC-38661A1DF474}"/>
    <cellStyle name="Normal 2 2 2 2 4 6 2" xfId="10501" xr:uid="{A792483F-BF92-44DA-A4C3-F6A4AB4ACB72}"/>
    <cellStyle name="Normal 2 2 2 2 4 6 2 2" xfId="26350" xr:uid="{E4482786-EB08-47C7-8798-CFAF9D413CE8}"/>
    <cellStyle name="Normal 2 2 2 2 4 6 2 3" xfId="19056" xr:uid="{755A94C4-9159-471F-999E-B599063CB0BF}"/>
    <cellStyle name="Normal 2 2 2 2 4 6 3" xfId="26349" xr:uid="{377D3A71-4452-432C-A992-446E683CA3A0}"/>
    <cellStyle name="Normal 2 2 2 2 4 6 3 2" xfId="19055" xr:uid="{C9DD4E5D-1D5F-4542-84B1-F90632A29611}"/>
    <cellStyle name="Normal 2 2 2 2 4 6 4" xfId="34454" xr:uid="{10B09A76-1609-42D4-A89A-0C4EA133F076}"/>
    <cellStyle name="Normal 2 2 2 2 4 6 5" xfId="19057" xr:uid="{B83E71F7-6068-43B6-A3F8-BC14C3EFD220}"/>
    <cellStyle name="Normal 2 2 2 2 4 6_Input 18 Cash FC" xfId="19054" xr:uid="{07393C1D-4846-4863-9D98-6E2B9884B193}"/>
    <cellStyle name="Normal 2 2 2 2 4 7" xfId="10502" xr:uid="{CBC162ED-5673-4DAC-9B69-6DFB5C9CB3F8}"/>
    <cellStyle name="Normal 2 2 2 2 4 7 2" xfId="26351" xr:uid="{0D0D507D-D82F-44E2-B53F-3B2C84D7B2D0}"/>
    <cellStyle name="Normal 2 2 2 2 4 7 3" xfId="19053" xr:uid="{45F69EB7-02F0-494A-85A2-089A1CB37DD4}"/>
    <cellStyle name="Normal 2 2 2 2 4 8" xfId="19052" xr:uid="{468F1EC9-D7C0-4BE4-A531-FF749785CF43}"/>
    <cellStyle name="Normal 2 2 2 2 4_Dev global price ach" xfId="10503" xr:uid="{3D75F8FA-0822-48EC-9FEF-89B5DAA60D3B}"/>
    <cellStyle name="Normal 2 2 2 2 5" xfId="1448" xr:uid="{00000000-0005-0000-0000-0000CE050000}"/>
    <cellStyle name="Normal 2 2 2 2 5 2" xfId="1449" xr:uid="{00000000-0005-0000-0000-0000CF050000}"/>
    <cellStyle name="Normal 2 2 2 2 5 2 2" xfId="10504" xr:uid="{AFA9E242-A4C2-41B8-BF2D-845080FABF08}"/>
    <cellStyle name="Normal 2 2 2 2 5 2 2 2" xfId="10505" xr:uid="{1351837F-73B2-47D8-A60C-151AAA402CFC}"/>
    <cellStyle name="Normal 2 2 2 2 5 2 2 2 2" xfId="26353" xr:uid="{DB16FEC7-B2AB-45BE-B708-0D391D6A0958}"/>
    <cellStyle name="Normal 2 2 2 2 5 2 2 3" xfId="10506" xr:uid="{945BB2A1-1C86-403C-A4C3-16E0887A7B95}"/>
    <cellStyle name="Normal 2 2 2 2 5 2 2 3 2" xfId="26354" xr:uid="{F557E4C3-AB10-4DFD-B77B-3E7887E50615}"/>
    <cellStyle name="Normal 2 2 2 2 5 2 2 4" xfId="26352" xr:uid="{5B6CB4E2-FE07-4829-BF6B-048A1614A4E1}"/>
    <cellStyle name="Normal 2 2 2 2 5 2 2 5" xfId="19051" xr:uid="{0A71C7A4-0875-40AE-AADC-706AC10D2146}"/>
    <cellStyle name="Normal 2 2 2 2 5 2 3" xfId="10507" xr:uid="{C43F1B21-9E09-492C-9E20-5E5804431F24}"/>
    <cellStyle name="Normal 2 2 2 2 5 2 3 2" xfId="10508" xr:uid="{B205D0C2-9B88-4A11-A31A-904773E3542F}"/>
    <cellStyle name="Normal 2 2 2 2 5 2 3 2 2" xfId="26356" xr:uid="{8EC713F9-F08B-4E07-A175-C9F497F5DC7E}"/>
    <cellStyle name="Normal 2 2 2 2 5 2 3 3" xfId="26355" xr:uid="{52EC1BE0-BBC7-4DC7-8CD8-1AF6991ACD17}"/>
    <cellStyle name="Normal 2 2 2 2 5 2 3 4" xfId="19050" xr:uid="{CBD2B175-470A-401B-B133-108E65853589}"/>
    <cellStyle name="Normal 2 2 2 2 5 2 4" xfId="10509" xr:uid="{A47D5D1F-30D4-4F6F-BDBC-E7616A8D3C97}"/>
    <cellStyle name="Normal 2 2 2 2 5 2 4 2" xfId="10510" xr:uid="{68CD184A-1FD1-4061-A7A9-F1586D57FF60}"/>
    <cellStyle name="Normal 2 2 2 2 5 2 4 2 2" xfId="26358" xr:uid="{0470D10F-F813-4E41-9E8D-6F4FB6E7D6B3}"/>
    <cellStyle name="Normal 2 2 2 2 5 2 4 3" xfId="26357" xr:uid="{8CE29BF3-51B5-4944-B565-57CCAC94625A}"/>
    <cellStyle name="Normal 2 2 2 2 5 2 5" xfId="10511" xr:uid="{E9271CAC-D795-4AC8-B113-359CA3E3841D}"/>
    <cellStyle name="Normal 2 2 2 2 5 2 5 2" xfId="26359" xr:uid="{6CD8C93F-360B-4DB8-B0C4-674EDCB25845}"/>
    <cellStyle name="Normal 2 2 2 2 5 2_Input 18 Cash FC" xfId="19049" xr:uid="{A1E59C72-97DE-492C-AEF5-D85ADC630510}"/>
    <cellStyle name="Normal 2 2 2 2 5 3" xfId="10512" xr:uid="{1C9FEB1F-0E15-4167-92BE-79C9B15ECB19}"/>
    <cellStyle name="Normal 2 2 2 2 5 3 2" xfId="10513" xr:uid="{6CD69C49-5143-4C57-8971-EF24582AED8F}"/>
    <cellStyle name="Normal 2 2 2 2 5 3 2 2" xfId="26361" xr:uid="{087F21B8-9DAE-4DF7-B774-F2C4591D6E55}"/>
    <cellStyle name="Normal 2 2 2 2 5 3 2 3" xfId="19047" xr:uid="{5B64E0A1-93B2-4376-A0DF-FBC00BD28217}"/>
    <cellStyle name="Normal 2 2 2 2 5 3 3" xfId="10514" xr:uid="{7E0B479B-1A17-4E12-8679-9A829965FD6C}"/>
    <cellStyle name="Normal 2 2 2 2 5 3 3 2" xfId="26362" xr:uid="{527F26AE-C83D-4DCE-A671-23B687F6C4B8}"/>
    <cellStyle name="Normal 2 2 2 2 5 3 3 3" xfId="19046" xr:uid="{B3620AF0-D5D0-4A9B-AE4E-D965A3151F0E}"/>
    <cellStyle name="Normal 2 2 2 2 5 3 4" xfId="26360" xr:uid="{12620AD0-5287-44F3-98C0-14C861927184}"/>
    <cellStyle name="Normal 2 2 2 2 5 3 5" xfId="19048" xr:uid="{929E02F6-EB87-4D3E-BDAA-6D365D84CAA1}"/>
    <cellStyle name="Normal 2 2 2 2 5 3_Input 18 Cash FC" xfId="19045" xr:uid="{B4DBDBDC-26B6-4B86-B3EE-124BF37E6FB3}"/>
    <cellStyle name="Normal 2 2 2 2 5 4" xfId="10515" xr:uid="{49A1A0B9-EEF3-43A3-BBF3-12B51D9D07F0}"/>
    <cellStyle name="Normal 2 2 2 2 5 4 2" xfId="10516" xr:uid="{0DEF703A-5306-4E4E-AB7D-4754BD51FD21}"/>
    <cellStyle name="Normal 2 2 2 2 5 4 2 2" xfId="26364" xr:uid="{0A826774-5F89-4B06-8146-9B19FC950143}"/>
    <cellStyle name="Normal 2 2 2 2 5 4 2 3" xfId="19043" xr:uid="{D1B6824F-FD05-43F0-B5DB-E6C49021B330}"/>
    <cellStyle name="Normal 2 2 2 2 5 4 3" xfId="10517" xr:uid="{CF90DCBA-BF84-41AD-8D6D-EC7EC1D52470}"/>
    <cellStyle name="Normal 2 2 2 2 5 4 3 2" xfId="26365" xr:uid="{1E326BE9-563D-4E9A-9A0E-41B4F99724EC}"/>
    <cellStyle name="Normal 2 2 2 2 5 4 3 3" xfId="19042" xr:uid="{B42D0DC1-74BE-4C9B-9682-BCCA866D5FAB}"/>
    <cellStyle name="Normal 2 2 2 2 5 4 4" xfId="26363" xr:uid="{88FA692E-EFF7-428D-87EC-11E27B16DE4D}"/>
    <cellStyle name="Normal 2 2 2 2 5 4 5" xfId="19044" xr:uid="{59864CB1-91B3-4A56-870D-25C4380CC8D1}"/>
    <cellStyle name="Normal 2 2 2 2 5 4_Input 18 Cash FC" xfId="19041" xr:uid="{9E0EC233-8991-44D8-BD19-FFB692FCCE91}"/>
    <cellStyle name="Normal 2 2 2 2 5 5" xfId="10518" xr:uid="{EE0A7795-E565-4A62-B680-CF014ADBE9C7}"/>
    <cellStyle name="Normal 2 2 2 2 5 5 2" xfId="10519" xr:uid="{11BBC862-0FE6-4ED1-92AA-F46D25B643D2}"/>
    <cellStyle name="Normal 2 2 2 2 5 5 2 2" xfId="26367" xr:uid="{50689940-DC53-4E71-A5E0-0867AF9C98C8}"/>
    <cellStyle name="Normal 2 2 2 2 5 5 2 3" xfId="19039" xr:uid="{CE44B8E9-3873-4D6D-8336-729F7C3108B2}"/>
    <cellStyle name="Normal 2 2 2 2 5 5 3" xfId="26366" xr:uid="{A72F8FC5-0682-469F-83B1-5E5B3F512CDB}"/>
    <cellStyle name="Normal 2 2 2 2 5 5 3 2" xfId="19038" xr:uid="{A3E4ABAA-3E2B-465B-BAB7-D4D3889055FE}"/>
    <cellStyle name="Normal 2 2 2 2 5 5 4" xfId="34455" xr:uid="{39968C2B-5B4E-4296-89FE-01D0A5AFAED4}"/>
    <cellStyle name="Normal 2 2 2 2 5 5 5" xfId="19040" xr:uid="{1C0B7F0A-A1B9-47DE-95C8-EB368B4BD2F3}"/>
    <cellStyle name="Normal 2 2 2 2 5 5_Input 18 Cash FC" xfId="18049" xr:uid="{19DD75DE-175C-48B5-AB69-9CE6BB8131D4}"/>
    <cellStyle name="Normal 2 2 2 2 5 6" xfId="10520" xr:uid="{1A5667B5-2466-422A-9537-00A6859454EC}"/>
    <cellStyle name="Normal 2 2 2 2 5 6 2" xfId="10521" xr:uid="{87E78400-1E37-4300-97F4-60983EB6BE10}"/>
    <cellStyle name="Normal 2 2 2 2 5 6 2 2" xfId="26369" xr:uid="{A9ACE700-A768-4B64-AE22-B381CBF4EEC5}"/>
    <cellStyle name="Normal 2 2 2 2 5 6 2 3" xfId="19036" xr:uid="{2C2BA447-8526-4DF5-9845-981E25B03F05}"/>
    <cellStyle name="Normal 2 2 2 2 5 6 3" xfId="26368" xr:uid="{76AB41C9-16EE-46D5-8F50-828308AF00EB}"/>
    <cellStyle name="Normal 2 2 2 2 5 6 3 2" xfId="19035" xr:uid="{5B87C3E0-5E5B-4968-B7BF-CC94AAECD116}"/>
    <cellStyle name="Normal 2 2 2 2 5 6 4" xfId="34456" xr:uid="{691CC20D-B5A1-4E8A-89F3-43D27DCDB6CB}"/>
    <cellStyle name="Normal 2 2 2 2 5 6 5" xfId="19037" xr:uid="{B54EB872-2B69-45FC-B140-ACBB88BB7543}"/>
    <cellStyle name="Normal 2 2 2 2 5 6_Input 18 Cash FC" xfId="19034" xr:uid="{94FA3C84-9D33-40D2-9FF3-9D6D6CA7A890}"/>
    <cellStyle name="Normal 2 2 2 2 5 7" xfId="10522" xr:uid="{D17BF332-3256-4313-8958-B870C8A7EA36}"/>
    <cellStyle name="Normal 2 2 2 2 5 7 2" xfId="26370" xr:uid="{3A5A77B1-F05C-492F-B336-F6ED09E57A1E}"/>
    <cellStyle name="Normal 2 2 2 2 5 7 3" xfId="19033" xr:uid="{79C00141-3053-4634-A113-B0ECDC39ABF5}"/>
    <cellStyle name="Normal 2 2 2 2 5 8" xfId="19032" xr:uid="{295EADAD-C6BF-42D5-92B2-FFDCD2377621}"/>
    <cellStyle name="Normal 2 2 2 2 5_Dev global price ach" xfId="10523" xr:uid="{EB134E86-0EDD-4FF7-BEF1-F9242C883B7E}"/>
    <cellStyle name="Normal 2 2 2 2 6" xfId="1450" xr:uid="{00000000-0005-0000-0000-0000D1050000}"/>
    <cellStyle name="Normal 2 2 2 2 6 2" xfId="10524" xr:uid="{C4BCB5FF-64F5-48FB-9498-30AFC3BB16A8}"/>
    <cellStyle name="Normal 2 2 2 2 6 2 2" xfId="10525" xr:uid="{B329A1BA-CCCB-42DA-A0D0-6B1D342BE018}"/>
    <cellStyle name="Normal 2 2 2 2 6 2 2 2" xfId="10526" xr:uid="{37F82B0C-1B23-42CD-9C6E-F0DCCC91DFA5}"/>
    <cellStyle name="Normal 2 2 2 2 6 2 2 2 2" xfId="26373" xr:uid="{09A3E9E1-6C00-4B22-A498-3F4C1A8E91FC}"/>
    <cellStyle name="Normal 2 2 2 2 6 2 2 3" xfId="26372" xr:uid="{9EDD5A24-812B-4136-9F6B-8807703455FA}"/>
    <cellStyle name="Normal 2 2 2 2 6 2 3" xfId="10527" xr:uid="{CFDBBDD4-9E09-42E4-BEBC-ACB12EB78157}"/>
    <cellStyle name="Normal 2 2 2 2 6 2 3 2" xfId="10528" xr:uid="{A08321C1-BB19-43C1-898D-13538A50925B}"/>
    <cellStyle name="Normal 2 2 2 2 6 2 3 2 2" xfId="26375" xr:uid="{3C1DA48D-47F8-43A9-BA8D-0111C6127DC7}"/>
    <cellStyle name="Normal 2 2 2 2 6 2 3 3" xfId="26374" xr:uid="{9EE8CAF4-8CD7-4955-823A-F824054E56D0}"/>
    <cellStyle name="Normal 2 2 2 2 6 2 4" xfId="10529" xr:uid="{B90BA1F3-AEA4-4FF2-BE88-19E9CA1E671D}"/>
    <cellStyle name="Normal 2 2 2 2 6 2 4 2" xfId="26376" xr:uid="{BBFCEBCF-DE12-45C7-8A1C-9B35E3BB4A31}"/>
    <cellStyle name="Normal 2 2 2 2 6 2 5" xfId="26371" xr:uid="{7B27F6ED-6866-4E88-B117-18F682212AC7}"/>
    <cellStyle name="Normal 2 2 2 2 6 2 6" xfId="19031" xr:uid="{35A9520F-9611-4260-87F0-D1673FE7B36E}"/>
    <cellStyle name="Normal 2 2 2 2 6 3" xfId="10530" xr:uid="{DC7CA817-A44C-41CD-8D71-687B39D7B898}"/>
    <cellStyle name="Normal 2 2 2 2 6 3 2" xfId="10531" xr:uid="{7C7140E0-1638-41E6-9791-AD0639D6ABAC}"/>
    <cellStyle name="Normal 2 2 2 2 6 3 2 2" xfId="26378" xr:uid="{998A4E0A-4284-4670-ABEF-7BA0E27B4DC9}"/>
    <cellStyle name="Normal 2 2 2 2 6 3 3" xfId="10532" xr:uid="{ADC3E6EE-58E3-4FE9-8904-4FE93840A5EF}"/>
    <cellStyle name="Normal 2 2 2 2 6 3 3 2" xfId="26379" xr:uid="{8E28F9D5-019D-464E-90D5-CB0452163872}"/>
    <cellStyle name="Normal 2 2 2 2 6 3 4" xfId="26377" xr:uid="{AED61C37-18C3-4334-87E6-2281DE49D968}"/>
    <cellStyle name="Normal 2 2 2 2 6 3 5" xfId="19030" xr:uid="{1E4A0031-AC70-422C-97F4-F8E9AFFA5E49}"/>
    <cellStyle name="Normal 2 2 2 2 6 4" xfId="10533" xr:uid="{84D5049A-12D7-4E3D-9553-9AB5B54E3E59}"/>
    <cellStyle name="Normal 2 2 2 2 6 4 2" xfId="10534" xr:uid="{EAE605C6-C355-4732-920A-F8730BD6115F}"/>
    <cellStyle name="Normal 2 2 2 2 6 4 2 2" xfId="26381" xr:uid="{88E22E2F-B1F4-4C50-B21E-80C3DEF52A84}"/>
    <cellStyle name="Normal 2 2 2 2 6 4 3" xfId="26380" xr:uid="{72E4D92E-0E3E-4E85-91EA-A6703021AF70}"/>
    <cellStyle name="Normal 2 2 2 2 6 5" xfId="10535" xr:uid="{F1343345-CB24-44C5-BB6D-DA632C7229FE}"/>
    <cellStyle name="Normal 2 2 2 2 6 5 2" xfId="10536" xr:uid="{545743A7-872F-4007-A729-B27043D78616}"/>
    <cellStyle name="Normal 2 2 2 2 6 5 2 2" xfId="26383" xr:uid="{5AE4DF5A-1FF4-4388-B6B1-F6B3F96AD2C9}"/>
    <cellStyle name="Normal 2 2 2 2 6 5 3" xfId="26382" xr:uid="{176836DC-2AC3-4A91-9871-7DA1502E17CC}"/>
    <cellStyle name="Normal 2 2 2 2 6 6" xfId="10537" xr:uid="{D876FE7B-CD18-442C-9256-88C152400AB0}"/>
    <cellStyle name="Normal 2 2 2 2 6 6 2" xfId="26384" xr:uid="{045BBEFB-A21F-4479-88F3-B0FA0E7F1833}"/>
    <cellStyle name="Normal 2 2 2 2 6_Dev global price ach" xfId="10538" xr:uid="{50C02963-4E24-4C05-859B-6C2A4DDF29EA}"/>
    <cellStyle name="Normal 2 2 2 2 7" xfId="1451" xr:uid="{00000000-0005-0000-0000-0000D2050000}"/>
    <cellStyle name="Normal 2 2 2 2 7 2" xfId="10539" xr:uid="{8521402F-6A98-4891-9736-729100880183}"/>
    <cellStyle name="Normal 2 2 2 2 7 2 2" xfId="10540" xr:uid="{777E74D8-F43E-40A0-8A23-E36655D544CF}"/>
    <cellStyle name="Normal 2 2 2 2 7 2 2 2" xfId="10541" xr:uid="{6341DADB-02E2-4BF2-BE3B-A3CDDD45C05E}"/>
    <cellStyle name="Normal 2 2 2 2 7 2 2 2 2" xfId="26387" xr:uid="{6B68570A-A79F-40F3-95F3-574FE2C14918}"/>
    <cellStyle name="Normal 2 2 2 2 7 2 2 3" xfId="26386" xr:uid="{C978296F-EFF0-4DB1-A7C7-4A282E66936D}"/>
    <cellStyle name="Normal 2 2 2 2 7 2 3" xfId="10542" xr:uid="{B91DED22-51B2-4EBC-BAA1-873157720680}"/>
    <cellStyle name="Normal 2 2 2 2 7 2 3 2" xfId="10543" xr:uid="{729BC7F3-2AAA-41B9-916E-53DA7B47CC6F}"/>
    <cellStyle name="Normal 2 2 2 2 7 2 3 2 2" xfId="26389" xr:uid="{283F1BA9-1287-43FB-9197-C201623FFDCE}"/>
    <cellStyle name="Normal 2 2 2 2 7 2 3 3" xfId="26388" xr:uid="{3AE1157F-5ED9-479E-9417-8231F4F4D874}"/>
    <cellStyle name="Normal 2 2 2 2 7 2 4" xfId="10544" xr:uid="{C87A1919-E638-454E-A214-E192A536ED55}"/>
    <cellStyle name="Normal 2 2 2 2 7 2 4 2" xfId="26390" xr:uid="{B3A0443A-DD07-42FD-A842-168168EA63AB}"/>
    <cellStyle name="Normal 2 2 2 2 7 2 5" xfId="26385" xr:uid="{37E5F5D6-7F5A-4814-9FBF-A1A2607A8A33}"/>
    <cellStyle name="Normal 2 2 2 2 7 2 6" xfId="19029" xr:uid="{57E067AC-9078-40F8-BD2E-31D9991F9E60}"/>
    <cellStyle name="Normal 2 2 2 2 7 3" xfId="10545" xr:uid="{8899FA0E-8FB3-4839-970F-2EADF9BDEB0D}"/>
    <cellStyle name="Normal 2 2 2 2 7 3 2" xfId="10546" xr:uid="{C8E65756-6C14-4038-BBC5-341DF46F2E8E}"/>
    <cellStyle name="Normal 2 2 2 2 7 3 2 2" xfId="26392" xr:uid="{DC00F15F-CDFF-4F07-9CFC-021D72D77EFD}"/>
    <cellStyle name="Normal 2 2 2 2 7 3 3" xfId="10547" xr:uid="{C0B3EBCA-6D56-4C18-9349-B01B25BA85EA}"/>
    <cellStyle name="Normal 2 2 2 2 7 3 3 2" xfId="26393" xr:uid="{8AC9C2D1-4A99-4AFC-88D8-B308820C2DCC}"/>
    <cellStyle name="Normal 2 2 2 2 7 3 4" xfId="26391" xr:uid="{91EBAB87-344D-4024-A556-45501A95CA79}"/>
    <cellStyle name="Normal 2 2 2 2 7 3 5" xfId="19028" xr:uid="{868B3924-48CF-462C-A6FD-469188EFAE6A}"/>
    <cellStyle name="Normal 2 2 2 2 7 4" xfId="10548" xr:uid="{268C123B-CB34-47C1-A9FF-5ADB3041D0C6}"/>
    <cellStyle name="Normal 2 2 2 2 7 4 2" xfId="10549" xr:uid="{014A4266-7B6B-4C05-8E18-CCDDD3CB1C89}"/>
    <cellStyle name="Normal 2 2 2 2 7 4 2 2" xfId="26395" xr:uid="{DC044ACA-9FF5-4A2A-9FF6-9F2887992A8F}"/>
    <cellStyle name="Normal 2 2 2 2 7 4 3" xfId="26394" xr:uid="{B5FF6AD0-6D81-4253-9AE3-0D5F084B1BB5}"/>
    <cellStyle name="Normal 2 2 2 2 7 5" xfId="10550" xr:uid="{890D48DB-6BC3-4EF1-A978-BA540992951C}"/>
    <cellStyle name="Normal 2 2 2 2 7 5 2" xfId="10551" xr:uid="{963F9076-4563-4CC3-A547-972DDCE92152}"/>
    <cellStyle name="Normal 2 2 2 2 7 5 2 2" xfId="26397" xr:uid="{C136652F-CEE3-4830-A365-1EACAE569875}"/>
    <cellStyle name="Normal 2 2 2 2 7 5 3" xfId="26396" xr:uid="{8E25FD21-EC38-48B9-A64F-31DD641786A0}"/>
    <cellStyle name="Normal 2 2 2 2 7 6" xfId="10552" xr:uid="{C7C4E938-4968-4A6A-B9B7-1AAE5E66FC07}"/>
    <cellStyle name="Normal 2 2 2 2 7 6 2" xfId="26398" xr:uid="{1032B292-7872-4BF3-BBAF-63BA014D6BC5}"/>
    <cellStyle name="Normal 2 2 2 2 7_Dev global price ach" xfId="10553" xr:uid="{7167881A-FC9A-4DC6-BB2C-AFB14174F2C9}"/>
    <cellStyle name="Normal 2 2 2 2 8" xfId="10554" xr:uid="{6AEA21DA-2437-46DE-A654-94E667499F24}"/>
    <cellStyle name="Normal 2 2 2 2 8 2" xfId="10555" xr:uid="{9FD5B821-607C-4C48-B4C3-2781CCEA2CBA}"/>
    <cellStyle name="Normal 2 2 2 2 8 2 2" xfId="10556" xr:uid="{B46BF850-0EC7-446D-B766-9DDA88AE0F32}"/>
    <cellStyle name="Normal 2 2 2 2 8 2 2 2" xfId="26401" xr:uid="{31574199-83D8-4989-AD4C-5568DC050785}"/>
    <cellStyle name="Normal 2 2 2 2 8 2 3" xfId="26400" xr:uid="{6F018A0A-EF91-4A1E-9977-1B0DB11DB336}"/>
    <cellStyle name="Normal 2 2 2 2 8 2 4" xfId="19026" xr:uid="{4752326F-3359-4C72-9E34-5085E6E8D119}"/>
    <cellStyle name="Normal 2 2 2 2 8 3" xfId="10557" xr:uid="{804352B7-0EC5-4B4F-AA3B-6A2467E43336}"/>
    <cellStyle name="Normal 2 2 2 2 8 3 2" xfId="10558" xr:uid="{C507F481-20E9-4DCB-A3B1-EB7DCB0FA4E0}"/>
    <cellStyle name="Normal 2 2 2 2 8 3 2 2" xfId="26403" xr:uid="{9D1ADADE-6A22-4606-9797-A60F40444F5D}"/>
    <cellStyle name="Normal 2 2 2 2 8 3 3" xfId="26402" xr:uid="{9887D80E-3228-4B2B-89C8-F63D03933018}"/>
    <cellStyle name="Normal 2 2 2 2 8 3 4" xfId="19025" xr:uid="{D0F5E66D-61CB-4A4A-A5C6-93690C8D4DC2}"/>
    <cellStyle name="Normal 2 2 2 2 8 4" xfId="10559" xr:uid="{C1E3DC02-181A-4F22-B901-6ED6FEFD475A}"/>
    <cellStyle name="Normal 2 2 2 2 8 4 2" xfId="26404" xr:uid="{249D4B81-3A3A-4A10-8454-60147FD63562}"/>
    <cellStyle name="Normal 2 2 2 2 8 5" xfId="26399" xr:uid="{FB2AC8CA-21C9-4171-9679-0C94E14C4474}"/>
    <cellStyle name="Normal 2 2 2 2 8 6" xfId="19027" xr:uid="{3394D089-2E0F-410A-8642-3C100ED674BA}"/>
    <cellStyle name="Normal 2 2 2 2 8_Input 18 Cash FC" xfId="19024" xr:uid="{A5DA4DDC-CC2B-4DD2-BD67-277F0BB8EC12}"/>
    <cellStyle name="Normal 2 2 2 2 9" xfId="10560" xr:uid="{BB02D5BA-6CFB-498E-AC62-F292682EA126}"/>
    <cellStyle name="Normal 2 2 2 2 9 2" xfId="10561" xr:uid="{233CC281-5E9E-48EA-A56A-659056A2535B}"/>
    <cellStyle name="Normal 2 2 2 2 9 2 2" xfId="26406" xr:uid="{A8221008-F837-4010-860E-F92BC932702B}"/>
    <cellStyle name="Normal 2 2 2 2 9 2 3" xfId="19022" xr:uid="{C98986D7-7AEE-4700-95F3-255CD0274CA2}"/>
    <cellStyle name="Normal 2 2 2 2 9 3" xfId="10562" xr:uid="{54821270-09AA-4693-B4CD-D77715FE4521}"/>
    <cellStyle name="Normal 2 2 2 2 9 3 2" xfId="26407" xr:uid="{67ED47F7-E1E5-466E-8F47-C40F01797C30}"/>
    <cellStyle name="Normal 2 2 2 2 9 3 3" xfId="19021" xr:uid="{1626C58E-6F54-4DA5-87CA-830AE947D023}"/>
    <cellStyle name="Normal 2 2 2 2 9 4" xfId="26405" xr:uid="{3E5F32DA-F6E3-4995-8358-4DA4E4E1E522}"/>
    <cellStyle name="Normal 2 2 2 2 9 5" xfId="19023" xr:uid="{10E684B7-139C-4E81-93EB-734D0639DE4D}"/>
    <cellStyle name="Normal 2 2 2 2 9_Input 18 Cash FC" xfId="18048" xr:uid="{EBE65A3F-66FC-459A-9C33-A13042EC9F6D}"/>
    <cellStyle name="Normal 2 2 2 2_2015 BFOREC HFM PLBS" xfId="1452" xr:uid="{00000000-0005-0000-0000-0000D3050000}"/>
    <cellStyle name="Normal 2 2 2 3" xfId="1453" xr:uid="{00000000-0005-0000-0000-0000D4050000}"/>
    <cellStyle name="Normal 2 2 2 3 10" xfId="10563" xr:uid="{06AD471F-264D-4DD4-9E77-B772A62CE945}"/>
    <cellStyle name="Normal 2 2 2 3 10 2" xfId="10564" xr:uid="{B12A9B97-4997-488D-8860-7DF14FF366EE}"/>
    <cellStyle name="Normal 2 2 2 3 10 2 2" xfId="26409" xr:uid="{5CD8CB79-E278-409B-8651-C5DADAB8A878}"/>
    <cellStyle name="Normal 2 2 2 3 10 3" xfId="26408" xr:uid="{CBA9A7EA-9892-4C11-B67E-4B0C172AA42B}"/>
    <cellStyle name="Normal 2 2 2 3 10 4" xfId="18248" xr:uid="{8391555D-CF8A-4BAD-892E-A23DC267428B}"/>
    <cellStyle name="Normal 2 2 2 3 11" xfId="10565" xr:uid="{DB345D7E-CC30-43A1-A2BB-2EC0D9EA5C30}"/>
    <cellStyle name="Normal 2 2 2 3 11 2" xfId="10566" xr:uid="{607E7700-E8F6-4A05-84BF-9A16EC88EA64}"/>
    <cellStyle name="Normal 2 2 2 3 11 2 2" xfId="26411" xr:uid="{EA9E945F-2878-4246-B9F9-006903EAFA5D}"/>
    <cellStyle name="Normal 2 2 2 3 11 3" xfId="26410" xr:uid="{1F3182DB-5750-4BA6-9913-BED0459A5248}"/>
    <cellStyle name="Normal 2 2 2 3 12" xfId="10567" xr:uid="{D82DEDAB-E691-4EDF-96D3-1DB72B4C733B}"/>
    <cellStyle name="Normal 2 2 2 3 12 2" xfId="26412" xr:uid="{9D9B18E1-BAE2-4ED9-B6DE-1F187E90978E}"/>
    <cellStyle name="Normal 2 2 2 3 2" xfId="1454" xr:uid="{00000000-0005-0000-0000-0000D5050000}"/>
    <cellStyle name="Normal 2 2 2 3 2 2" xfId="1455" xr:uid="{00000000-0005-0000-0000-0000D6050000}"/>
    <cellStyle name="Normal 2 2 2 3 2 2 2" xfId="1456" xr:uid="{00000000-0005-0000-0000-0000D7050000}"/>
    <cellStyle name="Normal 2 2 2 3 2 2 2 2" xfId="10569" xr:uid="{2567D9EC-F528-44FA-8111-B2AA7FD5EE94}"/>
    <cellStyle name="Normal 2 2 2 3 2 2 2 2 2" xfId="10570" xr:uid="{66861A69-9A01-4ABE-B85E-82AB7A73B0CB}"/>
    <cellStyle name="Normal 2 2 2 3 2 2 2 2 2 2" xfId="26414" xr:uid="{6BEDBDA1-D946-4E76-8E6E-C32971C59112}"/>
    <cellStyle name="Normal 2 2 2 3 2 2 2 2 3" xfId="10571" xr:uid="{1C171FA8-553A-492B-806F-B6F1F81306D6}"/>
    <cellStyle name="Normal 2 2 2 3 2 2 2 2 3 2" xfId="26415" xr:uid="{E3406DDE-E25E-4F4D-8B13-3CDE2E726E62}"/>
    <cellStyle name="Normal 2 2 2 3 2 2 2 2 4" xfId="26413" xr:uid="{A76B8B64-B716-4F0B-90FC-5C3F7EFBBD65}"/>
    <cellStyle name="Normal 2 2 2 3 2 2 2 3" xfId="10572" xr:uid="{B6AC0245-27EE-46EE-8B02-03B9C0431140}"/>
    <cellStyle name="Normal 2 2 2 3 2 2 2 3 2" xfId="10573" xr:uid="{18AB197E-926D-4D87-A6F7-AFA92F9C13BD}"/>
    <cellStyle name="Normal 2 2 2 3 2 2 2 3 2 2" xfId="26417" xr:uid="{68D15946-D10B-423C-A009-309FF67715FD}"/>
    <cellStyle name="Normal 2 2 2 3 2 2 2 3 3" xfId="26416" xr:uid="{124E6F04-995B-441E-8B68-5D18C1BDF012}"/>
    <cellStyle name="Normal 2 2 2 3 2 2 2 4" xfId="10574" xr:uid="{682DABFC-6999-46A3-8D8D-74AD2EBA3B18}"/>
    <cellStyle name="Normal 2 2 2 3 2 2 2 4 2" xfId="10575" xr:uid="{4D6576A9-22BE-4C83-B3CA-542014D4B47C}"/>
    <cellStyle name="Normal 2 2 2 3 2 2 2 4 2 2" xfId="26419" xr:uid="{2F7F6BFC-0FD9-4155-9984-038B04F5E89C}"/>
    <cellStyle name="Normal 2 2 2 3 2 2 2 4 3" xfId="26418" xr:uid="{BB5D4CC7-0B27-473E-895E-BCEB2BC2E682}"/>
    <cellStyle name="Normal 2 2 2 3 2 2 2 5" xfId="10576" xr:uid="{B1B055F8-DCC1-4083-AC8C-84E924BE7850}"/>
    <cellStyle name="Normal 2 2 2 3 2 2 2 5 2" xfId="26420" xr:uid="{DFB4ABCA-E092-4176-9C07-255B2EFF23BC}"/>
    <cellStyle name="Normal 2 2 2 3 2 2 2_sales contracts" xfId="10568" xr:uid="{7F8EA736-E981-4366-B244-1BF4D04C68F2}"/>
    <cellStyle name="Normal 2 2 2 3 2 2 3" xfId="10577" xr:uid="{CA1BFD3E-0A98-45DC-B611-47AA633B71D3}"/>
    <cellStyle name="Normal 2 2 2 3 2 2 3 2" xfId="10578" xr:uid="{5901BF4B-B11E-4D42-86FC-C0C23772A65A}"/>
    <cellStyle name="Normal 2 2 2 3 2 2 3 2 2" xfId="26422" xr:uid="{14C37FE1-58E1-4201-B69A-6263CDE05DF8}"/>
    <cellStyle name="Normal 2 2 2 3 2 2 3 3" xfId="10579" xr:uid="{BC136E0D-0564-4478-8D15-60F9847B2A08}"/>
    <cellStyle name="Normal 2 2 2 3 2 2 3 3 2" xfId="26423" xr:uid="{1975E4A5-F23B-4528-832B-995CE6981B18}"/>
    <cellStyle name="Normal 2 2 2 3 2 2 3 4" xfId="26421" xr:uid="{A8F1E1DE-5F41-4B5B-B382-5AC651E6A27B}"/>
    <cellStyle name="Normal 2 2 2 3 2 2 3 5" xfId="19020" xr:uid="{5CED3148-CDC6-4C3D-8D25-3836F55B243C}"/>
    <cellStyle name="Normal 2 2 2 3 2 2 4" xfId="10580" xr:uid="{86C8D441-E1A8-4F6B-B070-881E4E8D0FF6}"/>
    <cellStyle name="Normal 2 2 2 3 2 2 4 2" xfId="10581" xr:uid="{BDDC683B-40E4-464C-AE47-A2E6A72C4A2D}"/>
    <cellStyle name="Normal 2 2 2 3 2 2 4 2 2" xfId="26425" xr:uid="{FC77D0AD-907E-493F-976A-9121DA1477FB}"/>
    <cellStyle name="Normal 2 2 2 3 2 2 4 3" xfId="10582" xr:uid="{3961E54C-003C-4A84-841E-B98718FA9E28}"/>
    <cellStyle name="Normal 2 2 2 3 2 2 4 3 2" xfId="26426" xr:uid="{33254A5E-1A67-4169-AE8B-B06D26AB10AF}"/>
    <cellStyle name="Normal 2 2 2 3 2 2 4 4" xfId="26424" xr:uid="{ACB0B2B3-D6D9-4432-AFE9-9B272D2BD02D}"/>
    <cellStyle name="Normal 2 2 2 3 2 2 5" xfId="10583" xr:uid="{2ADDD55D-EACE-479F-B0F6-E9543391B05D}"/>
    <cellStyle name="Normal 2 2 2 3 2 2 5 2" xfId="10584" xr:uid="{FB21BF7F-AC4B-42E8-948F-0E2929FF2F9F}"/>
    <cellStyle name="Normal 2 2 2 3 2 2 5 2 2" xfId="26428" xr:uid="{EEFD16A0-4C1B-4BC6-8692-23B1545A9604}"/>
    <cellStyle name="Normal 2 2 2 3 2 2 5 3" xfId="26427" xr:uid="{6B8C2E98-67BC-44E1-B876-ED71D55F1C35}"/>
    <cellStyle name="Normal 2 2 2 3 2 2 6" xfId="10585" xr:uid="{E55A8AA5-F4CB-44C8-9EA7-1C00CCCD7762}"/>
    <cellStyle name="Normal 2 2 2 3 2 2 6 2" xfId="10586" xr:uid="{F5A536E0-C299-41A3-A619-DF1DF10E12A8}"/>
    <cellStyle name="Normal 2 2 2 3 2 2 6 2 2" xfId="26430" xr:uid="{EDEE4182-EBE6-4813-A82F-E4945B73A73C}"/>
    <cellStyle name="Normal 2 2 2 3 2 2 6 3" xfId="26429" xr:uid="{A6F41C06-8714-45B2-A946-12AD840DE535}"/>
    <cellStyle name="Normal 2 2 2 3 2 2 7" xfId="10587" xr:uid="{C25E1CAB-C960-4DF1-9BAF-E38CF0B5EDB0}"/>
    <cellStyle name="Normal 2 2 2 3 2 2 7 2" xfId="26431" xr:uid="{14C86190-E984-4E2E-8586-7E44BCE3CFA0}"/>
    <cellStyle name="Normal 2 2 2 3 2 2_Dev global price ach" xfId="10588" xr:uid="{93257879-35D7-4090-BAC1-B94EF240D91C}"/>
    <cellStyle name="Normal 2 2 2 3 2 3" xfId="1457" xr:uid="{00000000-0005-0000-0000-0000D9050000}"/>
    <cellStyle name="Normal 2 2 2 3 2 3 2" xfId="10589" xr:uid="{60D7A287-C91F-4277-ADE7-41A51D7F0E90}"/>
    <cellStyle name="Normal 2 2 2 3 2 3 2 2" xfId="10590" xr:uid="{69F9D451-2A47-4C0C-9EAD-2A974D5CDD61}"/>
    <cellStyle name="Normal 2 2 2 3 2 3 2 2 2" xfId="26433" xr:uid="{95C80370-D9B1-43D3-9C12-5CDEE891EA21}"/>
    <cellStyle name="Normal 2 2 2 3 2 3 2 3" xfId="10591" xr:uid="{36D1CC79-D165-4574-8B54-EFA85AE507EC}"/>
    <cellStyle name="Normal 2 2 2 3 2 3 2 3 2" xfId="26434" xr:uid="{AAD9433E-B90B-404C-B832-ABC3FB102A6B}"/>
    <cellStyle name="Normal 2 2 2 3 2 3 2 4" xfId="26432" xr:uid="{D1461F11-8E17-402B-AAEA-0B5C8A070103}"/>
    <cellStyle name="Normal 2 2 2 3 2 3 2 5" xfId="19019" xr:uid="{57A8176D-5178-405F-8008-D20DC461EFD5}"/>
    <cellStyle name="Normal 2 2 2 3 2 3 3" xfId="10592" xr:uid="{DEDF3AFA-6F5D-4019-9843-0E84F9C6A6E3}"/>
    <cellStyle name="Normal 2 2 2 3 2 3 3 2" xfId="10593" xr:uid="{B8465255-AAF7-42D6-A1E4-FC4E614BAD77}"/>
    <cellStyle name="Normal 2 2 2 3 2 3 3 2 2" xfId="26436" xr:uid="{DD88256A-E54F-444A-82D1-095A935C877B}"/>
    <cellStyle name="Normal 2 2 2 3 2 3 3 3" xfId="26435" xr:uid="{6E689DE8-5992-4E2E-BE57-FC48CC2D9EF7}"/>
    <cellStyle name="Normal 2 2 2 3 2 3 3 4" xfId="19018" xr:uid="{649D59C4-984B-406A-B8CB-1E5384D495E8}"/>
    <cellStyle name="Normal 2 2 2 3 2 3 4" xfId="10594" xr:uid="{DF730894-DE7C-4F8F-83AE-EAC4BF30A60F}"/>
    <cellStyle name="Normal 2 2 2 3 2 3 4 2" xfId="10595" xr:uid="{7601C57D-3052-4260-88A4-A7EC0320ADEB}"/>
    <cellStyle name="Normal 2 2 2 3 2 3 4 2 2" xfId="26438" xr:uid="{38645AA0-1EBD-4038-9B75-087827408395}"/>
    <cellStyle name="Normal 2 2 2 3 2 3 4 3" xfId="26437" xr:uid="{A0A382CB-2E7D-4904-A8AD-525F614CEF24}"/>
    <cellStyle name="Normal 2 2 2 3 2 3 5" xfId="10596" xr:uid="{5EF5D4C2-8EA3-4B27-9A78-68C87F6DEA32}"/>
    <cellStyle name="Normal 2 2 2 3 2 3 5 2" xfId="26439" xr:uid="{C2FB181F-B4FE-4EA4-8B96-B9B4DD0DF989}"/>
    <cellStyle name="Normal 2 2 2 3 2 3_Input 18 Cash FC" xfId="19017" xr:uid="{5D343F27-5DC4-4492-AF3B-2A1CC2241459}"/>
    <cellStyle name="Normal 2 2 2 3 2 4" xfId="10597" xr:uid="{E3635534-7C65-4487-98D3-D3A2F41E1182}"/>
    <cellStyle name="Normal 2 2 2 3 2 4 2" xfId="10598" xr:uid="{CE70B8B9-AE57-4E8D-BFB4-A2606F15BF24}"/>
    <cellStyle name="Normal 2 2 2 3 2 4 2 2" xfId="26441" xr:uid="{245F67F8-96BB-45E0-8588-3EA25CC42468}"/>
    <cellStyle name="Normal 2 2 2 3 2 4 2 3" xfId="19015" xr:uid="{A14C953D-EBE2-480D-B0AA-7FCF67B88D52}"/>
    <cellStyle name="Normal 2 2 2 3 2 4 3" xfId="10599" xr:uid="{8590E61D-07E2-4665-ADD2-9F180EA333DD}"/>
    <cellStyle name="Normal 2 2 2 3 2 4 3 2" xfId="26442" xr:uid="{CE4B4D5C-EDF2-4CC9-95C8-7D00C29C5FF4}"/>
    <cellStyle name="Normal 2 2 2 3 2 4 3 3" xfId="19014" xr:uid="{98B70D63-E250-4FF5-979C-F932A7644341}"/>
    <cellStyle name="Normal 2 2 2 3 2 4 4" xfId="26440" xr:uid="{F0B93859-1986-4F26-B7B7-23F0132E8E8F}"/>
    <cellStyle name="Normal 2 2 2 3 2 4 5" xfId="19016" xr:uid="{189E740E-C000-401E-BB32-6CE8EE1A7A61}"/>
    <cellStyle name="Normal 2 2 2 3 2 4_Input 18 Cash FC" xfId="19013" xr:uid="{9C4F9A22-0005-4E6C-92BE-43389F0B1602}"/>
    <cellStyle name="Normal 2 2 2 3 2 5" xfId="10600" xr:uid="{6FE3BDB7-C4BA-4D2E-A3DA-00E130CC49D8}"/>
    <cellStyle name="Normal 2 2 2 3 2 5 2" xfId="10601" xr:uid="{03AFAEA9-28FA-478B-9C00-A292463009CE}"/>
    <cellStyle name="Normal 2 2 2 3 2 5 2 2" xfId="26444" xr:uid="{5FC6E9AC-ABC4-4F8C-BBB9-93D8A0EAE1BF}"/>
    <cellStyle name="Normal 2 2 2 3 2 5 2 3" xfId="19011" xr:uid="{90FA7B98-67E2-4711-B999-82BA7D085D80}"/>
    <cellStyle name="Normal 2 2 2 3 2 5 3" xfId="10602" xr:uid="{9388A221-ECEB-42A3-A52A-49011587164C}"/>
    <cellStyle name="Normal 2 2 2 3 2 5 3 2" xfId="26445" xr:uid="{465D49E3-A924-45B3-82BA-5A7DEA1D817B}"/>
    <cellStyle name="Normal 2 2 2 3 2 5 3 3" xfId="19010" xr:uid="{13ADA21E-D9FF-4081-B474-65EBA581136C}"/>
    <cellStyle name="Normal 2 2 2 3 2 5 4" xfId="26443" xr:uid="{F5118CB3-191D-48B7-8F7D-502BA9702A40}"/>
    <cellStyle name="Normal 2 2 2 3 2 5 5" xfId="19012" xr:uid="{D441E75A-51FF-477D-9547-C4A7ABE716E4}"/>
    <cellStyle name="Normal 2 2 2 3 2 5_Input 18 Cash FC" xfId="19009" xr:uid="{8D983C99-30F8-419D-BE81-4DB1BF0D4CD7}"/>
    <cellStyle name="Normal 2 2 2 3 2 6" xfId="10603" xr:uid="{B1BF985B-A4B8-4837-8C3C-101CB1D5D017}"/>
    <cellStyle name="Normal 2 2 2 3 2 6 2" xfId="10604" xr:uid="{B67A6685-B9E5-4D0B-9259-F9AEF8782D43}"/>
    <cellStyle name="Normal 2 2 2 3 2 6 2 2" xfId="26447" xr:uid="{6B2D91FE-7BB0-435E-8C4E-CE089253768B}"/>
    <cellStyle name="Normal 2 2 2 3 2 6 2 3" xfId="19007" xr:uid="{4FBCEA76-AC95-4054-8467-6750E442CAAF}"/>
    <cellStyle name="Normal 2 2 2 3 2 6 3" xfId="26446" xr:uid="{51C766C4-2A59-49D2-8611-41E7EFBB0CFD}"/>
    <cellStyle name="Normal 2 2 2 3 2 6 3 2" xfId="19006" xr:uid="{48374523-3EB0-4D0E-AFB0-7AC4DDFCA16C}"/>
    <cellStyle name="Normal 2 2 2 3 2 6 4" xfId="34457" xr:uid="{3AD2EBCF-0AA1-47A0-B1D7-112CFB534E6C}"/>
    <cellStyle name="Normal 2 2 2 3 2 6 5" xfId="19008" xr:uid="{4CE89113-0FFB-4338-8E7F-E8A43E8E8499}"/>
    <cellStyle name="Normal 2 2 2 3 2 6_Input 18 Cash FC" xfId="19005" xr:uid="{1C5FB759-6928-4D33-95D4-C9CD9E0E5EB5}"/>
    <cellStyle name="Normal 2 2 2 3 2 7" xfId="10605" xr:uid="{EF230648-9841-4B83-93DE-5746364470D1}"/>
    <cellStyle name="Normal 2 2 2 3 2 7 2" xfId="10606" xr:uid="{9942434F-6909-4144-B1AA-2FB93B2D37B2}"/>
    <cellStyle name="Normal 2 2 2 3 2 7 2 2" xfId="26449" xr:uid="{13F211FF-4D1C-48CE-8361-C74A1CFC4D54}"/>
    <cellStyle name="Normal 2 2 2 3 2 7 3" xfId="26448" xr:uid="{4085EB79-DD5E-481F-886A-1C5723AEC50D}"/>
    <cellStyle name="Normal 2 2 2 3 2 7 4" xfId="19004" xr:uid="{39EE00EE-B9BC-403B-B4C6-B1500BDD33E4}"/>
    <cellStyle name="Normal 2 2 2 3 2 8" xfId="10607" xr:uid="{25F09DE8-15EB-4E05-A59F-4966D7613AA2}"/>
    <cellStyle name="Normal 2 2 2 3 2 8 2" xfId="26450" xr:uid="{82E3BFD7-A59F-45A4-BF6E-7E50AFCEA9B4}"/>
    <cellStyle name="Normal 2 2 2 3 2 8 3" xfId="19003" xr:uid="{2981C544-8C24-4DDA-A6AD-01B955ADF6A3}"/>
    <cellStyle name="Normal 2 2 2 3 2_Dev global price ach" xfId="10608" xr:uid="{B27B940E-1FE8-4DFB-8974-B6CC8AA42697}"/>
    <cellStyle name="Normal 2 2 2 3 3" xfId="1458" xr:uid="{00000000-0005-0000-0000-0000DB050000}"/>
    <cellStyle name="Normal 2 2 2 3 3 2" xfId="1459" xr:uid="{00000000-0005-0000-0000-0000DC050000}"/>
    <cellStyle name="Normal 2 2 2 3 3 2 2" xfId="1460" xr:uid="{00000000-0005-0000-0000-0000DD050000}"/>
    <cellStyle name="Normal 2 2 2 3 3 2 2 2" xfId="10610" xr:uid="{419A0894-A35C-4E69-A8DD-9BEEE2510283}"/>
    <cellStyle name="Normal 2 2 2 3 3 2 2 2 2" xfId="10611" xr:uid="{99876CCF-7755-4B8D-86D3-FFA95AE1F08A}"/>
    <cellStyle name="Normal 2 2 2 3 3 2 2 2 2 2" xfId="26452" xr:uid="{1769263B-A90B-41B8-844C-9530C0A6F5B4}"/>
    <cellStyle name="Normal 2 2 2 3 3 2 2 2 3" xfId="10612" xr:uid="{EA5C216F-9F0A-4992-8FFF-C25B99799F29}"/>
    <cellStyle name="Normal 2 2 2 3 3 2 2 2 3 2" xfId="26453" xr:uid="{2420D57E-AC6C-47D8-9615-E0B9DAA055CB}"/>
    <cellStyle name="Normal 2 2 2 3 3 2 2 2 4" xfId="26451" xr:uid="{82391042-165A-4479-A174-DC7819B72980}"/>
    <cellStyle name="Normal 2 2 2 3 3 2 2 3" xfId="10613" xr:uid="{FB246250-26B3-4A7C-BF85-F32B7A226EB1}"/>
    <cellStyle name="Normal 2 2 2 3 3 2 2 3 2" xfId="10614" xr:uid="{26F0C115-0CCE-4633-96E0-0AA4F5B37038}"/>
    <cellStyle name="Normal 2 2 2 3 3 2 2 3 2 2" xfId="26455" xr:uid="{8E2A5AF6-3972-4532-B9F6-F2083F6EC0A9}"/>
    <cellStyle name="Normal 2 2 2 3 3 2 2 3 3" xfId="26454" xr:uid="{05A52B6A-F6AD-44D6-8A51-19420C25C250}"/>
    <cellStyle name="Normal 2 2 2 3 3 2 2 4" xfId="10615" xr:uid="{70A7A1CF-3437-4872-AFBE-E27FD0656846}"/>
    <cellStyle name="Normal 2 2 2 3 3 2 2 4 2" xfId="10616" xr:uid="{A34FDD2B-8FAA-46E6-8E04-0E3E33362C8D}"/>
    <cellStyle name="Normal 2 2 2 3 3 2 2 4 2 2" xfId="26457" xr:uid="{E957E694-C41C-4EA1-8134-FF3E110DFEA4}"/>
    <cellStyle name="Normal 2 2 2 3 3 2 2 4 3" xfId="26456" xr:uid="{57C2057C-EC5D-417B-8122-7CDB5545ABA2}"/>
    <cellStyle name="Normal 2 2 2 3 3 2 2 5" xfId="10617" xr:uid="{D542AF13-D913-4629-BC62-031190BE6953}"/>
    <cellStyle name="Normal 2 2 2 3 3 2 2 5 2" xfId="26458" xr:uid="{12A0265A-EA62-4D39-B249-5B1E92FC9962}"/>
    <cellStyle name="Normal 2 2 2 3 3 2 2_sales contracts" xfId="10609" xr:uid="{2F928158-223C-4499-BFE1-7D7D2307D99B}"/>
    <cellStyle name="Normal 2 2 2 3 3 2 3" xfId="10618" xr:uid="{2E8F7BBC-783A-40BC-A506-7178FEDDB1CA}"/>
    <cellStyle name="Normal 2 2 2 3 3 2 3 2" xfId="10619" xr:uid="{523253FE-1F67-42EA-9AF0-4BD8158CC89F}"/>
    <cellStyle name="Normal 2 2 2 3 3 2 3 2 2" xfId="26460" xr:uid="{16B5FB86-4E16-4450-9C80-4EDA749C7156}"/>
    <cellStyle name="Normal 2 2 2 3 3 2 3 3" xfId="10620" xr:uid="{BD34E6D1-F05C-42BA-8F46-97867BC1C0AF}"/>
    <cellStyle name="Normal 2 2 2 3 3 2 3 3 2" xfId="26461" xr:uid="{9D2A8C3E-FAE1-4ED3-BF48-162C7B0C47C7}"/>
    <cellStyle name="Normal 2 2 2 3 3 2 3 4" xfId="26459" xr:uid="{2A629E2B-F379-42A2-AAC9-84524164AD6C}"/>
    <cellStyle name="Normal 2 2 2 3 3 2 3 5" xfId="19002" xr:uid="{BA64F70C-B849-4B5B-A5DA-E4EB7A52306A}"/>
    <cellStyle name="Normal 2 2 2 3 3 2 4" xfId="10621" xr:uid="{CB9087F5-DB71-4632-8DE2-108DE5109F30}"/>
    <cellStyle name="Normal 2 2 2 3 3 2 4 2" xfId="10622" xr:uid="{3EBD5E19-C180-4CEA-BF0F-63F922490A3D}"/>
    <cellStyle name="Normal 2 2 2 3 3 2 4 2 2" xfId="26463" xr:uid="{F3C5BC12-A008-416B-9D48-268F27FDD9EF}"/>
    <cellStyle name="Normal 2 2 2 3 3 2 4 3" xfId="10623" xr:uid="{1E31DA78-A4A9-45E9-AFE8-69064C5869C0}"/>
    <cellStyle name="Normal 2 2 2 3 3 2 4 3 2" xfId="26464" xr:uid="{7D79648A-DEE6-474F-A406-6D43B7221D7C}"/>
    <cellStyle name="Normal 2 2 2 3 3 2 4 4" xfId="26462" xr:uid="{949D1ECA-6C53-4EB8-A308-A975D6BAE7D1}"/>
    <cellStyle name="Normal 2 2 2 3 3 2 5" xfId="10624" xr:uid="{D6F54BD2-72AD-40DA-A956-20F7E4E3DE1E}"/>
    <cellStyle name="Normal 2 2 2 3 3 2 5 2" xfId="10625" xr:uid="{07D774DC-575A-4110-AED3-D331B1798F64}"/>
    <cellStyle name="Normal 2 2 2 3 3 2 5 2 2" xfId="26466" xr:uid="{B8BA85DC-8653-4D82-9804-0358FB94A7B7}"/>
    <cellStyle name="Normal 2 2 2 3 3 2 5 3" xfId="26465" xr:uid="{E7CBEE87-6A43-476F-AD3D-BA8698E523F9}"/>
    <cellStyle name="Normal 2 2 2 3 3 2 6" xfId="10626" xr:uid="{C5540F5F-304A-4E42-9F3D-3CAA70323497}"/>
    <cellStyle name="Normal 2 2 2 3 3 2 6 2" xfId="10627" xr:uid="{5132CCB3-8DDA-45EC-9A7A-2F68C4E4B804}"/>
    <cellStyle name="Normal 2 2 2 3 3 2 6 2 2" xfId="26468" xr:uid="{B6499A0F-B1F3-47CE-B85F-DE4DBCF4C969}"/>
    <cellStyle name="Normal 2 2 2 3 3 2 6 3" xfId="26467" xr:uid="{0007DD9F-98AB-451A-887E-195943F25D9F}"/>
    <cellStyle name="Normal 2 2 2 3 3 2 7" xfId="10628" xr:uid="{82709B0E-0205-48CC-ACCD-DF246FF5EDD4}"/>
    <cellStyle name="Normal 2 2 2 3 3 2 7 2" xfId="26469" xr:uid="{AB04324C-5FD2-438A-B0D6-DB748CB5C18B}"/>
    <cellStyle name="Normal 2 2 2 3 3 2_Dev global price ach" xfId="10629" xr:uid="{1127F489-85A9-4906-BD94-80119A259134}"/>
    <cellStyle name="Normal 2 2 2 3 3 3" xfId="1461" xr:uid="{00000000-0005-0000-0000-0000DF050000}"/>
    <cellStyle name="Normal 2 2 2 3 3 3 2" xfId="10630" xr:uid="{B0475081-F0D1-4775-B156-9F8550CD7A5A}"/>
    <cellStyle name="Normal 2 2 2 3 3 3 2 2" xfId="10631" xr:uid="{3413F06B-E13B-432E-8005-FE105B175733}"/>
    <cellStyle name="Normal 2 2 2 3 3 3 2 2 2" xfId="26471" xr:uid="{BB87ACB9-732D-43A5-B356-C1C1C0540277}"/>
    <cellStyle name="Normal 2 2 2 3 3 3 2 3" xfId="10632" xr:uid="{1343E3EF-6110-48FE-884C-C2630F7F454E}"/>
    <cellStyle name="Normal 2 2 2 3 3 3 2 3 2" xfId="26472" xr:uid="{36AC1814-D4ED-4C42-9E2E-4AFCCCAE86D8}"/>
    <cellStyle name="Normal 2 2 2 3 3 3 2 4" xfId="26470" xr:uid="{774422EC-E2E4-4C68-AAD4-D5C99EC13C40}"/>
    <cellStyle name="Normal 2 2 2 3 3 3 2 5" xfId="19001" xr:uid="{254A67AF-C0EA-4B8A-8F38-13F5F2CFF967}"/>
    <cellStyle name="Normal 2 2 2 3 3 3 3" xfId="10633" xr:uid="{91D5766D-4434-49A8-8CB7-D207429CE28B}"/>
    <cellStyle name="Normal 2 2 2 3 3 3 3 2" xfId="10634" xr:uid="{410D8E54-FF05-4892-966A-A9E44C1D1281}"/>
    <cellStyle name="Normal 2 2 2 3 3 3 3 2 2" xfId="26474" xr:uid="{9C37478E-FFF4-4604-8E9C-BD21DFB27EBB}"/>
    <cellStyle name="Normal 2 2 2 3 3 3 3 3" xfId="26473" xr:uid="{D42BA1FA-3C1D-4978-A15D-4FDCB16B8DA9}"/>
    <cellStyle name="Normal 2 2 2 3 3 3 3 4" xfId="19000" xr:uid="{19D466EE-7D91-485F-82C0-E3E9B637D136}"/>
    <cellStyle name="Normal 2 2 2 3 3 3 4" xfId="10635" xr:uid="{80A8B3D7-3C4C-4577-A2A5-1E5AA40D44E4}"/>
    <cellStyle name="Normal 2 2 2 3 3 3 4 2" xfId="10636" xr:uid="{CE70CD1F-E65D-4170-90E1-022246D76DE4}"/>
    <cellStyle name="Normal 2 2 2 3 3 3 4 2 2" xfId="26476" xr:uid="{68B295D8-6E45-428C-9598-F4E0589EA39D}"/>
    <cellStyle name="Normal 2 2 2 3 3 3 4 3" xfId="26475" xr:uid="{91201F91-AAD7-4005-A05D-5056D3D316BD}"/>
    <cellStyle name="Normal 2 2 2 3 3 3 5" xfId="10637" xr:uid="{874C13ED-779E-4CBA-8C06-0A315BFC810B}"/>
    <cellStyle name="Normal 2 2 2 3 3 3 5 2" xfId="26477" xr:uid="{D03D0786-7E6B-4445-B800-4D08DDC2E724}"/>
    <cellStyle name="Normal 2 2 2 3 3 3_Input 18 Cash FC" xfId="18999" xr:uid="{5C07CF97-2388-4A37-87DC-EA52D1EF49A1}"/>
    <cellStyle name="Normal 2 2 2 3 3 4" xfId="10638" xr:uid="{EBEB50CF-55C1-48CF-9B6F-0A7C4AFC7850}"/>
    <cellStyle name="Normal 2 2 2 3 3 4 2" xfId="10639" xr:uid="{B095ADA0-E635-4163-A65D-00F1B8ACB3BB}"/>
    <cellStyle name="Normal 2 2 2 3 3 4 2 2" xfId="26479" xr:uid="{0300158E-B3A2-45CB-B040-E137E3102FF5}"/>
    <cellStyle name="Normal 2 2 2 3 3 4 2 3" xfId="18997" xr:uid="{70EB183F-E696-4F7F-BC1C-A2F9FFFA29DD}"/>
    <cellStyle name="Normal 2 2 2 3 3 4 3" xfId="10640" xr:uid="{380E88CB-606F-4232-8A60-2F4A7CFA7743}"/>
    <cellStyle name="Normal 2 2 2 3 3 4 3 2" xfId="26480" xr:uid="{9030BAF8-80A9-4E78-9D43-14A7A93F9B01}"/>
    <cellStyle name="Normal 2 2 2 3 3 4 3 3" xfId="18996" xr:uid="{1B487E17-F9ED-443A-9998-880D63D4A1BC}"/>
    <cellStyle name="Normal 2 2 2 3 3 4 4" xfId="26478" xr:uid="{A2B4D6F8-C32D-47BA-A80A-17C084D7F4B1}"/>
    <cellStyle name="Normal 2 2 2 3 3 4 5" xfId="18998" xr:uid="{D26AC143-D0D8-4D1E-B9C1-5AF39C0F4E63}"/>
    <cellStyle name="Normal 2 2 2 3 3 4_Input 18 Cash FC" xfId="18995" xr:uid="{C10066B2-5A57-4869-8F2C-A34319D11C53}"/>
    <cellStyle name="Normal 2 2 2 3 3 5" xfId="10641" xr:uid="{CF7E5E1C-FC0C-4E67-9160-66BC97CCE2CD}"/>
    <cellStyle name="Normal 2 2 2 3 3 5 2" xfId="10642" xr:uid="{9D470F78-0FF2-4582-BF4E-50F054FE0FE5}"/>
    <cellStyle name="Normal 2 2 2 3 3 5 2 2" xfId="26482" xr:uid="{92A70FCF-175B-41C1-B3B0-BB5209C7A71E}"/>
    <cellStyle name="Normal 2 2 2 3 3 5 2 3" xfId="18993" xr:uid="{31838DF6-060D-4EF2-89D3-C32422F27ACA}"/>
    <cellStyle name="Normal 2 2 2 3 3 5 3" xfId="10643" xr:uid="{FD532EAC-B7D5-4CFB-AD9C-8A4D40EC00E8}"/>
    <cellStyle name="Normal 2 2 2 3 3 5 3 2" xfId="26483" xr:uid="{AF1C451E-CBD3-4546-88FF-477F28E06818}"/>
    <cellStyle name="Normal 2 2 2 3 3 5 3 3" xfId="18992" xr:uid="{00F44A95-F354-49BC-8865-429BA303DA0F}"/>
    <cellStyle name="Normal 2 2 2 3 3 5 4" xfId="26481" xr:uid="{8137A386-B497-4754-B4B2-B0C5377F4F58}"/>
    <cellStyle name="Normal 2 2 2 3 3 5 5" xfId="18994" xr:uid="{C2E5551E-0A94-4C01-9843-FF11B00CDEFD}"/>
    <cellStyle name="Normal 2 2 2 3 3 5_Input 18 Cash FC" xfId="18991" xr:uid="{E5FE946E-7D2D-41B1-BE64-C3F861CA0E9D}"/>
    <cellStyle name="Normal 2 2 2 3 3 6" xfId="10644" xr:uid="{BA77267C-FEFD-4A88-8965-F48DCA717C47}"/>
    <cellStyle name="Normal 2 2 2 3 3 6 2" xfId="10645" xr:uid="{EF3A94C1-D601-4676-B9F6-F0AC17357C1F}"/>
    <cellStyle name="Normal 2 2 2 3 3 6 2 2" xfId="26485" xr:uid="{6E3F2B1D-0627-45D7-BD9C-2358A226B893}"/>
    <cellStyle name="Normal 2 2 2 3 3 6 2 3" xfId="18989" xr:uid="{4B0C8861-8E46-4AD0-9DD8-B9F817E04C1F}"/>
    <cellStyle name="Normal 2 2 2 3 3 6 3" xfId="26484" xr:uid="{6DC08FC4-DA69-4287-B70D-3354A967BF91}"/>
    <cellStyle name="Normal 2 2 2 3 3 6 3 2" xfId="18988" xr:uid="{C288B78D-B1D8-440B-81DD-1AF3E61D8AC0}"/>
    <cellStyle name="Normal 2 2 2 3 3 6 4" xfId="34458" xr:uid="{33F06A90-22C0-4CCE-AFCC-8E254A6DF820}"/>
    <cellStyle name="Normal 2 2 2 3 3 6 5" xfId="18990" xr:uid="{7C4B5820-96FA-485E-849D-C0E5372791CC}"/>
    <cellStyle name="Normal 2 2 2 3 3 6_Input 18 Cash FC" xfId="18987" xr:uid="{D6E43832-DC77-48E8-B8D6-D3FDF8CCCD41}"/>
    <cellStyle name="Normal 2 2 2 3 3 7" xfId="10646" xr:uid="{3B9E2B49-4539-44D7-946C-2B0374DA3714}"/>
    <cellStyle name="Normal 2 2 2 3 3 7 2" xfId="10647" xr:uid="{0435ECEA-C9B0-449D-BF0F-191C069EC89A}"/>
    <cellStyle name="Normal 2 2 2 3 3 7 2 2" xfId="26487" xr:uid="{A551063C-61B8-49BA-A0FC-4A8A5E829C57}"/>
    <cellStyle name="Normal 2 2 2 3 3 7 3" xfId="26486" xr:uid="{FB0CCA64-FC7B-480E-B08C-CED06EA0ECE6}"/>
    <cellStyle name="Normal 2 2 2 3 3 7 4" xfId="18986" xr:uid="{FE1FD5EA-5C5B-471B-BD1F-1A16A50EF759}"/>
    <cellStyle name="Normal 2 2 2 3 3 8" xfId="10648" xr:uid="{743C5D41-8AF4-4B63-8375-5C809EBEA4EC}"/>
    <cellStyle name="Normal 2 2 2 3 3 8 2" xfId="26488" xr:uid="{D7A42229-A6A7-4E2D-95D3-228E7EE04EF8}"/>
    <cellStyle name="Normal 2 2 2 3 3 8 3" xfId="18985" xr:uid="{08B84C20-4EFA-4310-BEAD-EDB448E7DB62}"/>
    <cellStyle name="Normal 2 2 2 3 3_Dev global price ach" xfId="10649" xr:uid="{CD770DDC-9B74-4CB1-A2F1-D2B6377BE59E}"/>
    <cellStyle name="Normal 2 2 2 3 4" xfId="1462" xr:uid="{00000000-0005-0000-0000-0000E1050000}"/>
    <cellStyle name="Normal 2 2 2 3 4 2" xfId="1463" xr:uid="{00000000-0005-0000-0000-0000E2050000}"/>
    <cellStyle name="Normal 2 2 2 3 4 2 2" xfId="10651" xr:uid="{FF229310-3B2A-4B64-837F-4A5AC584DBDA}"/>
    <cellStyle name="Normal 2 2 2 3 4 2 2 2" xfId="10652" xr:uid="{0467E8F2-E27F-4A18-9364-8006DCCAFD22}"/>
    <cellStyle name="Normal 2 2 2 3 4 2 2 2 2" xfId="26490" xr:uid="{A19431FF-3F5F-4C16-9C19-F5357D93ECD2}"/>
    <cellStyle name="Normal 2 2 2 3 4 2 2 3" xfId="10653" xr:uid="{77DA91F9-05D3-4D2D-8951-CEDC116973E7}"/>
    <cellStyle name="Normal 2 2 2 3 4 2 2 3 2" xfId="26491" xr:uid="{28D0072C-0E59-46A6-A7FD-A0807D3F8A9F}"/>
    <cellStyle name="Normal 2 2 2 3 4 2 2 4" xfId="26489" xr:uid="{D6FEDEFD-5BA5-4813-B720-32DEA5808EBA}"/>
    <cellStyle name="Normal 2 2 2 3 4 2 3" xfId="10654" xr:uid="{BAC9EE4F-88F9-48CF-8229-12D861880533}"/>
    <cellStyle name="Normal 2 2 2 3 4 2 3 2" xfId="10655" xr:uid="{4E477A67-4974-4690-8C47-6AC2E0443A42}"/>
    <cellStyle name="Normal 2 2 2 3 4 2 3 2 2" xfId="26493" xr:uid="{10FAFB2E-5D7E-4702-9731-9C4885054438}"/>
    <cellStyle name="Normal 2 2 2 3 4 2 3 3" xfId="26492" xr:uid="{48575618-A8C4-4D30-9D2E-F2B6FD937517}"/>
    <cellStyle name="Normal 2 2 2 3 4 2 4" xfId="10656" xr:uid="{956093F3-12E2-4069-9AE2-D06CC8534101}"/>
    <cellStyle name="Normal 2 2 2 3 4 2 4 2" xfId="10657" xr:uid="{557C28D0-91D9-49D5-A3C3-7114E3BCF764}"/>
    <cellStyle name="Normal 2 2 2 3 4 2 4 2 2" xfId="26495" xr:uid="{525514A4-16DC-4B93-B871-C592300B98EF}"/>
    <cellStyle name="Normal 2 2 2 3 4 2 4 3" xfId="26494" xr:uid="{F88EFEBD-A384-4B07-AB41-E7D48B4AFE1F}"/>
    <cellStyle name="Normal 2 2 2 3 4 2 5" xfId="10658" xr:uid="{BC2DD685-9BAB-4289-8098-06B78CE518E3}"/>
    <cellStyle name="Normal 2 2 2 3 4 2 5 2" xfId="26496" xr:uid="{C38C3D4C-EE04-4947-9269-16F51E13EA6B}"/>
    <cellStyle name="Normal 2 2 2 3 4 2_sales contracts" xfId="10650" xr:uid="{31C941A0-A1F5-452C-96BF-37615940241A}"/>
    <cellStyle name="Normal 2 2 2 3 4 3" xfId="10659" xr:uid="{9701173E-4B16-4B1B-848A-3077F1EC7D51}"/>
    <cellStyle name="Normal 2 2 2 3 4 3 2" xfId="10660" xr:uid="{1AB7104B-B675-4DE2-AA60-62B1A42CC07B}"/>
    <cellStyle name="Normal 2 2 2 3 4 3 2 2" xfId="26498" xr:uid="{C4E3A25F-ABC1-40F1-9C2E-B33E37861E80}"/>
    <cellStyle name="Normal 2 2 2 3 4 3 3" xfId="10661" xr:uid="{4C6D086D-6CE1-4791-8B0D-26DE44C59376}"/>
    <cellStyle name="Normal 2 2 2 3 4 3 3 2" xfId="26499" xr:uid="{61B080D8-D369-43EF-B757-354638D94CBF}"/>
    <cellStyle name="Normal 2 2 2 3 4 3 4" xfId="26497" xr:uid="{5A87E388-409F-4C70-A1C8-A732549E9068}"/>
    <cellStyle name="Normal 2 2 2 3 4 3 5" xfId="18984" xr:uid="{CEF24D90-AEB6-4E36-A17F-2C586D8C1E63}"/>
    <cellStyle name="Normal 2 2 2 3 4 4" xfId="10662" xr:uid="{160DB3E1-53AB-4FB6-A8C9-576F64DF09D9}"/>
    <cellStyle name="Normal 2 2 2 3 4 4 2" xfId="10663" xr:uid="{795E86F9-BCFD-464B-8234-8A4A8AA89F2E}"/>
    <cellStyle name="Normal 2 2 2 3 4 4 2 2" xfId="26501" xr:uid="{F0D42386-EB40-4510-879E-01D026F4BFEF}"/>
    <cellStyle name="Normal 2 2 2 3 4 4 3" xfId="10664" xr:uid="{CE4D8D08-2E7E-47C7-BC23-F245368C999E}"/>
    <cellStyle name="Normal 2 2 2 3 4 4 3 2" xfId="26502" xr:uid="{B9F98073-676A-48BC-A60A-8725C4D9AFB0}"/>
    <cellStyle name="Normal 2 2 2 3 4 4 4" xfId="26500" xr:uid="{D5BA9A85-B86D-4F9B-93F1-5E1C28EC51E5}"/>
    <cellStyle name="Normal 2 2 2 3 4 5" xfId="10665" xr:uid="{FD130C62-6A61-4761-9CCA-A67FA60DA090}"/>
    <cellStyle name="Normal 2 2 2 3 4 5 2" xfId="10666" xr:uid="{12294680-D653-46FD-83D5-44C718EAD62A}"/>
    <cellStyle name="Normal 2 2 2 3 4 5 2 2" xfId="26504" xr:uid="{363BB9BF-8D0B-492B-9C44-64B2947A2A46}"/>
    <cellStyle name="Normal 2 2 2 3 4 5 3" xfId="26503" xr:uid="{332705FF-BE11-4C2E-A204-6DCF76AD5B15}"/>
    <cellStyle name="Normal 2 2 2 3 4 6" xfId="10667" xr:uid="{85B9029E-743F-41F4-ADC3-17CCDD2AA5EF}"/>
    <cellStyle name="Normal 2 2 2 3 4 6 2" xfId="10668" xr:uid="{832959B9-7A0F-4265-B915-EAE2D006E0D8}"/>
    <cellStyle name="Normal 2 2 2 3 4 6 2 2" xfId="26506" xr:uid="{EDF17C34-6D25-43B7-BB84-DC5C1DF3AA06}"/>
    <cellStyle name="Normal 2 2 2 3 4 6 3" xfId="26505" xr:uid="{AA755DF9-1D79-40D4-BF72-E337278CC280}"/>
    <cellStyle name="Normal 2 2 2 3 4 7" xfId="10669" xr:uid="{2B6B4768-1431-45C0-B435-85FE45674B39}"/>
    <cellStyle name="Normal 2 2 2 3 4 7 2" xfId="26507" xr:uid="{467C9CD4-BE4B-4DCF-A08D-8AE560021DF6}"/>
    <cellStyle name="Normal 2 2 2 3 4_Dev global price ach" xfId="10670" xr:uid="{82FA4701-9587-476E-858B-30156BD2A572}"/>
    <cellStyle name="Normal 2 2 2 3 5" xfId="1464" xr:uid="{00000000-0005-0000-0000-0000E4050000}"/>
    <cellStyle name="Normal 2 2 2 3 5 2" xfId="1465" xr:uid="{00000000-0005-0000-0000-0000E5050000}"/>
    <cellStyle name="Normal 2 2 2 3 5 2 2" xfId="10672" xr:uid="{21BF5914-8C28-4814-86C9-C05F0EF68534}"/>
    <cellStyle name="Normal 2 2 2 3 5 2 2 2" xfId="10673" xr:uid="{F4C5FC25-48AE-4C7D-983A-B464D918A027}"/>
    <cellStyle name="Normal 2 2 2 3 5 2 2 2 2" xfId="26509" xr:uid="{395E860A-7041-4FA8-876D-03933567DFD6}"/>
    <cellStyle name="Normal 2 2 2 3 5 2 2 3" xfId="10674" xr:uid="{FC85E666-3D2B-4195-BD20-1A0C99894CB3}"/>
    <cellStyle name="Normal 2 2 2 3 5 2 2 3 2" xfId="26510" xr:uid="{D0CC7961-F29C-440C-98F9-2BCF60794FEB}"/>
    <cellStyle name="Normal 2 2 2 3 5 2 2 4" xfId="26508" xr:uid="{E998883C-FD4D-4731-B3E3-7C4004F55120}"/>
    <cellStyle name="Normal 2 2 2 3 5 2 3" xfId="10675" xr:uid="{C8061F6B-8AE5-4C81-946C-B59261CCB0AD}"/>
    <cellStyle name="Normal 2 2 2 3 5 2 3 2" xfId="10676" xr:uid="{2B02F8FB-E320-4A17-9242-38FED23E9D8E}"/>
    <cellStyle name="Normal 2 2 2 3 5 2 3 2 2" xfId="26512" xr:uid="{0460F167-8174-46CB-9A77-B807E79F8F87}"/>
    <cellStyle name="Normal 2 2 2 3 5 2 3 3" xfId="26511" xr:uid="{EDB609A9-C69F-4E1B-9228-C3F323B09F0C}"/>
    <cellStyle name="Normal 2 2 2 3 5 2 4" xfId="10677" xr:uid="{E6C919E6-FEA3-40E4-A74D-E4D43B954F8B}"/>
    <cellStyle name="Normal 2 2 2 3 5 2 4 2" xfId="10678" xr:uid="{9C12FD66-13CB-4FA5-95B1-B79EDEBBF686}"/>
    <cellStyle name="Normal 2 2 2 3 5 2 4 2 2" xfId="26514" xr:uid="{8F089C82-CB56-4529-A6EA-489C16534FEA}"/>
    <cellStyle name="Normal 2 2 2 3 5 2 4 3" xfId="26513" xr:uid="{08D2387B-D18D-42C3-94FA-34CB5ADFAA46}"/>
    <cellStyle name="Normal 2 2 2 3 5 2 5" xfId="10679" xr:uid="{9452701D-3E51-4A05-8D69-CC83050EA1AD}"/>
    <cellStyle name="Normal 2 2 2 3 5 2 5 2" xfId="26515" xr:uid="{0D4F2621-0731-41A1-80EF-A35513049CA4}"/>
    <cellStyle name="Normal 2 2 2 3 5 2_sales contracts" xfId="10671" xr:uid="{AE5A5D9F-7281-48A3-8C5C-5A565F484163}"/>
    <cellStyle name="Normal 2 2 2 3 5 3" xfId="10680" xr:uid="{A13AC179-ED36-40E8-A9C2-6BA3210E998F}"/>
    <cellStyle name="Normal 2 2 2 3 5 3 2" xfId="10681" xr:uid="{43493750-3C46-4BBC-89BE-D6304CEB8BEA}"/>
    <cellStyle name="Normal 2 2 2 3 5 3 2 2" xfId="26517" xr:uid="{23699900-08E4-4B34-BE8D-54E44113EC8A}"/>
    <cellStyle name="Normal 2 2 2 3 5 3 3" xfId="10682" xr:uid="{DE8748DD-8559-4B4F-BFC3-97A2DBF8277E}"/>
    <cellStyle name="Normal 2 2 2 3 5 3 3 2" xfId="26518" xr:uid="{F02FA578-DFF4-401F-AC25-9429B1886265}"/>
    <cellStyle name="Normal 2 2 2 3 5 3 4" xfId="26516" xr:uid="{649B10C5-0251-47E0-90E8-EEF1253E1696}"/>
    <cellStyle name="Normal 2 2 2 3 5 3 5" xfId="18983" xr:uid="{B4D7A477-6433-4335-AE60-A7531545237D}"/>
    <cellStyle name="Normal 2 2 2 3 5 4" xfId="10683" xr:uid="{940E4BF8-8ACC-42CE-BB54-B43027B87216}"/>
    <cellStyle name="Normal 2 2 2 3 5 4 2" xfId="10684" xr:uid="{90935EF4-D70D-4FFF-9A87-DF9324FFD6AE}"/>
    <cellStyle name="Normal 2 2 2 3 5 4 2 2" xfId="26520" xr:uid="{48118FAD-E138-4509-BFE2-6F5C238D0D6F}"/>
    <cellStyle name="Normal 2 2 2 3 5 4 3" xfId="10685" xr:uid="{4D2EEED7-770D-46F0-BBA1-A3EE183D2061}"/>
    <cellStyle name="Normal 2 2 2 3 5 4 3 2" xfId="26521" xr:uid="{A3F4BD97-3068-4758-9118-0354263F0B39}"/>
    <cellStyle name="Normal 2 2 2 3 5 4 4" xfId="26519" xr:uid="{3765C46B-5D2F-4375-9202-5B1026D2174F}"/>
    <cellStyle name="Normal 2 2 2 3 5 5" xfId="10686" xr:uid="{7D798645-314E-45FD-923A-9EF7E373F5FF}"/>
    <cellStyle name="Normal 2 2 2 3 5 5 2" xfId="10687" xr:uid="{7DE8DC15-5810-4EF3-91D0-3415EA50FB61}"/>
    <cellStyle name="Normal 2 2 2 3 5 5 2 2" xfId="26523" xr:uid="{4D7B2D66-1100-493A-90BE-17A908909D9B}"/>
    <cellStyle name="Normal 2 2 2 3 5 5 3" xfId="26522" xr:uid="{232C9282-1187-4484-8C16-AA19318354D3}"/>
    <cellStyle name="Normal 2 2 2 3 5 6" xfId="10688" xr:uid="{9AEECE32-5876-4580-806F-9C03AFA3AF39}"/>
    <cellStyle name="Normal 2 2 2 3 5 6 2" xfId="10689" xr:uid="{02328AA0-0FDA-475C-BC98-46CCE32B446B}"/>
    <cellStyle name="Normal 2 2 2 3 5 6 2 2" xfId="26525" xr:uid="{43082461-2A6F-4815-87D4-BC594D52A180}"/>
    <cellStyle name="Normal 2 2 2 3 5 6 3" xfId="26524" xr:uid="{43C66307-60C6-4BE4-9F82-2C307F76C8BA}"/>
    <cellStyle name="Normal 2 2 2 3 5 7" xfId="10690" xr:uid="{7DC4AAD0-B328-47A6-9094-ADE761E4B4A8}"/>
    <cellStyle name="Normal 2 2 2 3 5 7 2" xfId="26526" xr:uid="{0A2B4154-DB28-4BC7-8B94-F27735E21C8D}"/>
    <cellStyle name="Normal 2 2 2 3 5_Dev global price ach" xfId="10691" xr:uid="{AB97CBF8-61E5-43F2-81B7-78D5689FF2E3}"/>
    <cellStyle name="Normal 2 2 2 3 6" xfId="1466" xr:uid="{00000000-0005-0000-0000-0000E7050000}"/>
    <cellStyle name="Normal 2 2 2 3 6 2" xfId="10692" xr:uid="{183A194A-3D52-4888-AE7E-6AE96D8CD177}"/>
    <cellStyle name="Normal 2 2 2 3 6 2 2" xfId="10693" xr:uid="{571ABA19-C6DE-45FA-8051-3FBF31D08CBB}"/>
    <cellStyle name="Normal 2 2 2 3 6 2 2 2" xfId="10694" xr:uid="{1E5933FA-29E3-4C9A-BA2A-4E6FA5AA5B2D}"/>
    <cellStyle name="Normal 2 2 2 3 6 2 2 2 2" xfId="26529" xr:uid="{D1EA9C17-9BB8-4D05-AA4E-2A3AF9A8BF94}"/>
    <cellStyle name="Normal 2 2 2 3 6 2 2 3" xfId="26528" xr:uid="{CCF6963F-9C76-4FF2-A7BA-9531C68D353C}"/>
    <cellStyle name="Normal 2 2 2 3 6 2 3" xfId="10695" xr:uid="{E8F2075C-F551-427B-8C36-692832FF975C}"/>
    <cellStyle name="Normal 2 2 2 3 6 2 3 2" xfId="10696" xr:uid="{A7A169F5-02CA-4089-84E3-A93453175FD8}"/>
    <cellStyle name="Normal 2 2 2 3 6 2 3 2 2" xfId="26531" xr:uid="{528AADD8-AAF0-4C37-9554-19D85C580354}"/>
    <cellStyle name="Normal 2 2 2 3 6 2 3 3" xfId="26530" xr:uid="{62B8B9B8-16C1-4BBE-8D5C-718758B31F64}"/>
    <cellStyle name="Normal 2 2 2 3 6 2 4" xfId="10697" xr:uid="{9DAE5F60-2FD1-4F6C-92B4-ED9C182155C1}"/>
    <cellStyle name="Normal 2 2 2 3 6 2 4 2" xfId="26532" xr:uid="{590EED62-688B-4B3F-A8F2-A7B4FF8E0EAD}"/>
    <cellStyle name="Normal 2 2 2 3 6 2 5" xfId="26527" xr:uid="{C2598381-2E8C-411F-A399-1ECA291822CE}"/>
    <cellStyle name="Normal 2 2 2 3 6 2 6" xfId="18982" xr:uid="{89F44C4C-23C5-497A-982B-AD1525E22B8E}"/>
    <cellStyle name="Normal 2 2 2 3 6 3" xfId="10698" xr:uid="{FB891B69-8472-41B5-B8C1-A3609DC870C6}"/>
    <cellStyle name="Normal 2 2 2 3 6 3 2" xfId="10699" xr:uid="{BCF4BF5A-36B9-49D4-AA53-49A1DE529E41}"/>
    <cellStyle name="Normal 2 2 2 3 6 3 2 2" xfId="26534" xr:uid="{4683E20F-9307-4992-81B8-EC467ED95F0A}"/>
    <cellStyle name="Normal 2 2 2 3 6 3 3" xfId="10700" xr:uid="{C00BB43A-EC48-404B-AFB8-01E90FD944DA}"/>
    <cellStyle name="Normal 2 2 2 3 6 3 3 2" xfId="26535" xr:uid="{F9C9581C-921F-4B76-AA16-325EE86A56C0}"/>
    <cellStyle name="Normal 2 2 2 3 6 3 4" xfId="26533" xr:uid="{777491AD-DB3E-4B42-AEBD-66DE52667B89}"/>
    <cellStyle name="Normal 2 2 2 3 6 3 5" xfId="18981" xr:uid="{3800A8FD-1DEB-4334-8F80-C65084263BD2}"/>
    <cellStyle name="Normal 2 2 2 3 6 4" xfId="10701" xr:uid="{3DCF4356-F133-41DC-A4FE-7C15F39E8334}"/>
    <cellStyle name="Normal 2 2 2 3 6 4 2" xfId="10702" xr:uid="{8E207ECB-CF55-43CA-9A2F-239C38E5FA99}"/>
    <cellStyle name="Normal 2 2 2 3 6 4 2 2" xfId="26537" xr:uid="{05988A4F-0FC5-4F13-9715-C7126DB1C1D3}"/>
    <cellStyle name="Normal 2 2 2 3 6 4 3" xfId="26536" xr:uid="{9A17EC2D-3274-46C7-87BC-236CB59AFE66}"/>
    <cellStyle name="Normal 2 2 2 3 6 5" xfId="10703" xr:uid="{893DC0D8-0479-457B-B19E-B37B005D7F7C}"/>
    <cellStyle name="Normal 2 2 2 3 6 5 2" xfId="10704" xr:uid="{9D7CE6F7-E2C3-42D8-8235-9E3EF1BA108C}"/>
    <cellStyle name="Normal 2 2 2 3 6 5 2 2" xfId="26539" xr:uid="{E542550B-30F1-4520-85ED-E252327B9E8C}"/>
    <cellStyle name="Normal 2 2 2 3 6 5 3" xfId="26538" xr:uid="{F7B99592-F1AA-4C59-B987-289DBC84DCB2}"/>
    <cellStyle name="Normal 2 2 2 3 6 6" xfId="10705" xr:uid="{BE2136A3-F528-48EB-A23A-0089C8F0911F}"/>
    <cellStyle name="Normal 2 2 2 3 6 6 2" xfId="26540" xr:uid="{05095DCF-4D61-4F4F-822C-DBB6FCE6FB0F}"/>
    <cellStyle name="Normal 2 2 2 3 6_Dev global price ach" xfId="10706" xr:uid="{64FAD3DC-D12E-4E99-9906-2C1A469968EB}"/>
    <cellStyle name="Normal 2 2 2 3 7" xfId="1467" xr:uid="{00000000-0005-0000-0000-0000E8050000}"/>
    <cellStyle name="Normal 2 2 2 3 7 2" xfId="10707" xr:uid="{BD8F1A60-771D-4EB9-A55E-66D3B1A836CE}"/>
    <cellStyle name="Normal 2 2 2 3 7 2 2" xfId="10708" xr:uid="{75048399-696C-4BA9-9817-34EA48E5176C}"/>
    <cellStyle name="Normal 2 2 2 3 7 2 2 2" xfId="10709" xr:uid="{C2B6D96F-FBC9-4E80-8C9A-C60F66F4139C}"/>
    <cellStyle name="Normal 2 2 2 3 7 2 2 2 2" xfId="26543" xr:uid="{B821E1E5-B315-4E1E-9C99-5231C57C5073}"/>
    <cellStyle name="Normal 2 2 2 3 7 2 2 3" xfId="26542" xr:uid="{BE719C88-F67D-47B3-9E61-1B01888074BC}"/>
    <cellStyle name="Normal 2 2 2 3 7 2 3" xfId="10710" xr:uid="{C2509EA1-3923-4129-B576-21B6982EDFA2}"/>
    <cellStyle name="Normal 2 2 2 3 7 2 3 2" xfId="10711" xr:uid="{0A9D5554-9FB9-4FE5-9C32-B57B87EA088B}"/>
    <cellStyle name="Normal 2 2 2 3 7 2 3 2 2" xfId="26545" xr:uid="{883F13FE-0220-4F2B-BACC-9C1FB39660A9}"/>
    <cellStyle name="Normal 2 2 2 3 7 2 3 3" xfId="26544" xr:uid="{5062E791-D6CD-4C16-8633-F8D12DBE05AD}"/>
    <cellStyle name="Normal 2 2 2 3 7 2 4" xfId="10712" xr:uid="{FE7508BC-CEC6-49C1-8C1C-D295D78D6AFA}"/>
    <cellStyle name="Normal 2 2 2 3 7 2 4 2" xfId="26546" xr:uid="{8BF5F800-D8CA-4115-B8B5-918BC3E34099}"/>
    <cellStyle name="Normal 2 2 2 3 7 2 5" xfId="26541" xr:uid="{256CFAAE-C7C7-430D-8AC8-12FE88740792}"/>
    <cellStyle name="Normal 2 2 2 3 7 2 6" xfId="18980" xr:uid="{627E6B95-359A-43F6-A3A4-639045A9D341}"/>
    <cellStyle name="Normal 2 2 2 3 7 3" xfId="10713" xr:uid="{2E07A352-D0F6-4DB1-ABF2-EED55663372F}"/>
    <cellStyle name="Normal 2 2 2 3 7 3 2" xfId="10714" xr:uid="{9D78D351-CC35-4373-B392-A2AD6084A8E9}"/>
    <cellStyle name="Normal 2 2 2 3 7 3 2 2" xfId="26548" xr:uid="{38D6664C-E1A9-4F67-AD2E-484F60D04E5B}"/>
    <cellStyle name="Normal 2 2 2 3 7 3 3" xfId="10715" xr:uid="{904EF4B4-E17C-475B-9B77-7279156B6FCF}"/>
    <cellStyle name="Normal 2 2 2 3 7 3 3 2" xfId="26549" xr:uid="{42F5C13C-59C4-433F-AFE0-C591D7092E77}"/>
    <cellStyle name="Normal 2 2 2 3 7 3 4" xfId="26547" xr:uid="{DE5F9A00-50FE-4815-A3AB-AB243F7FB61A}"/>
    <cellStyle name="Normal 2 2 2 3 7 3 5" xfId="18979" xr:uid="{786B9BC0-552A-4C8B-A968-262D10C53A72}"/>
    <cellStyle name="Normal 2 2 2 3 7 4" xfId="10716" xr:uid="{8C9469D8-1895-44AF-A706-8FDF7DC95A10}"/>
    <cellStyle name="Normal 2 2 2 3 7 4 2" xfId="10717" xr:uid="{C3B381AD-8C52-45B9-9450-E6F46DEDD2D6}"/>
    <cellStyle name="Normal 2 2 2 3 7 4 2 2" xfId="26551" xr:uid="{5B6B916F-2BA0-426B-970B-4F971F7E2228}"/>
    <cellStyle name="Normal 2 2 2 3 7 4 3" xfId="26550" xr:uid="{0CAB5FC3-FFC7-482C-9739-2E0997CAE7D8}"/>
    <cellStyle name="Normal 2 2 2 3 7 5" xfId="10718" xr:uid="{9D3140D1-7DFA-4F37-80A2-BBD0DC287BA0}"/>
    <cellStyle name="Normal 2 2 2 3 7 5 2" xfId="10719" xr:uid="{E5560074-2899-4994-AEE0-F51088906262}"/>
    <cellStyle name="Normal 2 2 2 3 7 5 2 2" xfId="26553" xr:uid="{3C7D067A-2EF7-4B2D-A403-0B2880E8448A}"/>
    <cellStyle name="Normal 2 2 2 3 7 5 3" xfId="26552" xr:uid="{8F0131DB-6CA4-41B2-9B50-C56D326FB4DA}"/>
    <cellStyle name="Normal 2 2 2 3 7 6" xfId="10720" xr:uid="{26381430-DC36-4A33-B9FC-0C21F336E17C}"/>
    <cellStyle name="Normal 2 2 2 3 7 6 2" xfId="26554" xr:uid="{706B83DA-1D7C-4910-8EB4-18CD800B2EFF}"/>
    <cellStyle name="Normal 2 2 2 3 7_Dev global price ach" xfId="10721" xr:uid="{D0576E63-A762-4C10-9980-62FCB56F9124}"/>
    <cellStyle name="Normal 2 2 2 3 8" xfId="10722" xr:uid="{F91B54A9-7168-4F8B-9E0C-0E751460A387}"/>
    <cellStyle name="Normal 2 2 2 3 8 2" xfId="10723" xr:uid="{51F4DB8F-3745-40FA-91CF-A2EE0317A06F}"/>
    <cellStyle name="Normal 2 2 2 3 8 2 2" xfId="10724" xr:uid="{B8E66EC7-7472-46F5-BF24-A3E0602528E7}"/>
    <cellStyle name="Normal 2 2 2 3 8 2 2 2" xfId="26557" xr:uid="{7AF50660-88EE-4231-B4AF-4C4BAB5097EF}"/>
    <cellStyle name="Normal 2 2 2 3 8 2 3" xfId="26556" xr:uid="{707C2B94-EB9C-4933-BD9B-40D3911F4DAE}"/>
    <cellStyle name="Normal 2 2 2 3 8 2 4" xfId="18977" xr:uid="{15B80396-4A23-4917-80A6-AEE73C962F24}"/>
    <cellStyle name="Normal 2 2 2 3 8 3" xfId="10725" xr:uid="{1D6006C1-6019-4A36-92D2-A18D2889F308}"/>
    <cellStyle name="Normal 2 2 2 3 8 3 2" xfId="10726" xr:uid="{D8AA92B7-23E2-4C8E-A284-BF6218126E3B}"/>
    <cellStyle name="Normal 2 2 2 3 8 3 2 2" xfId="26559" xr:uid="{197B3238-1883-44C4-8002-CAA1ADCFBCA0}"/>
    <cellStyle name="Normal 2 2 2 3 8 3 3" xfId="26558" xr:uid="{9D773ABE-D192-444F-8CC0-706311582130}"/>
    <cellStyle name="Normal 2 2 2 3 8 3 4" xfId="18976" xr:uid="{26E98C43-24FB-43E3-A91A-927ADEA80353}"/>
    <cellStyle name="Normal 2 2 2 3 8 4" xfId="10727" xr:uid="{9D7B25E5-EA65-4728-A5A9-7F53A0F4AC2B}"/>
    <cellStyle name="Normal 2 2 2 3 8 4 2" xfId="26560" xr:uid="{D0CEA73B-F550-435C-85BA-EACCC9775CBC}"/>
    <cellStyle name="Normal 2 2 2 3 8 5" xfId="26555" xr:uid="{5B6404C7-B3FC-4019-8C4F-1D2C88126E05}"/>
    <cellStyle name="Normal 2 2 2 3 8 6" xfId="18978" xr:uid="{02BD6E6B-3C92-4B63-AAED-E04DEBBE39B7}"/>
    <cellStyle name="Normal 2 2 2 3 8_Input 18 Cash FC" xfId="18975" xr:uid="{8C686A37-3BAD-4D81-ACD5-495FDB730EC1}"/>
    <cellStyle name="Normal 2 2 2 3 9" xfId="10728" xr:uid="{27005737-4038-445F-B66A-EBC3BB0A56C8}"/>
    <cellStyle name="Normal 2 2 2 3 9 2" xfId="10729" xr:uid="{60E5A661-E328-4ACF-9CF8-28EF86D67F33}"/>
    <cellStyle name="Normal 2 2 2 3 9 2 2" xfId="26562" xr:uid="{49DAE2F3-3E46-4B55-A5EC-CE1E7FCBA678}"/>
    <cellStyle name="Normal 2 2 2 3 9 3" xfId="10730" xr:uid="{D510222D-F0E0-4454-A298-C3E3F2AA8E8A}"/>
    <cellStyle name="Normal 2 2 2 3 9 3 2" xfId="26563" xr:uid="{637757DE-AB42-4B70-9EAF-8D95280319BD}"/>
    <cellStyle name="Normal 2 2 2 3 9 4" xfId="26561" xr:uid="{44F54727-EBC6-479E-92FD-3C2A65FEE445}"/>
    <cellStyle name="Normal 2 2 2 3 9 5" xfId="18974" xr:uid="{E936BD39-512C-466B-86D1-F1788FC5E4C1}"/>
    <cellStyle name="Normal 2 2 2 3_2015 BFOREC HFM PLBS" xfId="1468" xr:uid="{00000000-0005-0000-0000-0000E9050000}"/>
    <cellStyle name="Normal 2 2 2 4" xfId="18973" xr:uid="{6BD1DDDA-20D5-4C67-B34A-501DD4E4C871}"/>
    <cellStyle name="Normal 2 2 2 4 10" xfId="18972" xr:uid="{EA3E6CE7-8F3F-4C62-A9CC-4E4AA666E648}"/>
    <cellStyle name="Normal 2 2 2 4 2" xfId="18971" xr:uid="{9EA9AB6C-1625-4266-B13C-4673F8355ABA}"/>
    <cellStyle name="Normal 2 2 2 4 2 2" xfId="18970" xr:uid="{8B9437A1-1774-40D9-8EEC-C1C3341AA893}"/>
    <cellStyle name="Normal 2 2 2 4 2 2 2" xfId="18969" xr:uid="{A1D6C84F-A138-44BF-B677-F9751E51C9AF}"/>
    <cellStyle name="Normal 2 2 2 4 2 2 3" xfId="18968" xr:uid="{824FA748-9A0D-40CF-95C7-7ED820E8BCB6}"/>
    <cellStyle name="Normal 2 2 2 4 2 2_Input 18 Cash FC" xfId="18967" xr:uid="{ED686F00-B36B-4A31-A71E-5C5BABC71800}"/>
    <cellStyle name="Normal 2 2 2 4 2 3" xfId="18966" xr:uid="{F96DFFB9-4D48-4AB4-905F-EA55C42DBB89}"/>
    <cellStyle name="Normal 2 2 2 4 2 3 2" xfId="18965" xr:uid="{01C65637-0316-46E5-A3E6-E3CA822DC459}"/>
    <cellStyle name="Normal 2 2 2 4 2 3 3" xfId="18964" xr:uid="{DF430D84-E837-4655-9D12-C8287E320479}"/>
    <cellStyle name="Normal 2 2 2 4 2 3_Input 18 Cash FC" xfId="18963" xr:uid="{D674994A-B98E-4EE7-89CA-4502CBF2356C}"/>
    <cellStyle name="Normal 2 2 2 4 2 4" xfId="18962" xr:uid="{CA686862-E780-4268-8EAC-8F406BA342AE}"/>
    <cellStyle name="Normal 2 2 2 4 2 4 2" xfId="18961" xr:uid="{F5880009-BAB2-4ED6-A05C-854FB15D74A4}"/>
    <cellStyle name="Normal 2 2 2 4 2 4 3" xfId="18960" xr:uid="{49C9FE8E-5F07-4E4D-9971-D5A6A5A36571}"/>
    <cellStyle name="Normal 2 2 2 4 2 4_Input 18 Cash FC" xfId="18959" xr:uid="{204A1267-394F-47E6-9D05-CCDCC96D52ED}"/>
    <cellStyle name="Normal 2 2 2 4 2 5" xfId="18958" xr:uid="{2A4C43D2-0FB4-4DC0-83CF-DEDF3A3DC3C2}"/>
    <cellStyle name="Normal 2 2 2 4 2 5 2" xfId="18957" xr:uid="{B0BBB2F8-FA40-493A-8CA1-52102EF77EFC}"/>
    <cellStyle name="Normal 2 2 2 4 2 5 3" xfId="18956" xr:uid="{6A1970D5-AE60-4331-AA48-2D422DD2AE78}"/>
    <cellStyle name="Normal 2 2 2 4 2 5_Input 18 Cash FC" xfId="18955" xr:uid="{485087DE-C8B2-4CB0-8739-50659A098F00}"/>
    <cellStyle name="Normal 2 2 2 4 2 6" xfId="18954" xr:uid="{DDB6BF3A-E10B-41F3-940E-041C0234609E}"/>
    <cellStyle name="Normal 2 2 2 4 2 6 2" xfId="18953" xr:uid="{4FCB6EB6-41F6-4460-961C-7AD1891C1EC1}"/>
    <cellStyle name="Normal 2 2 2 4 2 6 3" xfId="18952" xr:uid="{20661EB4-6C54-4F23-88EF-29377821A8C2}"/>
    <cellStyle name="Normal 2 2 2 4 2 6_Input 18 Cash FC" xfId="18951" xr:uid="{09246D2B-5E41-41B5-B6B4-26B0DE3D1434}"/>
    <cellStyle name="Normal 2 2 2 4 2 7" xfId="18950" xr:uid="{D7380A72-EB8A-474E-929B-0142D213FD64}"/>
    <cellStyle name="Normal 2 2 2 4 2 8" xfId="18949" xr:uid="{14340675-37D5-4CDB-AF38-F2B93961AB4D}"/>
    <cellStyle name="Normal 2 2 2 4 2_Input 18 Cash FC" xfId="18948" xr:uid="{59D0E71A-0A93-4813-A7F2-16DDF3910ADF}"/>
    <cellStyle name="Normal 2 2 2 4 3" xfId="18947" xr:uid="{B32FC8E5-FFC5-4627-A854-44C2B14FEE2E}"/>
    <cellStyle name="Normal 2 2 2 4 3 2" xfId="18946" xr:uid="{82CE0FE0-68FC-4088-B813-9720D843F414}"/>
    <cellStyle name="Normal 2 2 2 4 3 2 2" xfId="18945" xr:uid="{9908D172-9970-4852-BBBE-78565196D1B4}"/>
    <cellStyle name="Normal 2 2 2 4 3 2 3" xfId="18944" xr:uid="{A95B1263-5906-46E8-B737-43D02F73E606}"/>
    <cellStyle name="Normal 2 2 2 4 3 2_Input 18 Cash FC" xfId="18943" xr:uid="{EE25CD0F-D961-4B6C-A6A9-8462F34D5CBC}"/>
    <cellStyle name="Normal 2 2 2 4 3 3" xfId="18942" xr:uid="{CDABB4D5-C8B0-4187-BCAA-10D89E95C741}"/>
    <cellStyle name="Normal 2 2 2 4 3 3 2" xfId="18941" xr:uid="{84184B76-649C-43F3-8E0C-E49AD27B20FC}"/>
    <cellStyle name="Normal 2 2 2 4 3 3 3" xfId="18940" xr:uid="{9870AF9A-1851-4C93-BECC-8567F2593759}"/>
    <cellStyle name="Normal 2 2 2 4 3 3_Input 18 Cash FC" xfId="18939" xr:uid="{126A8033-DAD4-4F3F-A671-45071F69F36F}"/>
    <cellStyle name="Normal 2 2 2 4 3 4" xfId="18938" xr:uid="{01DD6073-20C7-47FA-A558-E2278E0DCF82}"/>
    <cellStyle name="Normal 2 2 2 4 3 4 2" xfId="18937" xr:uid="{B60F49C4-88C7-483A-A994-2C0FD2313384}"/>
    <cellStyle name="Normal 2 2 2 4 3 4 3" xfId="18936" xr:uid="{0EFB0890-3367-4992-AF6B-C2CD563CD4B1}"/>
    <cellStyle name="Normal 2 2 2 4 3 4_Input 18 Cash FC" xfId="18935" xr:uid="{51F0E025-03E7-4BE5-8F18-D7E291CAC25F}"/>
    <cellStyle name="Normal 2 2 2 4 3 5" xfId="18934" xr:uid="{70F0FBBA-AC4E-44F3-BDF0-20462ACE679B}"/>
    <cellStyle name="Normal 2 2 2 4 3 5 2" xfId="18933" xr:uid="{7694C5AD-21F0-4095-ADDD-F093E2057E4A}"/>
    <cellStyle name="Normal 2 2 2 4 3 5 3" xfId="18932" xr:uid="{32E06599-FFBF-4518-B589-DBDFE2C553BD}"/>
    <cellStyle name="Normal 2 2 2 4 3 5_Input 18 Cash FC" xfId="18931" xr:uid="{A06C8B99-9800-4924-8FE1-4FA3BB1BB659}"/>
    <cellStyle name="Normal 2 2 2 4 3 6" xfId="18930" xr:uid="{636E83F5-B8C8-4841-AD24-F59F7A66AE28}"/>
    <cellStyle name="Normal 2 2 2 4 3 6 2" xfId="18929" xr:uid="{73C9479B-A0CD-4E9A-8D32-BDE21B1EF79F}"/>
    <cellStyle name="Normal 2 2 2 4 3 6 3" xfId="18928" xr:uid="{BA686F59-F333-4C4B-B6BE-7738312020EB}"/>
    <cellStyle name="Normal 2 2 2 4 3 6_Input 18 Cash FC" xfId="33428" xr:uid="{7665088F-0EA7-4FF0-B97C-EB6EB0CC04B1}"/>
    <cellStyle name="Normal 2 2 2 4 3 7" xfId="18168" xr:uid="{C90C2302-13DA-4640-8554-E6771842688B}"/>
    <cellStyle name="Normal 2 2 2 4 3 8" xfId="18927" xr:uid="{DA916A7B-7A58-449A-9F87-66DF16D47F8A}"/>
    <cellStyle name="Normal 2 2 2 4 3_Input 18 Cash FC" xfId="18926" xr:uid="{E02EE830-B340-4B17-A02C-71B9B571B430}"/>
    <cellStyle name="Normal 2 2 2 4 4" xfId="18925" xr:uid="{5CE28F4C-9CAB-450C-9279-004325463238}"/>
    <cellStyle name="Normal 2 2 2 4 4 2" xfId="18924" xr:uid="{E30F34E4-AC49-4E19-870D-D2161AC74A94}"/>
    <cellStyle name="Normal 2 2 2 4 4 3" xfId="18923" xr:uid="{C7FDA30D-2A2E-4736-8A2E-CAD4FDA0823B}"/>
    <cellStyle name="Normal 2 2 2 4 4_Input 18 Cash FC" xfId="18922" xr:uid="{831562A9-3EEF-4BC9-A1CA-5EA63D23D1B7}"/>
    <cellStyle name="Normal 2 2 2 4 5" xfId="18921" xr:uid="{45A5DC2F-6A59-443E-BC10-489E47670DAA}"/>
    <cellStyle name="Normal 2 2 2 4 5 2" xfId="18920" xr:uid="{BEB8B561-D36C-4800-AA05-85395BF0B93E}"/>
    <cellStyle name="Normal 2 2 2 4 5 3" xfId="18919" xr:uid="{156D14DB-8B8D-461B-901E-2D073230C0C2}"/>
    <cellStyle name="Normal 2 2 2 4 5_Input 18 Cash FC" xfId="18918" xr:uid="{A7457D25-635E-4877-B720-41C17A33BF46}"/>
    <cellStyle name="Normal 2 2 2 4 6" xfId="18917" xr:uid="{B97888B1-FA54-47E1-8FB7-4185B08878E4}"/>
    <cellStyle name="Normal 2 2 2 4 6 2" xfId="18916" xr:uid="{2018AEAA-58A2-4580-9E5F-56A712284FA7}"/>
    <cellStyle name="Normal 2 2 2 4 6 3" xfId="18915" xr:uid="{B8E523AF-2EB9-4E62-B94B-0AD82AB5080F}"/>
    <cellStyle name="Normal 2 2 2 4 6_Input 18 Cash FC" xfId="18914" xr:uid="{8B0DBEB6-834F-4583-B67D-29D33BFD6272}"/>
    <cellStyle name="Normal 2 2 2 4 7" xfId="18913" xr:uid="{295E21F8-B312-48F7-9567-D21254D2C9AE}"/>
    <cellStyle name="Normal 2 2 2 4 7 2" xfId="18912" xr:uid="{F5398C27-11EC-4F76-8B7F-7DAAA8F1A382}"/>
    <cellStyle name="Normal 2 2 2 4 7 3" xfId="18911" xr:uid="{DA9F13F7-8AFF-482F-8272-218C8D045641}"/>
    <cellStyle name="Normal 2 2 2 4 7_Input 18 Cash FC" xfId="18910" xr:uid="{756A4554-CE70-4EDD-BA82-ECAF6665EB6D}"/>
    <cellStyle name="Normal 2 2 2 4 8" xfId="18909" xr:uid="{F143F535-6B61-4926-A25F-69CEC75C7A9D}"/>
    <cellStyle name="Normal 2 2 2 4 8 2" xfId="18908" xr:uid="{F89AE65B-D977-4399-AB53-CF0FADA8B402}"/>
    <cellStyle name="Normal 2 2 2 4 8 3" xfId="18907" xr:uid="{8DF3BCD5-0E3E-4C41-ACEF-F81580159086}"/>
    <cellStyle name="Normal 2 2 2 4 8_Input 18 Cash FC" xfId="18906" xr:uid="{F43C7D09-6B74-49C9-AE95-0FAE4AAB54FF}"/>
    <cellStyle name="Normal 2 2 2 4 9" xfId="18905" xr:uid="{A51FA096-B1B6-4950-9D0C-968F40AEE032}"/>
    <cellStyle name="Normal 2 2 2 4_Input 18 Cash FC" xfId="18904" xr:uid="{54BB4132-831C-4211-B635-CEAFC05C25C9}"/>
    <cellStyle name="Normal 2 2 2 5" xfId="18903" xr:uid="{4BDDE521-E4A1-4719-ADDB-0C01A6C87CCA}"/>
    <cellStyle name="Normal 2 2 2 5 2" xfId="18902" xr:uid="{2EC36F66-1DB0-480C-B446-FB02487858A1}"/>
    <cellStyle name="Normal 2 2 2 5 2 2" xfId="18901" xr:uid="{FB486025-6EC6-4AF4-A536-9DEB26A45E4E}"/>
    <cellStyle name="Normal 2 2 2 5 2 3" xfId="18900" xr:uid="{B714259B-F146-49DB-BCB8-736A0E324CAF}"/>
    <cellStyle name="Normal 2 2 2 5 2_Input 18 Cash FC" xfId="18899" xr:uid="{F63F89D3-EA58-45FF-B977-E4ACF434E803}"/>
    <cellStyle name="Normal 2 2 2 5 3" xfId="18898" xr:uid="{2039544E-75AE-4BC0-A77E-6BF8767AA5CE}"/>
    <cellStyle name="Normal 2 2 2 5 3 2" xfId="18897" xr:uid="{0DD2A84B-E4B1-452E-841F-64F009969FC6}"/>
    <cellStyle name="Normal 2 2 2 5 3 3" xfId="18896" xr:uid="{1D7C1862-CA89-4A32-BC4A-4FA37180BAD9}"/>
    <cellStyle name="Normal 2 2 2 5 3_Input 18 Cash FC" xfId="18895" xr:uid="{F3983CBE-6CD0-4B0E-920C-3E5C1A08E32B}"/>
    <cellStyle name="Normal 2 2 2 5 4" xfId="18894" xr:uid="{E73A0EAB-F463-4208-A181-4D9B652E1A35}"/>
    <cellStyle name="Normal 2 2 2 5 4 2" xfId="18893" xr:uid="{71168D46-5A82-4641-9238-DE4BC8B95867}"/>
    <cellStyle name="Normal 2 2 2 5 4 3" xfId="18892" xr:uid="{937DB6F1-ACDD-4400-AB34-71AEA6F71DFB}"/>
    <cellStyle name="Normal 2 2 2 5 4_Input 18 Cash FC" xfId="18891" xr:uid="{A3BF2C64-9DF1-4AA5-8289-309138592D04}"/>
    <cellStyle name="Normal 2 2 2 5 5" xfId="18890" xr:uid="{F5EC3D81-BF3C-4700-9529-10E7CF4C7DE3}"/>
    <cellStyle name="Normal 2 2 2 5 5 2" xfId="18889" xr:uid="{B3C1F3AB-557E-4710-90A6-7C6970EEB39A}"/>
    <cellStyle name="Normal 2 2 2 5 5 3" xfId="18888" xr:uid="{B214CEC9-BB59-4DC5-807E-84218557EF79}"/>
    <cellStyle name="Normal 2 2 2 5 5_Input 18 Cash FC" xfId="18887" xr:uid="{D98D6677-F07F-41A1-BF62-3BE66B3434A9}"/>
    <cellStyle name="Normal 2 2 2 5 6" xfId="18886" xr:uid="{5487A2A7-6A8C-48D1-8E08-EB6FF8F1144B}"/>
    <cellStyle name="Normal 2 2 2 5 6 2" xfId="18885" xr:uid="{FA448C34-0ED3-4B5D-AAF4-737C21F13AAD}"/>
    <cellStyle name="Normal 2 2 2 5 6 3" xfId="18884" xr:uid="{55B73B9B-98AB-4394-9268-A61AF24EB4AD}"/>
    <cellStyle name="Normal 2 2 2 5 6_Input 18 Cash FC" xfId="18883" xr:uid="{69A715DF-E5E8-42A4-846B-AD977757A5E9}"/>
    <cellStyle name="Normal 2 2 2 5 7" xfId="18882" xr:uid="{5CC172AE-B56C-4A8F-B4F3-00A4AD82106F}"/>
    <cellStyle name="Normal 2 2 2 5 8" xfId="18881" xr:uid="{BB820393-E249-49D4-AB4D-2FD129CD0FD3}"/>
    <cellStyle name="Normal 2 2 2 5_Input 18 Cash FC" xfId="18880" xr:uid="{52528106-FBF1-4606-82EC-492299D0D269}"/>
    <cellStyle name="Normal 2 2 2 6" xfId="18879" xr:uid="{9EBE2007-8699-4EDB-952E-71F6A7F8541F}"/>
    <cellStyle name="Normal 2 2 2 6 2" xfId="18878" xr:uid="{A8522DD5-D13C-4B29-AFAB-DAD4F72BDDE4}"/>
    <cellStyle name="Normal 2 2 2 6 2 2" xfId="18877" xr:uid="{108BBFCD-0ED8-4AEA-8924-18C963D9866B}"/>
    <cellStyle name="Normal 2 2 2 6 2 3" xfId="18876" xr:uid="{717DBF80-4F62-4ABE-9F70-0958906C61A5}"/>
    <cellStyle name="Normal 2 2 2 6 2_Input 18 Cash FC" xfId="18875" xr:uid="{628D5AF2-AD4E-49D7-BE48-C841E8EDEDFE}"/>
    <cellStyle name="Normal 2 2 2 6 3" xfId="18874" xr:uid="{12141D8C-F6CF-4231-9A7E-AA4FAF4A3C86}"/>
    <cellStyle name="Normal 2 2 2 6 3 2" xfId="18873" xr:uid="{FA267FC7-3A3B-40FE-B278-7E009B81DDE6}"/>
    <cellStyle name="Normal 2 2 2 6 3 3" xfId="18872" xr:uid="{B87C0036-FEF0-47C4-A769-9A9F69DC1063}"/>
    <cellStyle name="Normal 2 2 2 6 3_Input 18 Cash FC" xfId="18871" xr:uid="{E10FE5A2-68D6-4709-AC6E-A89405FB61FA}"/>
    <cellStyle name="Normal 2 2 2 6 4" xfId="18870" xr:uid="{77C03A63-285C-4057-AC79-5CBD5E369ABD}"/>
    <cellStyle name="Normal 2 2 2 6 4 2" xfId="18869" xr:uid="{BE5AF267-C6A8-4D80-ABB2-B98407F55445}"/>
    <cellStyle name="Normal 2 2 2 6 4 3" xfId="18868" xr:uid="{2CB9504A-8EAB-4E50-9005-A1C780E3E30D}"/>
    <cellStyle name="Normal 2 2 2 6 4_Input 18 Cash FC" xfId="18266" xr:uid="{A9A41AFC-F9C4-4129-8655-780C213C6DEB}"/>
    <cellStyle name="Normal 2 2 2 6 5" xfId="18127" xr:uid="{6261E52A-5544-4EA6-B0E6-2861E02EA2ED}"/>
    <cellStyle name="Normal 2 2 2 6 5 2" xfId="18041" xr:uid="{FABC6EDF-F52E-4653-A771-E0695B8AF3BE}"/>
    <cellStyle name="Normal 2 2 2 6 5 3" xfId="18867" xr:uid="{400E6AA0-CCD1-4924-B87A-C7773068CB94}"/>
    <cellStyle name="Normal 2 2 2 6 5_Input 18 Cash FC" xfId="18866" xr:uid="{08E15739-CBD8-45B5-8F6D-EECE3B0F0B3F}"/>
    <cellStyle name="Normal 2 2 2 6 6" xfId="18865" xr:uid="{72D23336-9846-4C45-B26C-89E7B7849B77}"/>
    <cellStyle name="Normal 2 2 2 6 6 2" xfId="18212" xr:uid="{98F73EE2-D92F-4E0E-BDEC-7B35C6E0E2B3}"/>
    <cellStyle name="Normal 2 2 2 6 6 3" xfId="18126" xr:uid="{27612EBC-78A6-4777-9C1E-22D0F8CC9988}"/>
    <cellStyle name="Normal 2 2 2 6 6_Input 18 Cash FC" xfId="18125" xr:uid="{ED5F1368-3F45-42EC-AC19-29B954235B5B}"/>
    <cellStyle name="Normal 2 2 2 6 7" xfId="18853" xr:uid="{201ED76A-6221-4FC0-998F-D7C645EE69DF}"/>
    <cellStyle name="Normal 2 2 2 6 8" xfId="18852" xr:uid="{EF10DC29-6236-4F4E-A64D-00134C9A970E}"/>
    <cellStyle name="Normal 2 2 2 6_Input 18 Cash FC" xfId="18851" xr:uid="{2BD39C98-B48A-4065-80DB-1FB37A2DB2F7}"/>
    <cellStyle name="Normal 2 2 2 7" xfId="18850" xr:uid="{D813369D-D636-4B54-9D14-82A613667A52}"/>
    <cellStyle name="Normal 2 2 2 7 2" xfId="18849" xr:uid="{7CF574FF-FF5D-42D8-9C38-EFA0073E35CA}"/>
    <cellStyle name="Normal 2 2 2 7 3" xfId="18848" xr:uid="{6E59296A-DFC7-4468-A09B-6CBCF5A744C1}"/>
    <cellStyle name="Normal 2 2 2 7_Input 18 Cash FC" xfId="18211" xr:uid="{6CF85F55-9146-45FE-AB6F-E1D094322783}"/>
    <cellStyle name="Normal 2 2 2 8" xfId="18847" xr:uid="{237B4DD8-9D9C-4EB8-8533-2517505082C2}"/>
    <cellStyle name="Normal 2 2 2 8 2" xfId="18846" xr:uid="{571027BB-7D6D-4943-AD84-063FF1D92000}"/>
    <cellStyle name="Normal 2 2 2 8 3" xfId="18124" xr:uid="{AC34AC7F-6A68-4178-AF85-619EBBBAB4B0}"/>
    <cellStyle name="Normal 2 2 2 8_Input 18 Cash FC" xfId="18232" xr:uid="{80D4FFC1-D77B-4388-98C8-AFAC9FEFFCD6}"/>
    <cellStyle name="Normal 2 2 2 9" xfId="18234" xr:uid="{0476FE7E-1E95-4560-B96D-5C9D1AFF59EA}"/>
    <cellStyle name="Normal 2 2 2 9 2" xfId="18219" xr:uid="{93D94357-1BCC-45B4-9BD4-5D7595CE83AE}"/>
    <cellStyle name="Normal 2 2 2 9 3" xfId="18845" xr:uid="{FC6D6CFF-575D-40D3-A749-A7E2FF0F2B77}"/>
    <cellStyle name="Normal 2 2 2 9_Input 18 Cash FC" xfId="18042" xr:uid="{EFAF565F-AB52-4144-9D23-0AE17F778E85}"/>
    <cellStyle name="Normal 2 2 2_Input 18 Cash FC" xfId="18844" xr:uid="{BD543F0C-7133-496A-8CC0-EBB30B2DD7B8}"/>
    <cellStyle name="Normal 2 2 20" xfId="33902" xr:uid="{D6A92640-D72F-44BF-8B2E-AEBFAFAE1CAB}"/>
    <cellStyle name="Normal 2 2 21" xfId="33906" xr:uid="{E32031D1-8EA0-41B1-B6B0-0276F44C047E}"/>
    <cellStyle name="Normal 2 2 22" xfId="33910" xr:uid="{B5DFC915-AB1A-4638-BE6E-D4E5910784AB}"/>
    <cellStyle name="Normal 2 2 23" xfId="33914" xr:uid="{2507C5DD-5FFB-453A-A61D-700D97AC5EF8}"/>
    <cellStyle name="Normal 2 2 24" xfId="18149" xr:uid="{4E78BA09-EB5C-4B4B-B45F-F7DA0CA0C6FE}"/>
    <cellStyle name="Normal 2 2 25" xfId="34661" xr:uid="{C57A4C4F-359F-4EE7-B378-0A34E39A710A}"/>
    <cellStyle name="Normal 2 2 26" xfId="34686" xr:uid="{178DE8A3-F8AC-42B2-A7ED-820BF3BFE5A6}"/>
    <cellStyle name="Normal 2 2 3" xfId="1469" xr:uid="{00000000-0005-0000-0000-0000EB050000}"/>
    <cellStyle name="Normal 2 2 3 10" xfId="10731" xr:uid="{91969C10-93C6-4856-BFC8-7FC12A73F51E}"/>
    <cellStyle name="Normal 2 2 3 10 2" xfId="10732" xr:uid="{C57F3E2B-E613-4EC4-9F83-44ACA55C4D7E}"/>
    <cellStyle name="Normal 2 2 3 10 2 2" xfId="26565" xr:uid="{41CFFEF2-D73B-4A27-87CB-E3CE3B33AD26}"/>
    <cellStyle name="Normal 2 2 3 10 2 3" xfId="18245" xr:uid="{475FC137-FF5F-407A-AA70-355E7141ED6D}"/>
    <cellStyle name="Normal 2 2 3 10 3" xfId="26564" xr:uid="{D904EA16-404D-418E-BBA1-B12E54373162}"/>
    <cellStyle name="Normal 2 2 3 10 3 2" xfId="33397" xr:uid="{6E927AA3-954F-4F62-BC9A-9D5C849D51B7}"/>
    <cellStyle name="Normal 2 2 3 10 4" xfId="34459" xr:uid="{57817838-B81E-441E-808D-84F2E0F7525B}"/>
    <cellStyle name="Normal 2 2 3 10 5" xfId="33444" xr:uid="{8C5ABC94-31FA-458C-B081-E0C35EED6A8D}"/>
    <cellStyle name="Normal 2 2 3 10_Input 18 Cash FC" xfId="33440" xr:uid="{54AD7832-355E-45D3-ACAC-0A13EA44CA9C}"/>
    <cellStyle name="Normal 2 2 3 11" xfId="10733" xr:uid="{F7E54BB6-1A18-4E08-A8E3-D4DB564BD83B}"/>
    <cellStyle name="Normal 2 2 3 11 2" xfId="10734" xr:uid="{9D7701C2-1372-45D4-83FE-E8ED97AEF10F}"/>
    <cellStyle name="Normal 2 2 3 11 2 2" xfId="26567" xr:uid="{FDE59C15-02B8-49F7-A289-ECE5C80DB0FC}"/>
    <cellStyle name="Normal 2 2 3 11 3" xfId="26566" xr:uid="{91CAD43B-A19C-4BDE-A7A6-7840CD32678A}"/>
    <cellStyle name="Normal 2 2 3 11 4" xfId="33424" xr:uid="{C4725759-FA71-4CBC-AEE4-CF8586DCB47D}"/>
    <cellStyle name="Normal 2 2 3 12" xfId="10735" xr:uid="{7E7F80C5-8FFB-4F3D-96D5-36F1EC672932}"/>
    <cellStyle name="Normal 2 2 3 12 2" xfId="26568" xr:uid="{228A7339-55D7-49FF-8B98-978BD0DC8A43}"/>
    <cellStyle name="Normal 2 2 3 12 3" xfId="33437" xr:uid="{F3818A01-78EF-4335-BA42-9AAB6D6898B1}"/>
    <cellStyle name="Normal 2 2 3 13" xfId="33393" xr:uid="{DA1C98E1-CF5C-4E98-B183-FC5EFE8A5CD7}"/>
    <cellStyle name="Normal 2 2 3 14" xfId="19629" xr:uid="{79B4ACB9-0AAB-4F3D-B196-415EF34CA126}"/>
    <cellStyle name="Normal 2 2 3 2" xfId="1470" xr:uid="{00000000-0005-0000-0000-0000EC050000}"/>
    <cellStyle name="Normal 2 2 3 2 10" xfId="33434" xr:uid="{203BA392-B487-4793-96FD-7D17A8B4F59B}"/>
    <cellStyle name="Normal 2 2 3 2 2" xfId="1471" xr:uid="{00000000-0005-0000-0000-0000ED050000}"/>
    <cellStyle name="Normal 2 2 3 2 2 2" xfId="1472" xr:uid="{00000000-0005-0000-0000-0000EE050000}"/>
    <cellStyle name="Normal 2 2 3 2 2 2 2" xfId="10736" xr:uid="{728283A8-6937-4DFC-A378-5DC2E934DEC7}"/>
    <cellStyle name="Normal 2 2 3 2 2 2 2 2" xfId="10737" xr:uid="{733156D8-6038-40DE-9B9B-C2003B0BBFBB}"/>
    <cellStyle name="Normal 2 2 3 2 2 2 2 2 2" xfId="26570" xr:uid="{DC943A8C-9777-4693-B309-48ECC4ADAB8A}"/>
    <cellStyle name="Normal 2 2 3 2 2 2 2 3" xfId="10738" xr:uid="{BC0B28CD-9D55-4F72-816A-10E8323D802B}"/>
    <cellStyle name="Normal 2 2 3 2 2 2 2 3 2" xfId="26571" xr:uid="{2446E9AF-BAF4-4144-9FEE-31DFFB2345BF}"/>
    <cellStyle name="Normal 2 2 3 2 2 2 2 4" xfId="26569" xr:uid="{A6DB9E22-3E88-49A2-BD73-BC9A51E5916C}"/>
    <cellStyle name="Normal 2 2 3 2 2 2 2 5" xfId="33402" xr:uid="{35EFF834-C48A-440F-8AB8-68D822E17F88}"/>
    <cellStyle name="Normal 2 2 3 2 2 2 3" xfId="10739" xr:uid="{3460106E-7440-4A91-BDAB-AF298B2A2403}"/>
    <cellStyle name="Normal 2 2 3 2 2 2 3 2" xfId="10740" xr:uid="{27B0C02E-8014-4C1C-8C21-134C94953D8B}"/>
    <cellStyle name="Normal 2 2 3 2 2 2 3 2 2" xfId="26573" xr:uid="{63520F5C-B2C9-441A-9612-CCFF9C4C700F}"/>
    <cellStyle name="Normal 2 2 3 2 2 2 3 3" xfId="26572" xr:uid="{3A73EE8D-226A-4464-A441-D22A00C2089D}"/>
    <cellStyle name="Normal 2 2 3 2 2 2 3 4" xfId="33378" xr:uid="{35ABE5EF-41A7-4B2A-A7B0-E97804C02AC3}"/>
    <cellStyle name="Normal 2 2 3 2 2 2 4" xfId="10741" xr:uid="{12F5E129-3B6D-4A80-A565-A78DA0D48FEE}"/>
    <cellStyle name="Normal 2 2 3 2 2 2 4 2" xfId="10742" xr:uid="{A14F02ED-B249-4CC4-9C54-435960CE3567}"/>
    <cellStyle name="Normal 2 2 3 2 2 2 4 2 2" xfId="26575" xr:uid="{7FD58019-9DC7-43A1-B996-5214356237C3}"/>
    <cellStyle name="Normal 2 2 3 2 2 2 4 3" xfId="26574" xr:uid="{7ADD53AA-9280-4EC2-9742-CE7EA6690594}"/>
    <cellStyle name="Normal 2 2 3 2 2 2 5" xfId="10743" xr:uid="{D428FA1F-A5AF-47F2-AE34-C8196EE4A52E}"/>
    <cellStyle name="Normal 2 2 3 2 2 2 5 2" xfId="26576" xr:uid="{03C2FD4A-D631-465C-B873-0A28A39FDC78}"/>
    <cellStyle name="Normal 2 2 3 2 2 2_Input 18 Cash FC" xfId="18233" xr:uid="{A9830D62-EA9F-4984-BABC-4E1EF9858CE0}"/>
    <cellStyle name="Normal 2 2 3 2 2 3" xfId="10744" xr:uid="{633D6BB6-9FDD-4C5C-96ED-EEB0935C772E}"/>
    <cellStyle name="Normal 2 2 3 2 2 3 2" xfId="10745" xr:uid="{C351F58A-016F-4C17-9FE9-28D0072F4293}"/>
    <cellStyle name="Normal 2 2 3 2 2 3 2 2" xfId="26578" xr:uid="{5BF9A881-5B2A-4C60-8F1D-A5B9FFBE80B1}"/>
    <cellStyle name="Normal 2 2 3 2 2 3 2 3" xfId="33408" xr:uid="{3A1B5639-5571-46FE-959B-096B0C72D194}"/>
    <cellStyle name="Normal 2 2 3 2 2 3 3" xfId="10746" xr:uid="{C09B83EA-6BA3-4EA0-955E-B061EB421668}"/>
    <cellStyle name="Normal 2 2 3 2 2 3 3 2" xfId="26579" xr:uid="{AFFF62E9-7668-4556-8C7C-05A0446185D4}"/>
    <cellStyle name="Normal 2 2 3 2 2 3 3 3" xfId="33426" xr:uid="{03EC765C-B6D1-4F73-9BFE-558F3807DE9A}"/>
    <cellStyle name="Normal 2 2 3 2 2 3 4" xfId="26577" xr:uid="{186D298B-7BBF-420A-9C5F-92943B1A9EBF}"/>
    <cellStyle name="Normal 2 2 3 2 2 3 5" xfId="33406" xr:uid="{08BB1957-4BF4-4CEE-BD4D-121988010058}"/>
    <cellStyle name="Normal 2 2 3 2 2 3_Input 18 Cash FC" xfId="33441" xr:uid="{5002AA8C-8C18-41FF-AECB-20FCAE1280D9}"/>
    <cellStyle name="Normal 2 2 3 2 2 4" xfId="10747" xr:uid="{F1BDD71A-96C0-4B12-B057-3037F85A2BDB}"/>
    <cellStyle name="Normal 2 2 3 2 2 4 2" xfId="10748" xr:uid="{AE311239-3012-45CF-B68B-A911B15132C4}"/>
    <cellStyle name="Normal 2 2 3 2 2 4 2 2" xfId="26581" xr:uid="{A73EA69B-1F1F-4AF6-81C7-A746A15DE8D2}"/>
    <cellStyle name="Normal 2 2 3 2 2 4 2 3" xfId="33399" xr:uid="{550FB6C5-905E-447C-AC5A-5F18B311690C}"/>
    <cellStyle name="Normal 2 2 3 2 2 4 3" xfId="10749" xr:uid="{61C6C27F-4067-41C5-8A1F-D29AEED9DB73}"/>
    <cellStyle name="Normal 2 2 3 2 2 4 3 2" xfId="26582" xr:uid="{D675439D-2107-45E5-8F66-38F5FB9B6C5E}"/>
    <cellStyle name="Normal 2 2 3 2 2 4 3 3" xfId="33396" xr:uid="{28BD405C-902C-45CD-8A97-1DADF8EDA9D0}"/>
    <cellStyle name="Normal 2 2 3 2 2 4 4" xfId="26580" xr:uid="{4BCDE51E-A69B-400E-A68B-B18B7988F109}"/>
    <cellStyle name="Normal 2 2 3 2 2 4 5" xfId="33398" xr:uid="{512FA317-3413-4E8C-98E7-140C6E9D0528}"/>
    <cellStyle name="Normal 2 2 3 2 2 4_Input 18 Cash FC" xfId="33400" xr:uid="{E59FDCB8-C751-41CC-8BB3-D4665C933150}"/>
    <cellStyle name="Normal 2 2 3 2 2 5" xfId="10750" xr:uid="{4F55A326-503A-478C-AE72-9AC6D4749457}"/>
    <cellStyle name="Normal 2 2 3 2 2 5 2" xfId="10751" xr:uid="{E2CFEE12-498F-4852-8A99-59E38649EE31}"/>
    <cellStyle name="Normal 2 2 3 2 2 5 2 2" xfId="26584" xr:uid="{4CFC4D1A-5A5C-41E8-8E6A-9F34F9581224}"/>
    <cellStyle name="Normal 2 2 3 2 2 5 2 3" xfId="33403" xr:uid="{2976DADF-0B20-4148-9342-3C3070FCD96F}"/>
    <cellStyle name="Normal 2 2 3 2 2 5 3" xfId="26583" xr:uid="{54D426E7-E919-4245-8AFC-696B74AD1477}"/>
    <cellStyle name="Normal 2 2 3 2 2 5 3 2" xfId="18210" xr:uid="{132D2C91-E679-41B2-B4A9-56E3B031B71A}"/>
    <cellStyle name="Normal 2 2 3 2 2 5 4" xfId="34460" xr:uid="{2F160CF6-BA9A-494D-9D81-243711ECF741}"/>
    <cellStyle name="Normal 2 2 3 2 2 5 5" xfId="33395" xr:uid="{BE8CA220-B1DC-42A2-84E5-A30FEE646EBD}"/>
    <cellStyle name="Normal 2 2 3 2 2 5_Input 18 Cash FC" xfId="33390" xr:uid="{EBCDC20C-42DD-4DE1-AF15-16D285DB21E3}"/>
    <cellStyle name="Normal 2 2 3 2 2 6" xfId="10752" xr:uid="{6D8D5BBD-FAD4-4A71-9213-D3C7CFE1A3B0}"/>
    <cellStyle name="Normal 2 2 3 2 2 6 2" xfId="10753" xr:uid="{9A96F057-0715-4AAA-85AD-CC08143F9FF6}"/>
    <cellStyle name="Normal 2 2 3 2 2 6 2 2" xfId="26586" xr:uid="{80CA126C-399E-46E7-B790-554FC0B6560E}"/>
    <cellStyle name="Normal 2 2 3 2 2 6 2 3" xfId="33387" xr:uid="{B384186A-581A-4182-88B5-4720BCF9113F}"/>
    <cellStyle name="Normal 2 2 3 2 2 6 3" xfId="26585" xr:uid="{8F66C0F2-6904-409C-8D5E-1D7CB27040DC}"/>
    <cellStyle name="Normal 2 2 3 2 2 6 3 2" xfId="33417" xr:uid="{D66E8EFF-EEC7-4722-A5A8-E921F2570BC6}"/>
    <cellStyle name="Normal 2 2 3 2 2 6 4" xfId="34461" xr:uid="{64E9BD75-0EB9-4810-8482-B13F69368726}"/>
    <cellStyle name="Normal 2 2 3 2 2 6 5" xfId="33381" xr:uid="{EE4307E0-AD03-4738-B317-D50D19501286}"/>
    <cellStyle name="Normal 2 2 3 2 2 6_Input 18 Cash FC" xfId="33382" xr:uid="{8CBC8099-FB33-42B1-B80B-39F3663BC028}"/>
    <cellStyle name="Normal 2 2 3 2 2 7" xfId="10754" xr:uid="{05AEEC45-356A-4958-B649-CE14FE4054BC}"/>
    <cellStyle name="Normal 2 2 3 2 2 7 2" xfId="26587" xr:uid="{D5B8C303-9E11-4600-87FE-EAB5DB947ABC}"/>
    <cellStyle name="Normal 2 2 3 2 2 7 3" xfId="18309" xr:uid="{B32142AB-A43D-4203-B91B-44C24F38518F}"/>
    <cellStyle name="Normal 2 2 3 2 2 8" xfId="18289" xr:uid="{2A924FA8-BA50-45DA-BF12-49D6A46EB855}"/>
    <cellStyle name="Normal 2 2 3 2 2_Dev global price ach" xfId="10755" xr:uid="{0F0A9C7F-6DC2-4EA9-A8E8-7AB48447F492}"/>
    <cellStyle name="Normal 2 2 3 2 3" xfId="1473" xr:uid="{00000000-0005-0000-0000-0000F0050000}"/>
    <cellStyle name="Normal 2 2 3 2 3 2" xfId="10756" xr:uid="{4713FCA7-C2C0-498E-9FE7-3F7E25663043}"/>
    <cellStyle name="Normal 2 2 3 2 3 2 2" xfId="10757" xr:uid="{983CA71F-0F27-4EB3-828B-143DB0F3E5AD}"/>
    <cellStyle name="Normal 2 2 3 2 3 2 2 2" xfId="10758" xr:uid="{3A532CD9-259D-40EE-B891-7624C1BE85FE}"/>
    <cellStyle name="Normal 2 2 3 2 3 2 2 2 2" xfId="26590" xr:uid="{A8B699C2-5320-4857-B705-AA9A6D08D238}"/>
    <cellStyle name="Normal 2 2 3 2 3 2 2 3" xfId="26589" xr:uid="{FC2165ED-5370-49BB-B9E8-E7B4CB72E178}"/>
    <cellStyle name="Normal 2 2 3 2 3 2 2 4" xfId="18293" xr:uid="{61EB4F2D-54E6-4499-A510-57332248AB33}"/>
    <cellStyle name="Normal 2 2 3 2 3 2 3" xfId="10759" xr:uid="{D670AB64-364B-4F47-A7EB-A584176D0BC7}"/>
    <cellStyle name="Normal 2 2 3 2 3 2 3 2" xfId="10760" xr:uid="{53FD2D35-1E52-4FD3-926F-BD7745B2849C}"/>
    <cellStyle name="Normal 2 2 3 2 3 2 3 2 2" xfId="26592" xr:uid="{436E6898-F525-4251-B8F4-99C0A93DE863}"/>
    <cellStyle name="Normal 2 2 3 2 3 2 3 3" xfId="26591" xr:uid="{3BFC79E7-734D-4430-93F7-F57C40319253}"/>
    <cellStyle name="Normal 2 2 3 2 3 2 3 4" xfId="18243" xr:uid="{05E93E57-A6C7-487D-83D4-EDD2A1E77C7A}"/>
    <cellStyle name="Normal 2 2 3 2 3 2 4" xfId="10761" xr:uid="{1C31A0D7-C7B3-4EC3-BA58-94A2C80E573B}"/>
    <cellStyle name="Normal 2 2 3 2 3 2 4 2" xfId="26593" xr:uid="{3112B630-BB0A-47FA-9712-914DFF2DE14E}"/>
    <cellStyle name="Normal 2 2 3 2 3 2 5" xfId="26588" xr:uid="{52055B90-85CF-46EE-BE2E-7840DD9291E9}"/>
    <cellStyle name="Normal 2 2 3 2 3 2 6" xfId="18321" xr:uid="{A45936EF-8196-4EBC-8B1F-09EF9B02090B}"/>
    <cellStyle name="Normal 2 2 3 2 3 2_Input 18 Cash FC" xfId="18311" xr:uid="{13815553-9DCB-43C7-A530-328338B4EDFC}"/>
    <cellStyle name="Normal 2 2 3 2 3 3" xfId="10762" xr:uid="{17554555-2ED1-4A38-B286-FED857EA2BF4}"/>
    <cellStyle name="Normal 2 2 3 2 3 3 2" xfId="10763" xr:uid="{B048F191-BE52-46CD-B33E-A3D0E538AAC3}"/>
    <cellStyle name="Normal 2 2 3 2 3 3 2 2" xfId="26595" xr:uid="{255FBF07-400F-4809-B540-0F27CF3558D3}"/>
    <cellStyle name="Normal 2 2 3 2 3 3 2 3" xfId="18279" xr:uid="{7DDA55DE-0F6D-4116-8CE3-F21F40B14F7F}"/>
    <cellStyle name="Normal 2 2 3 2 3 3 3" xfId="10764" xr:uid="{62E0FF72-3964-4FC4-8ED2-FC394228BCD2}"/>
    <cellStyle name="Normal 2 2 3 2 3 3 3 2" xfId="26596" xr:uid="{BD697B42-0D44-4FB4-A35C-50E1616E8F36}"/>
    <cellStyle name="Normal 2 2 3 2 3 3 3 3" xfId="18336" xr:uid="{61C17C8C-A1D3-4401-B164-5E0BB0CB6B48}"/>
    <cellStyle name="Normal 2 2 3 2 3 3 4" xfId="26594" xr:uid="{4D32C1D0-1402-4BBE-A998-51F1BB368178}"/>
    <cellStyle name="Normal 2 2 3 2 3 3 5" xfId="18339" xr:uid="{A0AE4A00-F1C7-4979-9E33-171D03403B3C}"/>
    <cellStyle name="Normal 2 2 3 2 3 3_Input 18 Cash FC" xfId="18317" xr:uid="{8EC2FE4D-4D88-49E6-A6DA-9F02CCF65D40}"/>
    <cellStyle name="Normal 2 2 3 2 3 4" xfId="10765" xr:uid="{3AD962BD-D547-4CB2-A698-2F1CEEFB55AA}"/>
    <cellStyle name="Normal 2 2 3 2 3 4 2" xfId="10766" xr:uid="{E48C3AE4-78D7-46BD-947E-68EA0F23EA8D}"/>
    <cellStyle name="Normal 2 2 3 2 3 4 2 2" xfId="26598" xr:uid="{7CCB12F9-C180-4BEB-ABA5-21E4A7F56CEB}"/>
    <cellStyle name="Normal 2 2 3 2 3 4 2 3" xfId="18301" xr:uid="{0F0AC14C-BCFB-4325-BA94-97681A6E55C5}"/>
    <cellStyle name="Normal 2 2 3 2 3 4 3" xfId="26597" xr:uid="{15D51B0F-32B5-4BB2-8D21-493248F76331}"/>
    <cellStyle name="Normal 2 2 3 2 3 4 3 2" xfId="18314" xr:uid="{28096809-9582-416F-947D-33F3440264C0}"/>
    <cellStyle name="Normal 2 2 3 2 3 4 4" xfId="34462" xr:uid="{D9B436DD-EB6F-4334-8F81-8426E3F75CCA}"/>
    <cellStyle name="Normal 2 2 3 2 3 4 5" xfId="18274" xr:uid="{317A6D37-9A18-4251-A25E-640FC5355EFD}"/>
    <cellStyle name="Normal 2 2 3 2 3 4_Input 18 Cash FC" xfId="18269" xr:uid="{E0F48823-3522-4E22-B5A2-85843551F3FF}"/>
    <cellStyle name="Normal 2 2 3 2 3 5" xfId="10767" xr:uid="{DD805F7C-6F72-499E-9C6E-8D43A1032BD2}"/>
    <cellStyle name="Normal 2 2 3 2 3 5 2" xfId="10768" xr:uid="{F5CD243E-2020-4D2A-9D08-9C659BD0D097}"/>
    <cellStyle name="Normal 2 2 3 2 3 5 2 2" xfId="26600" xr:uid="{D26040AC-6589-4BBE-BBB4-197F7E4C425D}"/>
    <cellStyle name="Normal 2 2 3 2 3 5 2 3" xfId="18242" xr:uid="{288BE89F-F19A-4661-BB39-0C71432789DE}"/>
    <cellStyle name="Normal 2 2 3 2 3 5 3" xfId="26599" xr:uid="{BBEE210E-B48E-4976-B96D-73B6A1D9B9A4}"/>
    <cellStyle name="Normal 2 2 3 2 3 5 3 2" xfId="18290" xr:uid="{F0BF9277-2B18-421D-A114-264571F7B056}"/>
    <cellStyle name="Normal 2 2 3 2 3 5 4" xfId="34463" xr:uid="{1E1E7AE6-4C1F-4FD7-8056-82DD46B912B6}"/>
    <cellStyle name="Normal 2 2 3 2 3 5 5" xfId="18313" xr:uid="{16E947D1-E5F1-4198-9786-CDB1F567E3C1}"/>
    <cellStyle name="Normal 2 2 3 2 3 5_Input 18 Cash FC" xfId="18294" xr:uid="{127C820B-D118-4899-BFFD-322EA5BC8EE5}"/>
    <cellStyle name="Normal 2 2 3 2 3 6" xfId="10769" xr:uid="{2AA3C43A-80E6-40E8-92E9-24442848CB2E}"/>
    <cellStyle name="Normal 2 2 3 2 3 6 2" xfId="26601" xr:uid="{061B89B4-654D-4871-80A3-6BAD55F09C24}"/>
    <cellStyle name="Normal 2 2 3 2 3 6 2 2" xfId="18287" xr:uid="{5223CFC1-E0FB-4DBC-BE2B-151D6D69D07A}"/>
    <cellStyle name="Normal 2 2 3 2 3 6 3" xfId="18318" xr:uid="{A84BACAA-2921-4484-AEAF-86D150AA6F9B}"/>
    <cellStyle name="Normal 2 2 3 2 3 6 4" xfId="34464" xr:uid="{BAADEFE0-D20B-47D2-93D7-27465FA02273}"/>
    <cellStyle name="Normal 2 2 3 2 3 6 5" xfId="18285" xr:uid="{AB087836-271C-42D3-A6A1-5D48CD1C8826}"/>
    <cellStyle name="Normal 2 2 3 2 3 6_Input 18 Cash FC" xfId="18325" xr:uid="{22EE8272-B4C6-436D-9745-3A7E1211B4BA}"/>
    <cellStyle name="Normal 2 2 3 2 3 7" xfId="18308" xr:uid="{483A2EBC-2D69-4CA8-8B3C-792A349DA117}"/>
    <cellStyle name="Normal 2 2 3 2 3 8" xfId="18307" xr:uid="{19FAAD7F-1360-4C74-A584-AD069BB93741}"/>
    <cellStyle name="Normal 2 2 3 2 3_Dev global price ach" xfId="10770" xr:uid="{56358A0F-C059-4F3E-AC7F-146DEB1B858A}"/>
    <cellStyle name="Normal 2 2 3 2 4" xfId="10771" xr:uid="{D2CBF773-00B7-48EC-9184-17B7FEBBE06B}"/>
    <cellStyle name="Normal 2 2 3 2 4 2" xfId="10772" xr:uid="{9010193C-2E5A-4AA4-87A1-E476B7937A38}"/>
    <cellStyle name="Normal 2 2 3 2 4 2 2" xfId="10773" xr:uid="{8E0EF612-1AFB-40CB-9ADE-BD5D1BEC0A62}"/>
    <cellStyle name="Normal 2 2 3 2 4 2 2 2" xfId="10774" xr:uid="{B3846197-3C48-4387-B24E-67CCFA8AE7E8}"/>
    <cellStyle name="Normal 2 2 3 2 4 2 2 2 2" xfId="26605" xr:uid="{F1E88D8A-735B-4C99-A023-3C8D553B0EF3}"/>
    <cellStyle name="Normal 2 2 3 2 4 2 2 3" xfId="26604" xr:uid="{C4B396B9-D420-42EB-92F1-B934C5EB9333}"/>
    <cellStyle name="Normal 2 2 3 2 4 2 3" xfId="10775" xr:uid="{54C1F16D-CC7B-450A-8D5F-B3368CF00671}"/>
    <cellStyle name="Normal 2 2 3 2 4 2 3 2" xfId="10776" xr:uid="{0C242C12-385C-40CA-86CB-CF5F07CDF52E}"/>
    <cellStyle name="Normal 2 2 3 2 4 2 3 2 2" xfId="26607" xr:uid="{6D9167E3-8315-4C57-9D76-054BB348F14B}"/>
    <cellStyle name="Normal 2 2 3 2 4 2 3 3" xfId="26606" xr:uid="{7E677550-5060-4260-A974-2E2D9D6DA2AC}"/>
    <cellStyle name="Normal 2 2 3 2 4 2 4" xfId="10777" xr:uid="{17115CC0-5C22-4F25-9633-A2048E90BB03}"/>
    <cellStyle name="Normal 2 2 3 2 4 2 4 2" xfId="26608" xr:uid="{D5B8E8D2-E4B2-48C9-B6C4-C5A48C688E46}"/>
    <cellStyle name="Normal 2 2 3 2 4 2 5" xfId="26603" xr:uid="{CA324972-CAA3-4842-BEE7-F8FE952E8D14}"/>
    <cellStyle name="Normal 2 2 3 2 4 2 6" xfId="18332" xr:uid="{8089D20D-9F55-4A96-ACE1-6489D1982986}"/>
    <cellStyle name="Normal 2 2 3 2 4 3" xfId="10778" xr:uid="{276C5677-C404-4637-8A80-B7F65E6BB856}"/>
    <cellStyle name="Normal 2 2 3 2 4 3 2" xfId="10779" xr:uid="{9AF01D51-1947-4631-97A7-384561E2841B}"/>
    <cellStyle name="Normal 2 2 3 2 4 3 2 2" xfId="26610" xr:uid="{9B8B0219-3F5F-4C66-9E33-AB37C35B9B4E}"/>
    <cellStyle name="Normal 2 2 3 2 4 3 3" xfId="26609" xr:uid="{419E600D-0955-4CAB-8736-D63325D8F93C}"/>
    <cellStyle name="Normal 2 2 3 2 4 3 4" xfId="18241" xr:uid="{C12C05C7-B0CE-4064-A5EE-F792851309D5}"/>
    <cellStyle name="Normal 2 2 3 2 4 4" xfId="10780" xr:uid="{7A82C3DD-3300-4499-8DDD-4AEE8C5EF21D}"/>
    <cellStyle name="Normal 2 2 3 2 4 4 2" xfId="10781" xr:uid="{32A87F10-B7AF-49E2-AABE-A2F2E7F97351}"/>
    <cellStyle name="Normal 2 2 3 2 4 4 2 2" xfId="26612" xr:uid="{3A17A278-DE0A-4383-B396-DBDAC6ED460A}"/>
    <cellStyle name="Normal 2 2 3 2 4 4 3" xfId="26611" xr:uid="{62D52C4B-0FC6-45AD-9714-2FE72C53E598}"/>
    <cellStyle name="Normal 2 2 3 2 4 5" xfId="10782" xr:uid="{B3ABF776-2535-48F7-9E27-279A0233F93A}"/>
    <cellStyle name="Normal 2 2 3 2 4 5 2" xfId="26613" xr:uid="{81758DF0-43D2-4007-AC5C-B72240564ADC}"/>
    <cellStyle name="Normal 2 2 3 2 4 6" xfId="26602" xr:uid="{D1A6705F-9852-4037-B58C-A1CE31164BB0}"/>
    <cellStyle name="Normal 2 2 3 2 4 7" xfId="18315" xr:uid="{6B8ECECB-6169-4E9D-90CD-7A6A61AE6D5D}"/>
    <cellStyle name="Normal 2 2 3 2 4_Dev global price ach" xfId="10783" xr:uid="{9A63E607-41DA-4597-91B4-9B2FCB202D58}"/>
    <cellStyle name="Normal 2 2 3 2 5" xfId="10784" xr:uid="{0272D0F0-4F28-472B-BE3A-DBA40A59C434}"/>
    <cellStyle name="Normal 2 2 3 2 5 2" xfId="10785" xr:uid="{4063B3FA-044B-4AF3-9BF7-A0DB267D48B4}"/>
    <cellStyle name="Normal 2 2 3 2 5 2 2" xfId="10786" xr:uid="{318415DC-C470-4900-9708-57FF06CD9B9B}"/>
    <cellStyle name="Normal 2 2 3 2 5 2 2 2" xfId="26616" xr:uid="{D3FE9FD7-09D7-4D20-8D67-CEA6EADAE052}"/>
    <cellStyle name="Normal 2 2 3 2 5 2 3" xfId="26615" xr:uid="{4037360E-C723-41DA-BC34-9A1CB0B87756}"/>
    <cellStyle name="Normal 2 2 3 2 5 2 4" xfId="18316" xr:uid="{462B2A8B-20B8-4791-B0B4-2311A7838522}"/>
    <cellStyle name="Normal 2 2 3 2 5 3" xfId="10787" xr:uid="{2207C3AB-1348-491D-8EE8-57E83E07A790}"/>
    <cellStyle name="Normal 2 2 3 2 5 3 2" xfId="10788" xr:uid="{1EFD0B49-DB05-4AB0-88F2-E221889A55A9}"/>
    <cellStyle name="Normal 2 2 3 2 5 3 2 2" xfId="26618" xr:uid="{B67B8E79-0295-4812-AC7E-6515F320E99C}"/>
    <cellStyle name="Normal 2 2 3 2 5 3 3" xfId="26617" xr:uid="{29AAE7F6-958B-49F8-A205-5B79CF48FDDB}"/>
    <cellStyle name="Normal 2 2 3 2 5 3 4" xfId="18268" xr:uid="{389D1DF2-1082-4C33-BC08-16C817F14502}"/>
    <cellStyle name="Normal 2 2 3 2 5 4" xfId="10789" xr:uid="{3F1A5C5E-9B98-44A7-BC0A-AED8EFE6B658}"/>
    <cellStyle name="Normal 2 2 3 2 5 4 2" xfId="26619" xr:uid="{813CA0FD-E4D3-41ED-932C-7A361EA63DEC}"/>
    <cellStyle name="Normal 2 2 3 2 5 5" xfId="26614" xr:uid="{1C31F0A5-1836-497A-BB3C-0E3EDB568DC8}"/>
    <cellStyle name="Normal 2 2 3 2 5 6" xfId="18283" xr:uid="{9E98C1A3-AB71-4DD0-B3D7-B0E9BE4682BE}"/>
    <cellStyle name="Normal 2 2 3 2 5_Input 18 Cash FC" xfId="18298" xr:uid="{BA256E23-08E9-4F58-A155-09C19688D52E}"/>
    <cellStyle name="Normal 2 2 3 2 6" xfId="10790" xr:uid="{37A4B85B-A1A1-45B2-BDCC-04718D384C35}"/>
    <cellStyle name="Normal 2 2 3 2 6 2" xfId="10791" xr:uid="{CD8186C7-35DF-45BB-9943-FB9EE51F8CEC}"/>
    <cellStyle name="Normal 2 2 3 2 6 2 2" xfId="26621" xr:uid="{319A2616-D82F-4CCD-A96B-A6C1431BFEA3}"/>
    <cellStyle name="Normal 2 2 3 2 6 2 3" xfId="18297" xr:uid="{CC8EAE96-7400-4A33-A1C4-F768607A15ED}"/>
    <cellStyle name="Normal 2 2 3 2 6 3" xfId="10792" xr:uid="{7B9E3F5F-F8B4-4EA5-90B8-A695B4A14684}"/>
    <cellStyle name="Normal 2 2 3 2 6 3 2" xfId="26622" xr:uid="{4C4082B8-C990-4400-BDD8-8EDB1ECF3995}"/>
    <cellStyle name="Normal 2 2 3 2 6 3 3" xfId="18303" xr:uid="{0E13F713-6E6F-4763-B7A0-1B31C3D6874A}"/>
    <cellStyle name="Normal 2 2 3 2 6 4" xfId="26620" xr:uid="{8A110E7D-1D7B-402F-BBEC-7619A3C55A21}"/>
    <cellStyle name="Normal 2 2 3 2 6 5" xfId="18302" xr:uid="{D1F670D7-4336-441F-A37A-FEE5E0755A1C}"/>
    <cellStyle name="Normal 2 2 3 2 6_Input 18 Cash FC" xfId="18296" xr:uid="{29490392-ADAB-451B-96F5-B919BE3230EA}"/>
    <cellStyle name="Normal 2 2 3 2 7" xfId="10793" xr:uid="{B36F8971-3A5F-4C46-BBE3-6852E1961C6D}"/>
    <cellStyle name="Normal 2 2 3 2 7 2" xfId="10794" xr:uid="{0786480B-9F79-4264-81DC-9A6A5D592DA5}"/>
    <cellStyle name="Normal 2 2 3 2 7 2 2" xfId="26624" xr:uid="{18724779-D267-4A01-9F7D-090488745B2F}"/>
    <cellStyle name="Normal 2 2 3 2 7 2 3" xfId="18292" xr:uid="{EDCAF241-4311-4467-B345-FA67CB6F9759}"/>
    <cellStyle name="Normal 2 2 3 2 7 3" xfId="26623" xr:uid="{781999A1-8F04-4D2E-B096-5C8FE463D694}"/>
    <cellStyle name="Normal 2 2 3 2 7 3 2" xfId="18240" xr:uid="{0411B6E2-EED9-45D5-93A5-5DEE7971EB2C}"/>
    <cellStyle name="Normal 2 2 3 2 7 4" xfId="34465" xr:uid="{7FA52BEF-E4F9-4ABC-9CB3-AB2BABF4263C}"/>
    <cellStyle name="Normal 2 2 3 2 7 5" xfId="18304" xr:uid="{0F9074B8-FC9E-431E-AFD6-86CB45602640}"/>
    <cellStyle name="Normal 2 2 3 2 7_Input 18 Cash FC" xfId="18306" xr:uid="{FF1D6836-16A1-42BF-857D-139DED06B808}"/>
    <cellStyle name="Normal 2 2 3 2 8" xfId="10795" xr:uid="{AD26F178-AA8E-4616-A342-BBD8968CFB69}"/>
    <cellStyle name="Normal 2 2 3 2 8 2" xfId="10796" xr:uid="{C191C695-75E2-4B41-8076-0F0A09D62142}"/>
    <cellStyle name="Normal 2 2 3 2 8 2 2" xfId="26626" xr:uid="{2623BD5B-1C98-407D-A7B2-FD4807A23E13}"/>
    <cellStyle name="Normal 2 2 3 2 8 2 3" xfId="18312" xr:uid="{39AD0680-0ED7-45CC-A7E9-23F83CE951F3}"/>
    <cellStyle name="Normal 2 2 3 2 8 3" xfId="26625" xr:uid="{520B4C6E-924B-4867-AE2C-CE7F33216FD1}"/>
    <cellStyle name="Normal 2 2 3 2 8 3 2" xfId="18275" xr:uid="{53CEEB09-25A7-467D-9F3E-510DB7B95021}"/>
    <cellStyle name="Normal 2 2 3 2 8 4" xfId="34466" xr:uid="{12155261-D92D-4FAE-B394-D108DA03AD1F}"/>
    <cellStyle name="Normal 2 2 3 2 8 5" xfId="18286" xr:uid="{056665C9-A44D-4212-89A8-20AB2461E795}"/>
    <cellStyle name="Normal 2 2 3 2 8_Input 18 Cash FC" xfId="18263" xr:uid="{279B15C6-0C48-4291-B913-ECB554FDB8EC}"/>
    <cellStyle name="Normal 2 2 3 2 9" xfId="10797" xr:uid="{FD27B8FD-EA36-4DDE-9ED9-E136ACB863A7}"/>
    <cellStyle name="Normal 2 2 3 2 9 2" xfId="26627" xr:uid="{292428A1-091F-4A0B-83D5-DCCF4D906FF0}"/>
    <cellStyle name="Normal 2 2 3 2 9 3" xfId="18262" xr:uid="{6CD786C0-0B9E-4038-80CB-371B4EE5EFC0}"/>
    <cellStyle name="Normal 2 2 3 2_Dev global price ach" xfId="10798" xr:uid="{D3BDB372-479F-4556-8771-F721EE25B00E}"/>
    <cellStyle name="Normal 2 2 3 3" xfId="1474" xr:uid="{00000000-0005-0000-0000-0000F2050000}"/>
    <cellStyle name="Normal 2 2 3 3 10" xfId="18255" xr:uid="{ED10589B-F6A4-4104-B3E9-9CBEC99E1CC3}"/>
    <cellStyle name="Normal 2 2 3 3 2" xfId="1475" xr:uid="{00000000-0005-0000-0000-0000F3050000}"/>
    <cellStyle name="Normal 2 2 3 3 2 2" xfId="1476" xr:uid="{00000000-0005-0000-0000-0000F4050000}"/>
    <cellStyle name="Normal 2 2 3 3 2 2 2" xfId="10799" xr:uid="{11901B14-85F9-4395-A176-AAC3E757DF9A}"/>
    <cellStyle name="Normal 2 2 3 3 2 2 2 2" xfId="10800" xr:uid="{7E526A99-638B-4084-AA98-D98603BDB19F}"/>
    <cellStyle name="Normal 2 2 3 3 2 2 2 2 2" xfId="26629" xr:uid="{492DAAB2-5E9C-42EA-80B9-2B2203EED6C6}"/>
    <cellStyle name="Normal 2 2 3 3 2 2 2 3" xfId="10801" xr:uid="{AD9EE35E-F8EE-4C82-990B-F892E2B82CB9}"/>
    <cellStyle name="Normal 2 2 3 3 2 2 2 3 2" xfId="26630" xr:uid="{986B2A45-9EE9-43B4-A3BC-0AF52F3DB903}"/>
    <cellStyle name="Normal 2 2 3 3 2 2 2 4" xfId="26628" xr:uid="{F5F6BB20-2D3F-4449-A0CC-96B79EF33DE4}"/>
    <cellStyle name="Normal 2 2 3 3 2 2 2 5" xfId="19640" xr:uid="{45DAD797-4DA2-4E22-9330-96C37F35387E}"/>
    <cellStyle name="Normal 2 2 3 3 2 2 3" xfId="10802" xr:uid="{2C93E8DA-53BF-4EE2-B208-A49093622A7A}"/>
    <cellStyle name="Normal 2 2 3 3 2 2 3 2" xfId="10803" xr:uid="{1CAB77F6-0AEA-4E83-9E59-779E2513805F}"/>
    <cellStyle name="Normal 2 2 3 3 2 2 3 2 2" xfId="26632" xr:uid="{037C66AE-7F48-40A8-8C1E-E5381EAE6DBE}"/>
    <cellStyle name="Normal 2 2 3 3 2 2 3 3" xfId="26631" xr:uid="{95439195-8E22-4D88-AF8F-28355D3683B2}"/>
    <cellStyle name="Normal 2 2 3 3 2 2 3 4" xfId="18843" xr:uid="{6E3E0C0D-6AA1-4178-9BC9-C7CDFFCEA4C7}"/>
    <cellStyle name="Normal 2 2 3 3 2 2 4" xfId="10804" xr:uid="{3D7BF99C-12F0-4504-A126-7B8E9EC9C4CE}"/>
    <cellStyle name="Normal 2 2 3 3 2 2 4 2" xfId="10805" xr:uid="{DD6C62C2-B294-4473-8DA7-1A611A835C9E}"/>
    <cellStyle name="Normal 2 2 3 3 2 2 4 2 2" xfId="26634" xr:uid="{CFF695B5-5787-4069-9CCB-1FD7668FE4AD}"/>
    <cellStyle name="Normal 2 2 3 3 2 2 4 3" xfId="26633" xr:uid="{BA784B8A-3BBA-45C5-9CC7-7E982BBA7E1D}"/>
    <cellStyle name="Normal 2 2 3 3 2 2 5" xfId="10806" xr:uid="{2FEA06A5-CE7C-435A-B576-1BBCE77AE500}"/>
    <cellStyle name="Normal 2 2 3 3 2 2 5 2" xfId="26635" xr:uid="{1B6D06F4-C235-44A9-A5D6-219E4CADF9AE}"/>
    <cellStyle name="Normal 2 2 3 3 2 2_Input 18 Cash FC" xfId="18239" xr:uid="{B3D43A68-A75D-48A1-A586-6D25D8C76B9A}"/>
    <cellStyle name="Normal 2 2 3 3 2 3" xfId="10807" xr:uid="{36B6D313-78F9-45ED-87BF-5DA25C54847A}"/>
    <cellStyle name="Normal 2 2 3 3 2 3 2" xfId="10808" xr:uid="{98441269-2AF6-4F70-90BB-3198B11FAC1D}"/>
    <cellStyle name="Normal 2 2 3 3 2 3 2 2" xfId="26637" xr:uid="{CA4E2828-C77B-49D0-956B-60FB6516A410}"/>
    <cellStyle name="Normal 2 2 3 3 2 3 2 3" xfId="18231" xr:uid="{703E6A77-855B-4794-AE7D-46E540CC0A83}"/>
    <cellStyle name="Normal 2 2 3 3 2 3 3" xfId="10809" xr:uid="{BB4EDE1A-4D88-4341-9B7C-6A9439C51BB7}"/>
    <cellStyle name="Normal 2 2 3 3 2 3 3 2" xfId="26638" xr:uid="{4D9A022D-FB42-4B30-8F65-EDD824DDCF23}"/>
    <cellStyle name="Normal 2 2 3 3 2 3 3 3" xfId="18222" xr:uid="{0AAE5D6D-2F41-4CA5-B7C2-95B35AF9C4B3}"/>
    <cellStyle name="Normal 2 2 3 3 2 3 4" xfId="26636" xr:uid="{485979C0-9E14-49EF-8620-ACCE3D50FAB1}"/>
    <cellStyle name="Normal 2 2 3 3 2 3 5" xfId="18224" xr:uid="{AD4B786C-82EF-4277-9F96-0AE362CC4B80}"/>
    <cellStyle name="Normal 2 2 3 3 2 3_Input 18 Cash FC" xfId="18225" xr:uid="{07D3CED3-D11B-42F1-B462-627BBF1839AF}"/>
    <cellStyle name="Normal 2 2 3 3 2 4" xfId="10810" xr:uid="{51C5F90B-1228-4CE5-9364-64A05B331F47}"/>
    <cellStyle name="Normal 2 2 3 3 2 4 2" xfId="10811" xr:uid="{487A46B8-89E6-4A36-9B1B-0B2D2C3DCEB8}"/>
    <cellStyle name="Normal 2 2 3 3 2 4 2 2" xfId="26640" xr:uid="{B242C431-047B-4696-B860-0F8C327C26C9}"/>
    <cellStyle name="Normal 2 2 3 3 2 4 2 3" xfId="18226" xr:uid="{C660FE4D-5881-4E77-A907-5443C6A3D13F}"/>
    <cellStyle name="Normal 2 2 3 3 2 4 3" xfId="10812" xr:uid="{BFF12094-1F7E-4238-A11A-14D4094CE531}"/>
    <cellStyle name="Normal 2 2 3 3 2 4 3 2" xfId="26641" xr:uid="{B8F5E54C-34D8-4ADB-B54B-3F08C62E93FB}"/>
    <cellStyle name="Normal 2 2 3 3 2 4 3 3" xfId="18221" xr:uid="{3299A423-1A5E-4601-AED2-CBAFB8A23C70}"/>
    <cellStyle name="Normal 2 2 3 3 2 4 4" xfId="26639" xr:uid="{274E7462-457E-4A73-BF05-978AC903031F}"/>
    <cellStyle name="Normal 2 2 3 3 2 4 5" xfId="18223" xr:uid="{A1D03C33-6A26-4B72-9E48-0D25EBB66E8D}"/>
    <cellStyle name="Normal 2 2 3 3 2 4_Input 18 Cash FC" xfId="18227" xr:uid="{6F92DCA7-4687-4B9C-9EE5-6C6389B100F5}"/>
    <cellStyle name="Normal 2 2 3 3 2 5" xfId="10813" xr:uid="{6A43500A-04AE-436B-87F0-7D96D845F75F}"/>
    <cellStyle name="Normal 2 2 3 3 2 5 2" xfId="10814" xr:uid="{4638BA6E-C595-4516-B0DD-11F8AA06BF33}"/>
    <cellStyle name="Normal 2 2 3 3 2 5 2 2" xfId="26643" xr:uid="{1529D307-FCCB-447B-9F65-F864D22B7054}"/>
    <cellStyle name="Normal 2 2 3 3 2 5 2 3" xfId="18228" xr:uid="{D11C044D-2607-4019-9BC7-69DE2C232608}"/>
    <cellStyle name="Normal 2 2 3 3 2 5 3" xfId="26642" xr:uid="{6D1EA87A-FED8-47B8-98B4-E53E74093C56}"/>
    <cellStyle name="Normal 2 2 3 3 2 5 3 2" xfId="18123" xr:uid="{F9E7D3D4-7DA0-4444-925C-D833F9D0A27B}"/>
    <cellStyle name="Normal 2 2 3 3 2 5 4" xfId="34467" xr:uid="{44BB15DA-8690-4346-B601-D01245F3FF27}"/>
    <cellStyle name="Normal 2 2 3 3 2 5 5" xfId="18220" xr:uid="{00BF83FD-71D8-4A51-B65A-C9CB2376D06B}"/>
    <cellStyle name="Normal 2 2 3 3 2 5_Input 18 Cash FC" xfId="18842" xr:uid="{2CD2AA8C-330F-4628-A5C4-B6CECBCAE0F9}"/>
    <cellStyle name="Normal 2 2 3 3 2 6" xfId="10815" xr:uid="{161748AD-271C-4BFF-9710-B8723C4AB213}"/>
    <cellStyle name="Normal 2 2 3 3 2 6 2" xfId="10816" xr:uid="{5FB0E4E6-E4C4-4958-99D2-1C67BA5C7FD8}"/>
    <cellStyle name="Normal 2 2 3 3 2 6 2 2" xfId="26645" xr:uid="{DB582535-10FB-4CA8-BD14-E4DD1B717F1F}"/>
    <cellStyle name="Normal 2 2 3 3 2 6 2 3" xfId="18840" xr:uid="{90F4D0C6-6863-47E2-9B6D-792799B0D5DC}"/>
    <cellStyle name="Normal 2 2 3 3 2 6 3" xfId="26644" xr:uid="{4161DCF9-B65D-40FC-94B0-9C18C6B9A516}"/>
    <cellStyle name="Normal 2 2 3 3 2 6 3 2" xfId="18839" xr:uid="{5CE6E221-54C1-440F-B958-1EE91DA19C52}"/>
    <cellStyle name="Normal 2 2 3 3 2 6 4" xfId="34468" xr:uid="{F07FDAE3-DB13-43F4-AD82-1878AE3FB28B}"/>
    <cellStyle name="Normal 2 2 3 3 2 6 5" xfId="18841" xr:uid="{1E697819-A205-4CD6-8DBE-4DD642FECE67}"/>
    <cellStyle name="Normal 2 2 3 3 2 6_Input 18 Cash FC" xfId="18838" xr:uid="{65EC8426-F472-4CF7-A953-A6566671355D}"/>
    <cellStyle name="Normal 2 2 3 3 2 7" xfId="10817" xr:uid="{372672F3-209D-4CD9-A61A-5495834B3082}"/>
    <cellStyle name="Normal 2 2 3 3 2 7 2" xfId="26646" xr:uid="{E7AAD7B2-3A53-4E68-867E-6D260D95A25D}"/>
    <cellStyle name="Normal 2 2 3 3 2 7 3" xfId="18837" xr:uid="{6F33A05B-997C-4CE3-85C9-527D4C42CE0F}"/>
    <cellStyle name="Normal 2 2 3 3 2 8" xfId="18836" xr:uid="{28D29586-A832-49E3-9EA5-9C3D2814E058}"/>
    <cellStyle name="Normal 2 2 3 3 2_Dev global price ach" xfId="10818" xr:uid="{287EAC5E-E9CE-468D-8EAF-030CCB638F3E}"/>
    <cellStyle name="Normal 2 2 3 3 3" xfId="1477" xr:uid="{00000000-0005-0000-0000-0000F6050000}"/>
    <cellStyle name="Normal 2 2 3 3 3 2" xfId="10819" xr:uid="{73040F9F-75CD-4790-A052-D05ABDE7672C}"/>
    <cellStyle name="Normal 2 2 3 3 3 2 2" xfId="10820" xr:uid="{3DF09331-A83E-478E-BA99-11CBDB53BC6A}"/>
    <cellStyle name="Normal 2 2 3 3 3 2 2 2" xfId="26648" xr:uid="{3FA6E8E2-D896-4CEE-A258-F9C552E207E1}"/>
    <cellStyle name="Normal 2 2 3 3 3 2 2 3" xfId="18834" xr:uid="{62F4088B-7708-4506-8D95-8115854320FF}"/>
    <cellStyle name="Normal 2 2 3 3 3 2 3" xfId="10821" xr:uid="{A01E6BAE-9BCC-43D9-B16F-7A9A63EAD652}"/>
    <cellStyle name="Normal 2 2 3 3 3 2 3 2" xfId="26649" xr:uid="{E2D6F879-0843-4098-9AD6-177739CA4BF8}"/>
    <cellStyle name="Normal 2 2 3 3 3 2 3 3" xfId="18209" xr:uid="{05549E12-6BB4-4A21-8B9A-A8E41F6DF2D5}"/>
    <cellStyle name="Normal 2 2 3 3 3 2 4" xfId="26647" xr:uid="{28A4C7ED-3D1F-4251-8675-1974BB62C853}"/>
    <cellStyle name="Normal 2 2 3 3 3 2 5" xfId="18835" xr:uid="{4637AC32-0C4B-49BD-9645-B62D424A742C}"/>
    <cellStyle name="Normal 2 2 3 3 3 2_Input 18 Cash FC" xfId="18833" xr:uid="{7585D266-05C7-455A-A93A-AAA867206B71}"/>
    <cellStyle name="Normal 2 2 3 3 3 3" xfId="10822" xr:uid="{F9B1B03C-052E-4D08-BB10-0C6B6EC806E2}"/>
    <cellStyle name="Normal 2 2 3 3 3 3 2" xfId="10823" xr:uid="{66D35739-2504-4C6B-BF23-D5279876F4AF}"/>
    <cellStyle name="Normal 2 2 3 3 3 3 2 2" xfId="26651" xr:uid="{264E7B5A-DC9E-4645-B783-32373F28C0C5}"/>
    <cellStyle name="Normal 2 2 3 3 3 3 2 3" xfId="18831" xr:uid="{914D697B-C17A-426B-8875-F96D9F9C580F}"/>
    <cellStyle name="Normal 2 2 3 3 3 3 3" xfId="26650" xr:uid="{CA38A020-4360-4B8C-AF38-77E868117ACB}"/>
    <cellStyle name="Normal 2 2 3 3 3 3 3 2" xfId="18830" xr:uid="{486B6030-294D-4D57-989C-2D755CF94312}"/>
    <cellStyle name="Normal 2 2 3 3 3 3 4" xfId="34469" xr:uid="{898C0E31-08D9-40DE-9EEB-1A740F26D55C}"/>
    <cellStyle name="Normal 2 2 3 3 3 3 5" xfId="18832" xr:uid="{2F3920DB-3D30-4BE9-A58F-62C517659A2C}"/>
    <cellStyle name="Normal 2 2 3 3 3 3_Input 18 Cash FC" xfId="18829" xr:uid="{0A70C609-6745-425E-A8DD-283E438DF189}"/>
    <cellStyle name="Normal 2 2 3 3 3 4" xfId="10824" xr:uid="{6EC8039C-9B8E-45B5-A138-51F0A339F47B}"/>
    <cellStyle name="Normal 2 2 3 3 3 4 2" xfId="10825" xr:uid="{4495EDA5-61A2-4E21-ACEC-37EC1C2D847A}"/>
    <cellStyle name="Normal 2 2 3 3 3 4 2 2" xfId="26653" xr:uid="{844C48E9-FA4D-4EBF-B55C-F1F32334A6B7}"/>
    <cellStyle name="Normal 2 2 3 3 3 4 2 3" xfId="18827" xr:uid="{D6EA8636-969C-49E7-AE2D-7A9042885BA3}"/>
    <cellStyle name="Normal 2 2 3 3 3 4 3" xfId="26652" xr:uid="{DF336F35-FB06-4899-93AC-59C85D6FAF4A}"/>
    <cellStyle name="Normal 2 2 3 3 3 4 3 2" xfId="18826" xr:uid="{46B377FD-7F3E-462F-A1C8-8CDD80FB94C9}"/>
    <cellStyle name="Normal 2 2 3 3 3 4 4" xfId="34470" xr:uid="{90D4A4D5-34A5-41F6-9FAF-721EC20EB706}"/>
    <cellStyle name="Normal 2 2 3 3 3 4 5" xfId="18828" xr:uid="{AC2F3241-0B25-48D8-9C77-1E09B1EFC3E6}"/>
    <cellStyle name="Normal 2 2 3 3 3 4_Input 18 Cash FC" xfId="18825" xr:uid="{A7928B99-B8D7-4B9A-B69F-1DA86A808F4D}"/>
    <cellStyle name="Normal 2 2 3 3 3 5" xfId="10826" xr:uid="{1ECDA118-60AF-420B-A6D7-85FCDADD149A}"/>
    <cellStyle name="Normal 2 2 3 3 3 5 2" xfId="26654" xr:uid="{27D92C9E-00B3-46BA-B94D-57DE28A81DE2}"/>
    <cellStyle name="Normal 2 2 3 3 3 5 2 2" xfId="18823" xr:uid="{A30DCFD7-0029-418A-A396-E4E624E931CD}"/>
    <cellStyle name="Normal 2 2 3 3 3 5 3" xfId="18822" xr:uid="{6815D719-6F97-49E3-8A48-788E40ADBBBB}"/>
    <cellStyle name="Normal 2 2 3 3 3 5 4" xfId="34471" xr:uid="{B3684B9C-C66F-43A7-8247-D273E3A1C3FF}"/>
    <cellStyle name="Normal 2 2 3 3 3 5 5" xfId="18824" xr:uid="{40CFB026-D288-4534-AF1F-4F6E348B3405}"/>
    <cellStyle name="Normal 2 2 3 3 3 5_Input 18 Cash FC" xfId="18821" xr:uid="{270FE665-9EC7-4C6C-9FFB-1EE51550C586}"/>
    <cellStyle name="Normal 2 2 3 3 3 6" xfId="18208" xr:uid="{56E40BD9-EC36-460C-BD03-899C4FE42C99}"/>
    <cellStyle name="Normal 2 2 3 3 3 6 2" xfId="18820" xr:uid="{94867E14-C3EA-4BF5-B8A7-789F93294E00}"/>
    <cellStyle name="Normal 2 2 3 3 3 6 3" xfId="18819" xr:uid="{D5E5FEBD-DB74-4479-9AA7-BF8A73B7CB49}"/>
    <cellStyle name="Normal 2 2 3 3 3 6_Input 18 Cash FC" xfId="18818" xr:uid="{4A653D08-05F1-4A59-A3A6-472E81798E63}"/>
    <cellStyle name="Normal 2 2 3 3 3 7" xfId="18817" xr:uid="{026B9B7C-4AE7-4FBF-814A-0E1826912366}"/>
    <cellStyle name="Normal 2 2 3 3 3 8" xfId="18816" xr:uid="{82BDB3F6-34A4-402E-961F-ACA5210B19DE}"/>
    <cellStyle name="Normal 2 2 3 3 3_Input 18 Cash FC" xfId="18815" xr:uid="{9D9F66EF-C37D-4A71-8BF2-C5DC27D48834}"/>
    <cellStyle name="Normal 2 2 3 3 4" xfId="10827" xr:uid="{0082BCE3-E0F8-47EF-96CD-201A5A79BE3E}"/>
    <cellStyle name="Normal 2 2 3 3 4 2" xfId="10828" xr:uid="{115064B6-185B-4ED9-8F5F-F2B752E265B9}"/>
    <cellStyle name="Normal 2 2 3 3 4 2 2" xfId="26656" xr:uid="{D2989AD5-60FF-4F61-AB17-05679993AE55}"/>
    <cellStyle name="Normal 2 2 3 3 4 2 3" xfId="18813" xr:uid="{703D4E32-5C91-47EE-A6D4-73EBCC03387C}"/>
    <cellStyle name="Normal 2 2 3 3 4 3" xfId="10829" xr:uid="{8DAB21C0-02CB-46AE-9414-0B38A6A69F25}"/>
    <cellStyle name="Normal 2 2 3 3 4 3 2" xfId="26657" xr:uid="{3E5E1122-F60C-412E-96ED-499C2404E2A2}"/>
    <cellStyle name="Normal 2 2 3 3 4 3 3" xfId="18207" xr:uid="{67FAF9F4-17B0-4B72-B436-003EDDD75E16}"/>
    <cellStyle name="Normal 2 2 3 3 4 4" xfId="26655" xr:uid="{A0D2716A-2E9A-4D57-BA8F-475E0B350849}"/>
    <cellStyle name="Normal 2 2 3 3 4 5" xfId="18814" xr:uid="{60AA3D0B-CB69-48E0-854D-05A0C95FE78B}"/>
    <cellStyle name="Normal 2 2 3 3 4_Input 18 Cash FC" xfId="18812" xr:uid="{AB118F18-FAE0-4A88-A273-B4D96649B850}"/>
    <cellStyle name="Normal 2 2 3 3 5" xfId="10830" xr:uid="{D3B3A583-1DF3-4576-BD6C-8CB091180803}"/>
    <cellStyle name="Normal 2 2 3 3 5 2" xfId="10831" xr:uid="{03DAFDDA-AE92-4273-A7D8-D8FFD37944EA}"/>
    <cellStyle name="Normal 2 2 3 3 5 2 2" xfId="26659" xr:uid="{DC83B9FE-498E-405C-A4A2-E3BE20BCBFDC}"/>
    <cellStyle name="Normal 2 2 3 3 5 2 3" xfId="18810" xr:uid="{86C74851-6E02-4FD9-BC69-73FF87B609A2}"/>
    <cellStyle name="Normal 2 2 3 3 5 3" xfId="10832" xr:uid="{335A1403-4BAD-4DE9-A4ED-4BAEE557940E}"/>
    <cellStyle name="Normal 2 2 3 3 5 3 2" xfId="26660" xr:uid="{DD7C2E00-25ED-47AC-BD18-C395F6CF9DEC}"/>
    <cellStyle name="Normal 2 2 3 3 5 3 3" xfId="18206" xr:uid="{29309C80-0EF5-4A05-9DE2-5EC6B0926CB7}"/>
    <cellStyle name="Normal 2 2 3 3 5 4" xfId="26658" xr:uid="{857DDCB3-F433-4497-B09E-AB91B241D608}"/>
    <cellStyle name="Normal 2 2 3 3 5 5" xfId="18811" xr:uid="{1DE28261-0387-4ED3-A837-B0D590389047}"/>
    <cellStyle name="Normal 2 2 3 3 5_Input 18 Cash FC" xfId="18122" xr:uid="{EA2465F8-6976-45DA-A46C-2BD013C99CB6}"/>
    <cellStyle name="Normal 2 2 3 3 6" xfId="10833" xr:uid="{73F7B5E0-E08B-42D2-B34E-87CBD02854A5}"/>
    <cellStyle name="Normal 2 2 3 3 6 2" xfId="10834" xr:uid="{676FAB2C-FBC9-4B8A-A05C-5A9AE0577AB1}"/>
    <cellStyle name="Normal 2 2 3 3 6 2 2" xfId="26662" xr:uid="{23DAE2E0-4695-4102-9015-FB82CD930863}"/>
    <cellStyle name="Normal 2 2 3 3 6 2 3" xfId="18809" xr:uid="{516BD14A-C248-4888-86BF-BE4F675DFACB}"/>
    <cellStyle name="Normal 2 2 3 3 6 3" xfId="26661" xr:uid="{74014593-4EE2-4C55-B9B8-F1A947B07C76}"/>
    <cellStyle name="Normal 2 2 3 3 6 3 2" xfId="18120" xr:uid="{50A4AF09-0E3B-4AE4-8986-3B021FF7B4C0}"/>
    <cellStyle name="Normal 2 2 3 3 6 4" xfId="34472" xr:uid="{DCB90B1E-5CAE-43F7-89E2-F357A1ED8F20}"/>
    <cellStyle name="Normal 2 2 3 3 6 5" xfId="18121" xr:uid="{DD4683DB-98DF-4AD7-96A5-EB101E660C1E}"/>
    <cellStyle name="Normal 2 2 3 3 6_Input 18 Cash FC" xfId="18808" xr:uid="{403D6603-BCCD-4715-82F2-077BAB55A7FC}"/>
    <cellStyle name="Normal 2 2 3 3 7" xfId="10835" xr:uid="{34C5B8C6-9763-4C15-A203-E6D2EF73C555}"/>
    <cellStyle name="Normal 2 2 3 3 7 2" xfId="10836" xr:uid="{BE81392E-F1DD-4D99-A75D-9FCB0C0B0F0C}"/>
    <cellStyle name="Normal 2 2 3 3 7 2 2" xfId="26664" xr:uid="{8D80F03C-CDE0-4A5E-BF54-3CD1FBDE24BA}"/>
    <cellStyle name="Normal 2 2 3 3 7 2 3" xfId="18205" xr:uid="{1F22C047-7287-41E6-A502-2E63A747704B}"/>
    <cellStyle name="Normal 2 2 3 3 7 3" xfId="26663" xr:uid="{A983C0DF-7209-46D6-BE88-FEBA225AC604}"/>
    <cellStyle name="Normal 2 2 3 3 7 3 2" xfId="18806" xr:uid="{997B3DBD-D0C4-40F5-8F06-9000E4B294CB}"/>
    <cellStyle name="Normal 2 2 3 3 7 4" xfId="34473" xr:uid="{FFFF5310-11C0-46F7-B3A0-3AFB3172F944}"/>
    <cellStyle name="Normal 2 2 3 3 7 5" xfId="18807" xr:uid="{4B72A565-462D-4362-9B12-1B5251128CD8}"/>
    <cellStyle name="Normal 2 2 3 3 7_Input 18 Cash FC" xfId="18805" xr:uid="{6C3742E6-0F5E-4421-BD9C-C9AADB11AC1A}"/>
    <cellStyle name="Normal 2 2 3 3 8" xfId="10837" xr:uid="{8D0EAB70-0DE8-44A5-8934-D2B4388494C8}"/>
    <cellStyle name="Normal 2 2 3 3 8 2" xfId="26665" xr:uid="{6C276064-0844-4177-9D8C-C31582441867}"/>
    <cellStyle name="Normal 2 2 3 3 8 2 2" xfId="18803" xr:uid="{0DE6B2CC-5CDA-4ABD-A498-523513F51D84}"/>
    <cellStyle name="Normal 2 2 3 3 8 3" xfId="18119" xr:uid="{B0EC6D74-9FA8-4287-98F5-124AC3E0F1D8}"/>
    <cellStyle name="Normal 2 2 3 3 8 4" xfId="34474" xr:uid="{8254850A-4A9E-43D8-9FD9-510FB4D0BF6B}"/>
    <cellStyle name="Normal 2 2 3 3 8 5" xfId="18804" xr:uid="{676EA9EA-EF75-4C88-BE95-3FEB0BF7BB1B}"/>
    <cellStyle name="Normal 2 2 3 3 8_Input 18 Cash FC" xfId="18118" xr:uid="{25DEAD94-BCF4-4FA4-BFFF-4DDF31727BB3}"/>
    <cellStyle name="Normal 2 2 3 3 9" xfId="18117" xr:uid="{893BD8F5-B7C7-4E07-9A31-D993CA221ADE}"/>
    <cellStyle name="Normal 2 2 3 3_Dev global price ach" xfId="10838" xr:uid="{64B42666-DEF7-4180-99CD-8F13887B08BF}"/>
    <cellStyle name="Normal 2 2 3 4" xfId="1478" xr:uid="{00000000-0005-0000-0000-0000F8050000}"/>
    <cellStyle name="Normal 2 2 3 4 2" xfId="1479" xr:uid="{00000000-0005-0000-0000-0000F9050000}"/>
    <cellStyle name="Normal 2 2 3 4 2 2" xfId="10839" xr:uid="{73AFAC36-0F0F-468A-A0B2-E39DEFBAF89B}"/>
    <cellStyle name="Normal 2 2 3 4 2 2 2" xfId="10840" xr:uid="{A6900410-84A9-4D91-AA76-59F0D23AF9B8}"/>
    <cellStyle name="Normal 2 2 3 4 2 2 2 2" xfId="26667" xr:uid="{E6D31FF3-D872-43C4-8BAD-2B7952FC7532}"/>
    <cellStyle name="Normal 2 2 3 4 2 2 3" xfId="10841" xr:uid="{27B80D99-C5F8-425C-A998-521D6C604B2C}"/>
    <cellStyle name="Normal 2 2 3 4 2 2 3 2" xfId="26668" xr:uid="{53AD20A7-89F1-47D7-8D77-93CF10737204}"/>
    <cellStyle name="Normal 2 2 3 4 2 2 4" xfId="26666" xr:uid="{96F92C2F-1738-4BC8-8472-4CFD21ECF1DC}"/>
    <cellStyle name="Normal 2 2 3 4 2 2 5" xfId="18115" xr:uid="{244DDE37-D77E-40BB-B570-E5F57C21B2AB}"/>
    <cellStyle name="Normal 2 2 3 4 2 3" xfId="10842" xr:uid="{C211BC62-FF21-4236-899E-AF1A4CE0124D}"/>
    <cellStyle name="Normal 2 2 3 4 2 3 2" xfId="10843" xr:uid="{C6514833-0098-49C9-B10A-40D1D2F3F18B}"/>
    <cellStyle name="Normal 2 2 3 4 2 3 2 2" xfId="26670" xr:uid="{3FB8A2E7-6CC4-4FCA-8158-1D907B4FF9C9}"/>
    <cellStyle name="Normal 2 2 3 4 2 3 3" xfId="26669" xr:uid="{6DC9791A-1FBF-42BC-BD5D-B9F7FFAE9291}"/>
    <cellStyle name="Normal 2 2 3 4 2 3 4" xfId="18114" xr:uid="{14FAC3D1-A33E-451F-BC30-99BDFAD46720}"/>
    <cellStyle name="Normal 2 2 3 4 2 4" xfId="10844" xr:uid="{7E8ABF04-2C13-4A44-9E7A-D684A41F4B9F}"/>
    <cellStyle name="Normal 2 2 3 4 2 4 2" xfId="10845" xr:uid="{923E01D8-FC8E-47D0-93DF-6C9FC870A14A}"/>
    <cellStyle name="Normal 2 2 3 4 2 4 2 2" xfId="26672" xr:uid="{55C7D1B5-3375-4A15-94DB-DC911058A091}"/>
    <cellStyle name="Normal 2 2 3 4 2 4 3" xfId="26671" xr:uid="{ADDAC8E3-B3B2-48B6-B3A5-38C6BB8FAA06}"/>
    <cellStyle name="Normal 2 2 3 4 2 5" xfId="10846" xr:uid="{79916BBF-8C35-49D6-BB92-E24CC6DD81A8}"/>
    <cellStyle name="Normal 2 2 3 4 2 5 2" xfId="26673" xr:uid="{C8FB9ED9-A8EE-41A9-89AA-E1A312D45D60}"/>
    <cellStyle name="Normal 2 2 3 4 2_Input 18 Cash FC" xfId="18113" xr:uid="{5E1FFD83-E83E-4903-A831-73A1CDAEB9B0}"/>
    <cellStyle name="Normal 2 2 3 4 3" xfId="10847" xr:uid="{A38523D5-CC92-40EF-A22A-957D6F62177C}"/>
    <cellStyle name="Normal 2 2 3 4 3 2" xfId="10848" xr:uid="{C412BA29-C011-40A9-B4A0-03E28098FF53}"/>
    <cellStyle name="Normal 2 2 3 4 3 2 2" xfId="26675" xr:uid="{D40442C7-0D0A-4F2F-8836-1E1CCD261EC2}"/>
    <cellStyle name="Normal 2 2 3 4 3 2 3" xfId="18111" xr:uid="{E9208541-CAB6-4473-8FCA-324B214E54DA}"/>
    <cellStyle name="Normal 2 2 3 4 3 3" xfId="10849" xr:uid="{F0E39C78-E813-49C5-951D-17C21B2AE621}"/>
    <cellStyle name="Normal 2 2 3 4 3 3 2" xfId="26676" xr:uid="{E272E664-49D3-4BEA-91F0-7397BCC7D164}"/>
    <cellStyle name="Normal 2 2 3 4 3 3 3" xfId="18110" xr:uid="{30D45EC8-FF40-443C-8D8D-823EFBA3531A}"/>
    <cellStyle name="Normal 2 2 3 4 3 4" xfId="26674" xr:uid="{63F260C0-0E35-433E-B63C-47A4A12373CB}"/>
    <cellStyle name="Normal 2 2 3 4 3 5" xfId="18112" xr:uid="{CC32169B-9776-4D3E-B7A3-37D182DED549}"/>
    <cellStyle name="Normal 2 2 3 4 3_Input 18 Cash FC" xfId="18109" xr:uid="{A30E0D65-65B7-4219-8E96-985EC9193ED5}"/>
    <cellStyle name="Normal 2 2 3 4 4" xfId="10850" xr:uid="{1D988B42-9E9A-455C-9903-9848B9F8F416}"/>
    <cellStyle name="Normal 2 2 3 4 4 2" xfId="10851" xr:uid="{13ECBFEE-A7B9-4040-ADF0-39707D1871D6}"/>
    <cellStyle name="Normal 2 2 3 4 4 2 2" xfId="26678" xr:uid="{853C5BF9-675E-456D-A654-398512B263A7}"/>
    <cellStyle name="Normal 2 2 3 4 4 2 3" xfId="18107" xr:uid="{E49FC361-EFFB-40DE-9166-F9A97A0BC117}"/>
    <cellStyle name="Normal 2 2 3 4 4 3" xfId="10852" xr:uid="{8932E260-1E92-40CD-8665-43AB302FCE0E}"/>
    <cellStyle name="Normal 2 2 3 4 4 3 2" xfId="26679" xr:uid="{0D05EA3B-27E6-4ABE-8676-634BE32ED0B3}"/>
    <cellStyle name="Normal 2 2 3 4 4 3 3" xfId="18802" xr:uid="{06D7DA51-9F22-426C-A88E-4271EBA5F69B}"/>
    <cellStyle name="Normal 2 2 3 4 4 4" xfId="26677" xr:uid="{6B4A55D4-E4A8-454C-BC05-B5EE5747E877}"/>
    <cellStyle name="Normal 2 2 3 4 4 5" xfId="18108" xr:uid="{571FD68F-147B-49C7-880F-81C87A550558}"/>
    <cellStyle name="Normal 2 2 3 4 4_Input 18 Cash FC" xfId="18801" xr:uid="{7EF8650D-2570-4729-AB77-503EB84734F0}"/>
    <cellStyle name="Normal 2 2 3 4 5" xfId="10853" xr:uid="{98778936-F70B-4FB8-B862-D710CCA4349A}"/>
    <cellStyle name="Normal 2 2 3 4 5 2" xfId="10854" xr:uid="{85224371-8F67-452E-B7C5-BF18B3F814BD}"/>
    <cellStyle name="Normal 2 2 3 4 5 2 2" xfId="26681" xr:uid="{5D6E97AA-439D-48BB-B936-FA64D5E3867B}"/>
    <cellStyle name="Normal 2 2 3 4 5 2 3" xfId="19639" xr:uid="{B3540B23-2808-4EF9-97AC-D7FC758A22FD}"/>
    <cellStyle name="Normal 2 2 3 4 5 3" xfId="26680" xr:uid="{A0FD0825-1C43-4CCD-B958-EC904DA5DF18}"/>
    <cellStyle name="Normal 2 2 3 4 5 3 2" xfId="18800" xr:uid="{965987FA-6372-4D4D-8FDD-D10A50B5D425}"/>
    <cellStyle name="Normal 2 2 3 4 5 4" xfId="34475" xr:uid="{7D7DCA6A-3991-4195-B4C5-F1160A429BF6}"/>
    <cellStyle name="Normal 2 2 3 4 5 5" xfId="18204" xr:uid="{706DA48B-1F09-4AFA-8DD6-BB5BFB7882BE}"/>
    <cellStyle name="Normal 2 2 3 4 5_Input 18 Cash FC" xfId="18799" xr:uid="{E816BEDE-A780-4869-A32D-D0CC3B79CC59}"/>
    <cellStyle name="Normal 2 2 3 4 6" xfId="10855" xr:uid="{42FE5F7E-07FC-4A0B-842E-3D8F9A0151F2}"/>
    <cellStyle name="Normal 2 2 3 4 6 2" xfId="10856" xr:uid="{5BB91D64-8D64-4564-A74E-808328AA8DFB}"/>
    <cellStyle name="Normal 2 2 3 4 6 2 2" xfId="26683" xr:uid="{B3A01621-0385-4133-AB2F-AD5974A9F4F5}"/>
    <cellStyle name="Normal 2 2 3 4 6 2 3" xfId="18798" xr:uid="{508578A6-FF12-4693-8014-4C87EEB42BDA}"/>
    <cellStyle name="Normal 2 2 3 4 6 3" xfId="26682" xr:uid="{50D6C9E8-9D7F-4FE2-9343-14182769B782}"/>
    <cellStyle name="Normal 2 2 3 4 6 3 2" xfId="18797" xr:uid="{B561B65C-5C6C-4520-9EE4-29B1EF0F3EB5}"/>
    <cellStyle name="Normal 2 2 3 4 6 4" xfId="34476" xr:uid="{248F73CB-5948-4D38-AAFA-DF54CE0B2C2A}"/>
    <cellStyle name="Normal 2 2 3 4 6 5" xfId="18106" xr:uid="{DCEA55C1-4C7B-41F8-9E9D-982068621982}"/>
    <cellStyle name="Normal 2 2 3 4 6_Input 18 Cash FC" xfId="18796" xr:uid="{A28B48F0-DED0-406B-9906-6AF3CE458C9F}"/>
    <cellStyle name="Normal 2 2 3 4 7" xfId="10857" xr:uid="{F2B874BC-4745-4B4C-A1B5-8C041407EAFD}"/>
    <cellStyle name="Normal 2 2 3 4 7 2" xfId="26684" xr:uid="{CDB32503-8CB8-4B98-83EF-647ED1D7F7C8}"/>
    <cellStyle name="Normal 2 2 3 4 7 3" xfId="18795" xr:uid="{3F0E95F0-23A3-4E4D-8BAF-7CC991ABFCC8}"/>
    <cellStyle name="Normal 2 2 3 4 8" xfId="18794" xr:uid="{B402CCE4-CD92-4B7E-9F61-667403C2AAD6}"/>
    <cellStyle name="Normal 2 2 3 4_Dev global price ach" xfId="10858" xr:uid="{B793C794-ECEA-4A12-9E4C-156A251B0A46}"/>
    <cellStyle name="Normal 2 2 3 5" xfId="1480" xr:uid="{00000000-0005-0000-0000-0000FB050000}"/>
    <cellStyle name="Normal 2 2 3 5 2" xfId="1481" xr:uid="{00000000-0005-0000-0000-0000FC050000}"/>
    <cellStyle name="Normal 2 2 3 5 2 2" xfId="10859" xr:uid="{54CD75D5-87DE-4012-8DBA-F2E817D520F8}"/>
    <cellStyle name="Normal 2 2 3 5 2 2 2" xfId="10860" xr:uid="{326E96E6-E18C-4CAD-B14C-D4B7E15B93B9}"/>
    <cellStyle name="Normal 2 2 3 5 2 2 2 2" xfId="26686" xr:uid="{D7C7AFDD-96A5-4815-94C0-DE11719EF2F6}"/>
    <cellStyle name="Normal 2 2 3 5 2 2 3" xfId="10861" xr:uid="{F10FA2FB-2BA2-468E-B5B6-9E32F550E567}"/>
    <cellStyle name="Normal 2 2 3 5 2 2 3 2" xfId="26687" xr:uid="{3E4BA3EE-7E89-4B4C-95C3-D8CD31E66F74}"/>
    <cellStyle name="Normal 2 2 3 5 2 2 4" xfId="26685" xr:uid="{385430F7-3A03-4255-9515-BE772DD3C6B1}"/>
    <cellStyle name="Normal 2 2 3 5 2 2 5" xfId="18793" xr:uid="{77E283E6-22BA-4627-97C8-2FDFBC6B977E}"/>
    <cellStyle name="Normal 2 2 3 5 2 3" xfId="10862" xr:uid="{E6406ADE-9D9C-4BC0-96C4-94F71160CA3F}"/>
    <cellStyle name="Normal 2 2 3 5 2 3 2" xfId="10863" xr:uid="{EAC185C8-605D-48C6-A17B-CB646C32A564}"/>
    <cellStyle name="Normal 2 2 3 5 2 3 2 2" xfId="26689" xr:uid="{D8DD6DBA-A198-4896-A64A-ACC5392EDC50}"/>
    <cellStyle name="Normal 2 2 3 5 2 3 3" xfId="26688" xr:uid="{51616665-777B-4FA9-A019-C79A2B09B7E3}"/>
    <cellStyle name="Normal 2 2 3 5 2 3 4" xfId="18792" xr:uid="{B943D83F-9FE7-480B-8198-F8BC35F90F3B}"/>
    <cellStyle name="Normal 2 2 3 5 2 4" xfId="10864" xr:uid="{F9DCE536-D532-4558-B5EB-8AE1DC23B263}"/>
    <cellStyle name="Normal 2 2 3 5 2 4 2" xfId="10865" xr:uid="{90B1C7E8-95D2-4EEE-981D-0790961738BA}"/>
    <cellStyle name="Normal 2 2 3 5 2 4 2 2" xfId="26691" xr:uid="{B379F8FB-7E5E-4C1A-8A42-58441809537F}"/>
    <cellStyle name="Normal 2 2 3 5 2 4 3" xfId="26690" xr:uid="{73A018F6-8ACE-4340-A5A6-EDE0DE015234}"/>
    <cellStyle name="Normal 2 2 3 5 2 5" xfId="10866" xr:uid="{4D16E66B-6D2E-4D9B-826B-5B64D7F68BE0}"/>
    <cellStyle name="Normal 2 2 3 5 2 5 2" xfId="26692" xr:uid="{685D6039-7146-4C3C-8E92-F11F15D63331}"/>
    <cellStyle name="Normal 2 2 3 5 2_Input 18 Cash FC" xfId="18791" xr:uid="{9C5F2B9E-1639-41E9-BCBE-4D47F129DE21}"/>
    <cellStyle name="Normal 2 2 3 5 3" xfId="10867" xr:uid="{634FC4D7-3F19-403B-B91C-311DCFE95D27}"/>
    <cellStyle name="Normal 2 2 3 5 3 2" xfId="10868" xr:uid="{90E34B32-47FA-4844-B92D-71D282359626}"/>
    <cellStyle name="Normal 2 2 3 5 3 2 2" xfId="26694" xr:uid="{47C18C1A-4CF8-43C3-B26D-D3E03E27FDAE}"/>
    <cellStyle name="Normal 2 2 3 5 3 2 3" xfId="18789" xr:uid="{591CD9E1-18DA-445A-9337-274EC02D5FD4}"/>
    <cellStyle name="Normal 2 2 3 5 3 3" xfId="10869" xr:uid="{1A97F686-8CC0-4729-A87E-5E9C9E5F9398}"/>
    <cellStyle name="Normal 2 2 3 5 3 3 2" xfId="26695" xr:uid="{3E4C83F4-0F65-43FF-9527-A7B0048970CE}"/>
    <cellStyle name="Normal 2 2 3 5 3 3 3" xfId="18788" xr:uid="{5FFE8B7A-D0C3-4C88-A2B4-2A5FCE6D38E5}"/>
    <cellStyle name="Normal 2 2 3 5 3 4" xfId="26693" xr:uid="{74EAF8E7-3555-4BBE-A1C1-089F710692B4}"/>
    <cellStyle name="Normal 2 2 3 5 3 5" xfId="18790" xr:uid="{00F4720B-867C-4C90-9A78-624C52482F12}"/>
    <cellStyle name="Normal 2 2 3 5 3_Input 18 Cash FC" xfId="18105" xr:uid="{0E49E84F-3DEA-4268-AEAD-CF93A580ACA9}"/>
    <cellStyle name="Normal 2 2 3 5 4" xfId="10870" xr:uid="{CC804A19-07CD-4D73-8908-14650A57424D}"/>
    <cellStyle name="Normal 2 2 3 5 4 2" xfId="10871" xr:uid="{42180028-0C81-4426-8B38-230175F61703}"/>
    <cellStyle name="Normal 2 2 3 5 4 2 2" xfId="26697" xr:uid="{D6BE5E17-818B-434C-B22D-87356E260165}"/>
    <cellStyle name="Normal 2 2 3 5 4 2 3" xfId="18786" xr:uid="{8F266E27-3880-4944-BFD3-BD1946DA7783}"/>
    <cellStyle name="Normal 2 2 3 5 4 3" xfId="10872" xr:uid="{DFCA2514-6B8E-4779-9241-3DD59D4AF157}"/>
    <cellStyle name="Normal 2 2 3 5 4 3 2" xfId="26698" xr:uid="{A6EF587E-843C-4E45-809B-A73EADC55987}"/>
    <cellStyle name="Normal 2 2 3 5 4 3 3" xfId="18785" xr:uid="{967FED2E-CA52-491B-954B-AE82DE07AEC3}"/>
    <cellStyle name="Normal 2 2 3 5 4 4" xfId="26696" xr:uid="{3D85AF4B-7048-4495-830C-38BE0E2D0D27}"/>
    <cellStyle name="Normal 2 2 3 5 4 5" xfId="18787" xr:uid="{9280CEAD-0592-41A2-BF10-1E6137FEC752}"/>
    <cellStyle name="Normal 2 2 3 5 4_Input 18 Cash FC" xfId="18784" xr:uid="{549F1A53-87D9-4BBD-A717-1CC8615C955F}"/>
    <cellStyle name="Normal 2 2 3 5 5" xfId="10873" xr:uid="{651EB1D3-4B86-4C07-A0CA-27E6E526954C}"/>
    <cellStyle name="Normal 2 2 3 5 5 2" xfId="10874" xr:uid="{3FD9F64D-19F2-4E8D-A78B-7AC4978A8EC3}"/>
    <cellStyle name="Normal 2 2 3 5 5 2 2" xfId="26700" xr:uid="{E20EB829-3EC2-43B2-A338-2EB5335B41C8}"/>
    <cellStyle name="Normal 2 2 3 5 5 2 3" xfId="18783" xr:uid="{C0C5871E-D1E7-43E3-8BDB-96697165559D}"/>
    <cellStyle name="Normal 2 2 3 5 5 3" xfId="26699" xr:uid="{33F90C60-C4E6-4E0E-BDF8-E7B754DD5E84}"/>
    <cellStyle name="Normal 2 2 3 5 5 3 2" xfId="18782" xr:uid="{6D0DCE81-956A-47B3-A9C2-9CC8179A98C0}"/>
    <cellStyle name="Normal 2 2 3 5 5 4" xfId="34477" xr:uid="{225AB1A8-3CA9-4EA6-9FD3-B3835900CA91}"/>
    <cellStyle name="Normal 2 2 3 5 5 5" xfId="18104" xr:uid="{934D3FA6-8116-45C4-9372-BFA13B2C5FEA}"/>
    <cellStyle name="Normal 2 2 3 5 5_Input 18 Cash FC" xfId="18103" xr:uid="{8FCE3B27-70B2-4F54-90BC-BA6D48A3668A}"/>
    <cellStyle name="Normal 2 2 3 5 6" xfId="10875" xr:uid="{D759584A-07EC-40D9-BB3F-3D202D628BFE}"/>
    <cellStyle name="Normal 2 2 3 5 6 2" xfId="10876" xr:uid="{3CAA0147-D997-42A9-B09D-2864BB8FBEE6}"/>
    <cellStyle name="Normal 2 2 3 5 6 2 2" xfId="26702" xr:uid="{545831C5-7A76-4802-A85A-9BA3386994DF}"/>
    <cellStyle name="Normal 2 2 3 5 6 2 3" xfId="18101" xr:uid="{6C120022-5DF8-4C9B-A694-A510C4446A4F}"/>
    <cellStyle name="Normal 2 2 3 5 6 3" xfId="26701" xr:uid="{86904236-AB6D-4900-B364-424E07C9ADF2}"/>
    <cellStyle name="Normal 2 2 3 5 6 3 2" xfId="18100" xr:uid="{3CF63851-24CC-4451-923D-ED8A8D2F3D48}"/>
    <cellStyle name="Normal 2 2 3 5 6 4" xfId="34478" xr:uid="{9720E665-0954-4A95-A66C-F605FD7E0722}"/>
    <cellStyle name="Normal 2 2 3 5 6 5" xfId="18102" xr:uid="{88C3A59E-9BE6-4DA6-8E66-5F6DEC7641D7}"/>
    <cellStyle name="Normal 2 2 3 5 6_Input 18 Cash FC" xfId="18099" xr:uid="{BA887C19-3485-4A23-AE15-80B0BE34E8E9}"/>
    <cellStyle name="Normal 2 2 3 5 7" xfId="10877" xr:uid="{10E1BF6F-DA26-46AF-9477-8AC443BAEE55}"/>
    <cellStyle name="Normal 2 2 3 5 7 2" xfId="26703" xr:uid="{14B5E05F-C189-495B-BA4F-8645B31EAB59}"/>
    <cellStyle name="Normal 2 2 3 5 7 3" xfId="18098" xr:uid="{D7C41E22-19FB-47B7-84B0-2B9DEDA22F49}"/>
    <cellStyle name="Normal 2 2 3 5 8" xfId="18097" xr:uid="{70D4D07C-2068-4919-978C-A43CFB16AE25}"/>
    <cellStyle name="Normal 2 2 3 5_Dev global price ach" xfId="10878" xr:uid="{35F6C74D-F498-4995-97D4-AA1526A56842}"/>
    <cellStyle name="Normal 2 2 3 6" xfId="1482" xr:uid="{00000000-0005-0000-0000-0000FE050000}"/>
    <cellStyle name="Normal 2 2 3 6 2" xfId="10879" xr:uid="{6C863F3D-CCB9-45BE-AA46-17D9D3EC7AFF}"/>
    <cellStyle name="Normal 2 2 3 6 2 2" xfId="26704" xr:uid="{0C3BC130-F959-430A-87AB-CB611FB9491E}"/>
    <cellStyle name="Normal 2 2 3 6 2 3" xfId="18781" xr:uid="{A5A2C820-DD1A-451C-9DEF-79DD55496F02}"/>
    <cellStyle name="Normal 2 2 3 6 3" xfId="10880" xr:uid="{092DA27C-4A3E-4958-97DD-1456673F595B}"/>
    <cellStyle name="Normal 2 2 3 6 3 2" xfId="10881" xr:uid="{A12BD5F2-715B-4D6B-BAC2-6FA74B22308A}"/>
    <cellStyle name="Normal 2 2 3 6 3 2 2" xfId="26706" xr:uid="{4A812CE5-E1FC-464E-8BB2-BB1D7A2E4652}"/>
    <cellStyle name="Normal 2 2 3 6 3 3" xfId="10882" xr:uid="{B732DEE8-6CF1-4062-AB29-54555B64C581}"/>
    <cellStyle name="Normal 2 2 3 6 3 3 2" xfId="26707" xr:uid="{354A8B24-391F-4293-BC82-EFA1D43B237F}"/>
    <cellStyle name="Normal 2 2 3 6 3 4" xfId="26705" xr:uid="{E7A48DDF-0D77-4CD3-ADD4-4A2EB1093574}"/>
    <cellStyle name="Normal 2 2 3 6 3 5" xfId="18780" xr:uid="{F925897E-16E8-4298-A81D-2111E5BF44DB}"/>
    <cellStyle name="Normal 2 2 3 6 4" xfId="10883" xr:uid="{4ACDAE8C-3282-4020-883B-6151131F6AD4}"/>
    <cellStyle name="Normal 2 2 3 6 4 2" xfId="10884" xr:uid="{8CA45148-0740-4EB7-B289-F4C6163A39C6}"/>
    <cellStyle name="Normal 2 2 3 6 4 2 2" xfId="26709" xr:uid="{FE583D80-86B4-4256-B57D-E5F48608131B}"/>
    <cellStyle name="Normal 2 2 3 6 4 3" xfId="26708" xr:uid="{56CED6C3-A827-4478-9295-DA74EA66B7F9}"/>
    <cellStyle name="Normal 2 2 3 6_Input 18 Cash FC" xfId="18779" xr:uid="{FDB1693B-8AE1-4714-9B4F-625638ABD5EF}"/>
    <cellStyle name="Normal 2 2 3 7" xfId="1483" xr:uid="{00000000-0005-0000-0000-0000FF050000}"/>
    <cellStyle name="Normal 2 2 3 7 2" xfId="10885" xr:uid="{8D093807-362A-4CBB-80DD-6499E4E4ECA2}"/>
    <cellStyle name="Normal 2 2 3 7 2 2" xfId="10886" xr:uid="{428B1B9D-BB46-4980-B248-0438B15B8E60}"/>
    <cellStyle name="Normal 2 2 3 7 2 2 2" xfId="26711" xr:uid="{77B562B0-366F-45A2-8265-575AB9AE144F}"/>
    <cellStyle name="Normal 2 2 3 7 2 3" xfId="10887" xr:uid="{4610A68F-4006-4840-824C-2E58870C41BC}"/>
    <cellStyle name="Normal 2 2 3 7 2 3 2" xfId="26712" xr:uid="{B373A852-51D8-45CC-827B-E923AC8BCA5B}"/>
    <cellStyle name="Normal 2 2 3 7 2 4" xfId="26710" xr:uid="{EC5E991F-B08F-4847-8264-440DBA51B0F5}"/>
    <cellStyle name="Normal 2 2 3 7 2 5" xfId="18096" xr:uid="{4CE7820C-F834-4739-AAD8-386B663BBB6E}"/>
    <cellStyle name="Normal 2 2 3 7 3" xfId="10888" xr:uid="{2885B98D-8ED6-4798-9151-BFCAD4EE1AC0}"/>
    <cellStyle name="Normal 2 2 3 7 3 2" xfId="10889" xr:uid="{F3604EAF-3A34-49F5-B430-C9CA50166262}"/>
    <cellStyle name="Normal 2 2 3 7 3 2 2" xfId="26714" xr:uid="{9AEBC53A-A935-4293-9EE3-2C7294C2D732}"/>
    <cellStyle name="Normal 2 2 3 7 3 3" xfId="26713" xr:uid="{D8CF5BED-5F69-44CA-B25E-EF503DE05020}"/>
    <cellStyle name="Normal 2 2 3 7 3 4" xfId="18095" xr:uid="{034F6ED9-D7F5-47B2-AB27-06476B8A1D63}"/>
    <cellStyle name="Normal 2 2 3 7 4" xfId="10890" xr:uid="{DCFFA727-6E1A-4C95-B0B0-E54B0BAC10A9}"/>
    <cellStyle name="Normal 2 2 3 7 4 2" xfId="10891" xr:uid="{90ED5826-9D5D-4D31-AED1-714F4153BE30}"/>
    <cellStyle name="Normal 2 2 3 7 4 2 2" xfId="26716" xr:uid="{299622B4-CD77-42DB-8E51-188D08B446F7}"/>
    <cellStyle name="Normal 2 2 3 7 4 3" xfId="26715" xr:uid="{9F831B32-F8C8-4A65-99C4-E750C8E0EF40}"/>
    <cellStyle name="Normal 2 2 3 7 5" xfId="10892" xr:uid="{FCD3BC7F-71E0-4206-A2CA-2CF60BF24B90}"/>
    <cellStyle name="Normal 2 2 3 7 5 2" xfId="26717" xr:uid="{5F621780-58E8-4C02-88AF-370799830D9B}"/>
    <cellStyle name="Normal 2 2 3 7_Input 18 Cash FC" xfId="18045" xr:uid="{F38C2390-7488-4C89-9ECA-AABC50D72DBA}"/>
    <cellStyle name="Normal 2 2 3 8" xfId="10893" xr:uid="{03B3970A-D794-414B-9EA7-4C9FCE559CE8}"/>
    <cellStyle name="Normal 2 2 3 8 2" xfId="10894" xr:uid="{A2147155-6DEF-4DBE-B691-A70D62D6B271}"/>
    <cellStyle name="Normal 2 2 3 8 2 2" xfId="26719" xr:uid="{D5A1FE99-7B34-4F36-8C56-2170762C098C}"/>
    <cellStyle name="Normal 2 2 3 8 2 3" xfId="33460" xr:uid="{DEDEC943-1CE0-49B7-9BFD-ACF3012832A1}"/>
    <cellStyle name="Normal 2 2 3 8 3" xfId="10895" xr:uid="{EE6F6FA3-8A79-4905-A342-1137097CE5F8}"/>
    <cellStyle name="Normal 2 2 3 8 3 2" xfId="26720" xr:uid="{F33C8054-5702-431F-9129-356EF87CD49B}"/>
    <cellStyle name="Normal 2 2 3 8 3 3" xfId="33459" xr:uid="{FB6689CB-3E3B-4F3B-A20A-F177FC997BA6}"/>
    <cellStyle name="Normal 2 2 3 8 4" xfId="26718" xr:uid="{9F431A56-623A-4637-B587-EC5C2617434E}"/>
    <cellStyle name="Normal 2 2 3 8 5" xfId="33461" xr:uid="{5DAD70A6-FE49-423B-BA48-4FE11EB5D456}"/>
    <cellStyle name="Normal 2 2 3 8_Input 18 Cash FC" xfId="33458" xr:uid="{123AF2DC-1C88-45D7-ABDD-637ABBE59256}"/>
    <cellStyle name="Normal 2 2 3 9" xfId="10896" xr:uid="{A5F035E2-0C4B-4309-8A1A-C58F3040F429}"/>
    <cellStyle name="Normal 2 2 3 9 2" xfId="10897" xr:uid="{771BBB4A-0401-459C-B103-681B27EE7594}"/>
    <cellStyle name="Normal 2 2 3 9 2 2" xfId="26722" xr:uid="{40F5A7F9-136F-4BAA-BA2F-A65B88BB405F}"/>
    <cellStyle name="Normal 2 2 3 9 2 3" xfId="33456" xr:uid="{7E97B296-8FF2-4C35-8F3A-A08EC6186EF0}"/>
    <cellStyle name="Normal 2 2 3 9 3" xfId="10898" xr:uid="{74F75DD7-74F4-4B7A-9FD6-64F288C6ED37}"/>
    <cellStyle name="Normal 2 2 3 9 3 2" xfId="26723" xr:uid="{8FC4F1F1-FDED-4BB1-AB69-6527F6F6C1F0}"/>
    <cellStyle name="Normal 2 2 3 9 3 3" xfId="18778" xr:uid="{E2C42803-A5AA-42D3-B8C0-90A694BB49B2}"/>
    <cellStyle name="Normal 2 2 3 9 4" xfId="26721" xr:uid="{8AA0D920-53EB-4E3B-B665-AB68CA90302D}"/>
    <cellStyle name="Normal 2 2 3 9 5" xfId="33457" xr:uid="{8A7BFDC4-51BB-4426-9C27-2747CD2FAA6B}"/>
    <cellStyle name="Normal 2 2 3 9_Input 18 Cash FC" xfId="18777" xr:uid="{19746B77-F704-44E0-9148-57A6D0944FE1}"/>
    <cellStyle name="Normal 2 2 3_2015 BFOREC HFM PLBS" xfId="1484" xr:uid="{00000000-0005-0000-0000-000000060000}"/>
    <cellStyle name="Normal 2 2 4" xfId="1485" xr:uid="{00000000-0005-0000-0000-000001060000}"/>
    <cellStyle name="Normal 2 2 4 10" xfId="10899" xr:uid="{363A1F66-FEC8-4EA6-A9CD-20A196FEC23B}"/>
    <cellStyle name="Normal 2 2 4 10 2" xfId="10900" xr:uid="{A55AD0A3-6A62-4071-9033-62B1A0458A9B}"/>
    <cellStyle name="Normal 2 2 4 10 2 2" xfId="26725" xr:uid="{ECB8B37A-CEDB-4894-912E-9E7F0971F335}"/>
    <cellStyle name="Normal 2 2 4 10 3" xfId="26724" xr:uid="{26A508CA-98DE-4C8A-A3D7-B066C3F58E53}"/>
    <cellStyle name="Normal 2 2 4 10 4" xfId="18775" xr:uid="{4273319F-D408-4296-9871-2C5D4D1F20FC}"/>
    <cellStyle name="Normal 2 2 4 11" xfId="10901" xr:uid="{EDA2F17F-8104-4141-97BC-208C3D5BCF28}"/>
    <cellStyle name="Normal 2 2 4 11 2" xfId="10902" xr:uid="{C3D5189C-705D-4690-8745-816116FFB6FE}"/>
    <cellStyle name="Normal 2 2 4 11 2 2" xfId="26727" xr:uid="{3A9CE264-5601-40C1-A2AE-C6A7CB47B6A8}"/>
    <cellStyle name="Normal 2 2 4 11 3" xfId="26726" xr:uid="{8BFC35D5-262E-45CC-A563-0B524893F99B}"/>
    <cellStyle name="Normal 2 2 4 11 4" xfId="18776" xr:uid="{10259201-0CA2-4D2D-8512-1731555261AB}"/>
    <cellStyle name="Normal 2 2 4 12" xfId="10903" xr:uid="{EEEFE6CA-7709-4723-971A-5AD35C3E21FE}"/>
    <cellStyle name="Normal 2 2 4 12 2" xfId="26728" xr:uid="{58D05E07-3538-4490-947A-1969CCD0F693}"/>
    <cellStyle name="Normal 2 2 4 13" xfId="19622" xr:uid="{E197475E-180A-4825-808F-7BCA13CFC814}"/>
    <cellStyle name="Normal 2 2 4 2" xfId="1486" xr:uid="{00000000-0005-0000-0000-000002060000}"/>
    <cellStyle name="Normal 2 2 4 2 2" xfId="1487" xr:uid="{00000000-0005-0000-0000-000003060000}"/>
    <cellStyle name="Normal 2 2 4 2 2 2" xfId="1488" xr:uid="{00000000-0005-0000-0000-000004060000}"/>
    <cellStyle name="Normal 2 2 4 2 2 2 2" xfId="10905" xr:uid="{9C9D2C09-82B1-47DD-83C3-D57EB704FFF6}"/>
    <cellStyle name="Normal 2 2 4 2 2 2 2 2" xfId="10906" xr:uid="{26199B1D-AE7B-47F4-A1BD-380EBE255805}"/>
    <cellStyle name="Normal 2 2 4 2 2 2 2 2 2" xfId="26730" xr:uid="{ABE0CDB7-7E5B-4D49-9CFD-750A7EB374CF}"/>
    <cellStyle name="Normal 2 2 4 2 2 2 2 3" xfId="10907" xr:uid="{1BD82914-6F05-4033-BE6B-2C6B7444E46B}"/>
    <cellStyle name="Normal 2 2 4 2 2 2 2 3 2" xfId="26731" xr:uid="{FAA9D9BC-8282-435B-9D1A-765B1477201E}"/>
    <cellStyle name="Normal 2 2 4 2 2 2 2 4" xfId="26729" xr:uid="{CA138B03-057E-4D40-A270-7D7EB4577869}"/>
    <cellStyle name="Normal 2 2 4 2 2 2 3" xfId="10908" xr:uid="{50B3E085-BAAF-4A94-8F66-EA97F855DDF6}"/>
    <cellStyle name="Normal 2 2 4 2 2 2 3 2" xfId="10909" xr:uid="{7D076C27-D5F3-4E5B-801E-3A8573E4554A}"/>
    <cellStyle name="Normal 2 2 4 2 2 2 3 2 2" xfId="26733" xr:uid="{FD3C2A83-8845-438A-96D1-11DAC2774167}"/>
    <cellStyle name="Normal 2 2 4 2 2 2 3 3" xfId="26732" xr:uid="{B5EA50BC-41C2-4C6C-93D1-50F9D8E9BF66}"/>
    <cellStyle name="Normal 2 2 4 2 2 2 4" xfId="10910" xr:uid="{733A4052-0F2D-40A7-9CCC-EA6FE0AB980C}"/>
    <cellStyle name="Normal 2 2 4 2 2 2 4 2" xfId="10911" xr:uid="{F720C174-DE7C-4CD8-B361-AEA5FA101D08}"/>
    <cellStyle name="Normal 2 2 4 2 2 2 4 2 2" xfId="26735" xr:uid="{B059A367-493B-462C-B18A-6C574DF99765}"/>
    <cellStyle name="Normal 2 2 4 2 2 2 4 3" xfId="26734" xr:uid="{D824C6E8-AFD0-448E-8BC1-A3D8523FFEFC}"/>
    <cellStyle name="Normal 2 2 4 2 2 2 5" xfId="10912" xr:uid="{CAD78BC6-7B49-4B4A-84CD-04C88FDCC4E4}"/>
    <cellStyle name="Normal 2 2 4 2 2 2 5 2" xfId="26736" xr:uid="{C41E9C85-FE8A-4CC3-9182-2C2E964B61E0}"/>
    <cellStyle name="Normal 2 2 4 2 2 2_sales contracts" xfId="10904" xr:uid="{3A3F0324-A0F7-400C-9577-321CA8C7FB84}"/>
    <cellStyle name="Normal 2 2 4 2 2 3" xfId="10913" xr:uid="{E8641B01-26C8-40FF-BA56-ED37CF619A23}"/>
    <cellStyle name="Normal 2 2 4 2 2 3 2" xfId="10914" xr:uid="{1652D1D3-7810-45CD-87D3-288EB788CCE4}"/>
    <cellStyle name="Normal 2 2 4 2 2 3 2 2" xfId="26738" xr:uid="{7C6FF11B-E567-4FD5-88A7-9B600F934307}"/>
    <cellStyle name="Normal 2 2 4 2 2 3 3" xfId="10915" xr:uid="{76DE7F6A-5BB9-46B5-AEA4-CCBA5DAB2DE1}"/>
    <cellStyle name="Normal 2 2 4 2 2 3 3 2" xfId="26739" xr:uid="{B1802BC3-3536-4E05-9A34-66F8391CC46F}"/>
    <cellStyle name="Normal 2 2 4 2 2 3 4" xfId="26737" xr:uid="{12F6240B-EBEA-4C14-9F60-87A6ADA9C9B0}"/>
    <cellStyle name="Normal 2 2 4 2 2 3 5" xfId="18774" xr:uid="{4CB1D804-04F5-437A-8403-CC0162135B51}"/>
    <cellStyle name="Normal 2 2 4 2 2 4" xfId="10916" xr:uid="{17A2B338-ECD0-448D-9F9F-F1BBBD278ED7}"/>
    <cellStyle name="Normal 2 2 4 2 2 4 2" xfId="10917" xr:uid="{285BD3B3-F3E1-485E-9E1F-9F9930447CCD}"/>
    <cellStyle name="Normal 2 2 4 2 2 4 2 2" xfId="26741" xr:uid="{F0A85083-1E5B-42AE-9662-35E58E7AAE6C}"/>
    <cellStyle name="Normal 2 2 4 2 2 4 3" xfId="10918" xr:uid="{0170DDDB-3D76-424E-B698-6D95B09C166C}"/>
    <cellStyle name="Normal 2 2 4 2 2 4 3 2" xfId="26742" xr:uid="{5B6AFA49-E943-478D-AA3D-1571A92016D6}"/>
    <cellStyle name="Normal 2 2 4 2 2 4 4" xfId="26740" xr:uid="{436F98B2-B3AF-4A94-BC8A-D84FEB2F9323}"/>
    <cellStyle name="Normal 2 2 4 2 2 5" xfId="10919" xr:uid="{E8FDFAFB-FAD7-4FF4-85C3-B0F1F6462C4C}"/>
    <cellStyle name="Normal 2 2 4 2 2 5 2" xfId="10920" xr:uid="{45D5174F-E062-4669-9207-8F58CC16929C}"/>
    <cellStyle name="Normal 2 2 4 2 2 5 2 2" xfId="26744" xr:uid="{34365B21-E218-4E3A-8B08-0E71286807A6}"/>
    <cellStyle name="Normal 2 2 4 2 2 5 3" xfId="26743" xr:uid="{A138F7A2-72DB-4F5E-ABBE-FE3E390B9014}"/>
    <cellStyle name="Normal 2 2 4 2 2 6" xfId="10921" xr:uid="{7B5F6E41-F353-4CA3-9565-1233C7B89D2F}"/>
    <cellStyle name="Normal 2 2 4 2 2 6 2" xfId="10922" xr:uid="{C537B16E-CB13-405E-97AF-C739AE773644}"/>
    <cellStyle name="Normal 2 2 4 2 2 6 2 2" xfId="26746" xr:uid="{BF27D217-C06D-48E8-B71A-682008377CF6}"/>
    <cellStyle name="Normal 2 2 4 2 2 6 3" xfId="26745" xr:uid="{83258083-963D-405A-B542-A57836C48899}"/>
    <cellStyle name="Normal 2 2 4 2 2 7" xfId="10923" xr:uid="{47F63511-B2FC-4DA6-9192-F1C7FB7D8746}"/>
    <cellStyle name="Normal 2 2 4 2 2 7 2" xfId="26747" xr:uid="{9C7FED9B-132E-40B7-B8F1-B0DA26150399}"/>
    <cellStyle name="Normal 2 2 4 2 2_Dev global price ach" xfId="10924" xr:uid="{1D06AB1A-DE90-40C3-A339-FDADB5AE53CE}"/>
    <cellStyle name="Normal 2 2 4 2 3" xfId="1489" xr:uid="{00000000-0005-0000-0000-000006060000}"/>
    <cellStyle name="Normal 2 2 4 2 3 2" xfId="10925" xr:uid="{1BB524B1-1E29-4141-9572-B8F27A2F5CDE}"/>
    <cellStyle name="Normal 2 2 4 2 3 2 2" xfId="10926" xr:uid="{18677615-E242-4BDC-B902-4F7B80AF1418}"/>
    <cellStyle name="Normal 2 2 4 2 3 2 2 2" xfId="26749" xr:uid="{B8F60AA6-0082-4BDE-B172-7796EE643CED}"/>
    <cellStyle name="Normal 2 2 4 2 3 2 3" xfId="10927" xr:uid="{316B36B3-7EA8-495D-82F7-C8E343DA9680}"/>
    <cellStyle name="Normal 2 2 4 2 3 2 3 2" xfId="26750" xr:uid="{07099200-8CFD-47C4-B42D-3E8CC7E119E6}"/>
    <cellStyle name="Normal 2 2 4 2 3 2 4" xfId="26748" xr:uid="{0C52BF59-0522-4338-8341-8D12934D2A9B}"/>
    <cellStyle name="Normal 2 2 4 2 3 2 5" xfId="18773" xr:uid="{2599E98D-F92A-48B2-A710-94A2794B2BC8}"/>
    <cellStyle name="Normal 2 2 4 2 3 3" xfId="10928" xr:uid="{E3572754-5DAB-4A85-A127-DF4B98717276}"/>
    <cellStyle name="Normal 2 2 4 2 3 3 2" xfId="10929" xr:uid="{80D92DCC-0CDB-40A2-8621-EC5E50155E28}"/>
    <cellStyle name="Normal 2 2 4 2 3 3 2 2" xfId="26752" xr:uid="{5333C78E-E7B4-4868-AE17-91D607D2F647}"/>
    <cellStyle name="Normal 2 2 4 2 3 3 3" xfId="26751" xr:uid="{2A6675A1-C8FA-40E8-ACF8-01B1F40B5354}"/>
    <cellStyle name="Normal 2 2 4 2 3 3 4" xfId="18772" xr:uid="{3786491E-DCA3-48F8-A78C-A38500E3510D}"/>
    <cellStyle name="Normal 2 2 4 2 3 4" xfId="10930" xr:uid="{E01D6502-6D66-4252-A06E-06C3415A1DA8}"/>
    <cellStyle name="Normal 2 2 4 2 3 4 2" xfId="10931" xr:uid="{3848E485-135F-4952-8EE1-CD0332597630}"/>
    <cellStyle name="Normal 2 2 4 2 3 4 2 2" xfId="26754" xr:uid="{1D90E1B7-6B06-4D49-BC69-F354B57B0AD4}"/>
    <cellStyle name="Normal 2 2 4 2 3 4 3" xfId="26753" xr:uid="{3BFE01BF-94BF-4250-BB2E-92D09D27499E}"/>
    <cellStyle name="Normal 2 2 4 2 3 5" xfId="10932" xr:uid="{1CEA3614-CC31-4711-A095-72C312C98035}"/>
    <cellStyle name="Normal 2 2 4 2 3 5 2" xfId="26755" xr:uid="{BA906C7A-221E-434A-9403-C0C82778C25E}"/>
    <cellStyle name="Normal 2 2 4 2 3_Input 18 Cash FC" xfId="18771" xr:uid="{64AD0CB2-91FA-4641-A67E-73721ED58630}"/>
    <cellStyle name="Normal 2 2 4 2 4" xfId="10933" xr:uid="{B732C60C-C20A-49B9-BA12-489648602B12}"/>
    <cellStyle name="Normal 2 2 4 2 4 2" xfId="10934" xr:uid="{1A4C2557-E629-4332-BE92-36D9EA41C649}"/>
    <cellStyle name="Normal 2 2 4 2 4 2 2" xfId="26757" xr:uid="{9D5E1AE1-17DC-41D4-BF33-6F795AC4CEC5}"/>
    <cellStyle name="Normal 2 2 4 2 4 2 3" xfId="18769" xr:uid="{5C1CC6F9-2D45-4021-B85B-58C7417A29CA}"/>
    <cellStyle name="Normal 2 2 4 2 4 3" xfId="10935" xr:uid="{7DC717E4-F87B-4837-8A21-9CA5FEB8B3F0}"/>
    <cellStyle name="Normal 2 2 4 2 4 3 2" xfId="26758" xr:uid="{08A42E16-809F-4E03-AC86-45A8F42EC298}"/>
    <cellStyle name="Normal 2 2 4 2 4 3 3" xfId="33455" xr:uid="{6997862E-1DC6-495E-9D40-8D88493DB87D}"/>
    <cellStyle name="Normal 2 2 4 2 4 4" xfId="26756" xr:uid="{5FF77B74-150A-48A8-999C-37699810AB49}"/>
    <cellStyle name="Normal 2 2 4 2 4 5" xfId="18770" xr:uid="{6E284078-6F96-4DEE-A860-FF41612FD807}"/>
    <cellStyle name="Normal 2 2 4 2 4_Input 18 Cash FC" xfId="33454" xr:uid="{99A63590-8501-4250-968C-A64658A22884}"/>
    <cellStyle name="Normal 2 2 4 2 5" xfId="10936" xr:uid="{FD7AD79B-2B38-4A16-ACBC-555D2539AAA9}"/>
    <cellStyle name="Normal 2 2 4 2 5 2" xfId="10937" xr:uid="{A463A645-08DE-4762-928B-B2EA859421BC}"/>
    <cellStyle name="Normal 2 2 4 2 5 2 2" xfId="26760" xr:uid="{3FCED434-4465-41C6-8913-ABF12BB6937D}"/>
    <cellStyle name="Normal 2 2 4 2 5 2 3" xfId="33452" xr:uid="{4BF26327-130F-46B8-8E52-601905D6DF9E}"/>
    <cellStyle name="Normal 2 2 4 2 5 3" xfId="10938" xr:uid="{B1B6577D-E6E4-4D0C-874E-E58F1F5C4ED2}"/>
    <cellStyle name="Normal 2 2 4 2 5 3 2" xfId="26761" xr:uid="{7C7CA87D-0225-4FEC-B1DF-FC82F688A2E7}"/>
    <cellStyle name="Normal 2 2 4 2 5 3 3" xfId="33451" xr:uid="{8113EB08-38E0-4789-B4DA-0443774A8ECD}"/>
    <cellStyle name="Normal 2 2 4 2 5 4" xfId="26759" xr:uid="{C2BAC101-D6F0-479C-9F82-FE09E4F60B26}"/>
    <cellStyle name="Normal 2 2 4 2 5 5" xfId="33453" xr:uid="{6A581369-D67A-45A2-AC29-46E96A99C9C6}"/>
    <cellStyle name="Normal 2 2 4 2 5_Input 18 Cash FC" xfId="33450" xr:uid="{ED20DAA0-5042-4166-BC31-C8697041CBB0}"/>
    <cellStyle name="Normal 2 2 4 2 6" xfId="10939" xr:uid="{65B95BEC-37A9-4564-AD0A-D6501BBB17FB}"/>
    <cellStyle name="Normal 2 2 4 2 6 2" xfId="10940" xr:uid="{6384D906-8B47-4AFF-AEE5-4D93285E7A8C}"/>
    <cellStyle name="Normal 2 2 4 2 6 2 2" xfId="26763" xr:uid="{8CD0F923-8503-47A0-9C0C-1D8A189D2571}"/>
    <cellStyle name="Normal 2 2 4 2 6 2 3" xfId="33448" xr:uid="{D80AE466-B7FF-4A42-8A46-FAEAC528DF93}"/>
    <cellStyle name="Normal 2 2 4 2 6 3" xfId="26762" xr:uid="{348954B1-6683-4C97-98CF-DB6D55C46973}"/>
    <cellStyle name="Normal 2 2 4 2 6 3 2" xfId="33447" xr:uid="{7FD703A1-7DDD-4291-A73A-D92C990F3482}"/>
    <cellStyle name="Normal 2 2 4 2 6 4" xfId="34479" xr:uid="{BA7125B0-0EAD-4B9B-85CA-CD89A0A05D4F}"/>
    <cellStyle name="Normal 2 2 4 2 6 5" xfId="33449" xr:uid="{BC47B508-9165-4EB4-BC40-11CF236CCFF5}"/>
    <cellStyle name="Normal 2 2 4 2 6_Input 18 Cash FC" xfId="33446" xr:uid="{82C24B0F-F63A-4AE7-B43B-02A4A7BB8066}"/>
    <cellStyle name="Normal 2 2 4 2 7" xfId="10941" xr:uid="{2D978B22-176B-4534-B6A5-FACAF3674D6A}"/>
    <cellStyle name="Normal 2 2 4 2 7 2" xfId="10942" xr:uid="{AF26DC5B-C3B6-4543-903C-A4BFD3983F5B}"/>
    <cellStyle name="Normal 2 2 4 2 7 2 2" xfId="26765" xr:uid="{E2996705-BF20-4CE4-833E-DDF1418E3C09}"/>
    <cellStyle name="Normal 2 2 4 2 7 3" xfId="26764" xr:uid="{E7283CF5-58E1-4515-B176-C9BF1EBCE6D4}"/>
    <cellStyle name="Normal 2 2 4 2 7 4" xfId="18768" xr:uid="{41D2A6FE-F9FD-47CE-A62B-AFA229430FCF}"/>
    <cellStyle name="Normal 2 2 4 2 8" xfId="10943" xr:uid="{BE9B247E-2615-4BBC-89B3-C9D54E3BB05A}"/>
    <cellStyle name="Normal 2 2 4 2 8 2" xfId="26766" xr:uid="{19BE9392-3AB1-4D23-88D4-BD3C824DA545}"/>
    <cellStyle name="Normal 2 2 4 2 8 3" xfId="18767" xr:uid="{F3FBFE31-FA55-4D84-B43D-F52C42194598}"/>
    <cellStyle name="Normal 2 2 4 2_Dev global price ach" xfId="10944" xr:uid="{39E2C2EA-9427-4E49-A105-1E178EE2CBEA}"/>
    <cellStyle name="Normal 2 2 4 3" xfId="1490" xr:uid="{00000000-0005-0000-0000-000008060000}"/>
    <cellStyle name="Normal 2 2 4 3 2" xfId="1491" xr:uid="{00000000-0005-0000-0000-000009060000}"/>
    <cellStyle name="Normal 2 2 4 3 2 2" xfId="1492" xr:uid="{00000000-0005-0000-0000-00000A060000}"/>
    <cellStyle name="Normal 2 2 4 3 2 2 2" xfId="10946" xr:uid="{8D519F53-8D1A-486A-B7A4-3C436DC95487}"/>
    <cellStyle name="Normal 2 2 4 3 2 2 2 2" xfId="10947" xr:uid="{45D6AE0C-C12E-4EDE-B042-EF1AE94441E7}"/>
    <cellStyle name="Normal 2 2 4 3 2 2 2 2 2" xfId="26768" xr:uid="{D7DEA8BD-EF6C-464E-8AA2-E247984063EC}"/>
    <cellStyle name="Normal 2 2 4 3 2 2 2 3" xfId="10948" xr:uid="{06CD8D05-734E-4620-9109-BE055AE43D30}"/>
    <cellStyle name="Normal 2 2 4 3 2 2 2 3 2" xfId="26769" xr:uid="{E47536AC-5AD6-42FD-A5C5-60EAF75EA1D3}"/>
    <cellStyle name="Normal 2 2 4 3 2 2 2 4" xfId="26767" xr:uid="{AB8E5E1D-4B5C-4E04-ADFF-3A89ED33E0AE}"/>
    <cellStyle name="Normal 2 2 4 3 2 2 3" xfId="10949" xr:uid="{16C7FE76-588D-47A6-AF26-9B4ED5354DEA}"/>
    <cellStyle name="Normal 2 2 4 3 2 2 3 2" xfId="10950" xr:uid="{B3298569-BB95-4477-BAB0-FCC5333ED07A}"/>
    <cellStyle name="Normal 2 2 4 3 2 2 3 2 2" xfId="26771" xr:uid="{1E739F8E-2163-4D0A-AED8-91FC4C52D420}"/>
    <cellStyle name="Normal 2 2 4 3 2 2 3 3" xfId="26770" xr:uid="{39393F52-3740-4837-8248-A6F4E7BBB538}"/>
    <cellStyle name="Normal 2 2 4 3 2 2 4" xfId="10951" xr:uid="{FFB10444-8833-480F-AF0A-34CB64DFE666}"/>
    <cellStyle name="Normal 2 2 4 3 2 2 4 2" xfId="10952" xr:uid="{73013CD4-8E46-4245-9577-1F7459F0EB14}"/>
    <cellStyle name="Normal 2 2 4 3 2 2 4 2 2" xfId="26773" xr:uid="{F999A221-4125-4D34-AE7B-44DCD1BAF545}"/>
    <cellStyle name="Normal 2 2 4 3 2 2 4 3" xfId="26772" xr:uid="{2E541273-0E87-4127-ABCE-36AF5171269D}"/>
    <cellStyle name="Normal 2 2 4 3 2 2 5" xfId="10953" xr:uid="{9B4C52A2-B973-4210-8993-F6B824DEF078}"/>
    <cellStyle name="Normal 2 2 4 3 2 2 5 2" xfId="26774" xr:uid="{438E0D01-1519-42E3-AB32-DFE3AFE7488D}"/>
    <cellStyle name="Normal 2 2 4 3 2 2_sales contracts" xfId="10945" xr:uid="{B28060D7-ABB9-4496-86C9-9C2FB782C84D}"/>
    <cellStyle name="Normal 2 2 4 3 2 3" xfId="10954" xr:uid="{CF2F4CFD-9F2E-4EB1-AEF8-A9484FBDF03F}"/>
    <cellStyle name="Normal 2 2 4 3 2 3 2" xfId="10955" xr:uid="{F2CEFEA3-5C5F-4C73-9E7A-81D720B0BFEE}"/>
    <cellStyle name="Normal 2 2 4 3 2 3 2 2" xfId="26776" xr:uid="{193F1514-2370-44CC-BD88-B928DE2007A8}"/>
    <cellStyle name="Normal 2 2 4 3 2 3 3" xfId="10956" xr:uid="{46D6A403-166A-456C-BE89-9B049A99CB8E}"/>
    <cellStyle name="Normal 2 2 4 3 2 3 3 2" xfId="26777" xr:uid="{F01FC41C-5861-4529-938F-1ED6574E687A}"/>
    <cellStyle name="Normal 2 2 4 3 2 3 4" xfId="26775" xr:uid="{8A0A9B64-E789-4E33-9279-A1FAA5B9B21D}"/>
    <cellStyle name="Normal 2 2 4 3 2 3 5" xfId="18766" xr:uid="{102B8097-467F-429E-9F55-56AA83731527}"/>
    <cellStyle name="Normal 2 2 4 3 2 4" xfId="10957" xr:uid="{3D98233D-8241-4084-AFD7-52566B01EAC9}"/>
    <cellStyle name="Normal 2 2 4 3 2 4 2" xfId="10958" xr:uid="{0929E272-E949-4E49-81B9-8CF4E2765649}"/>
    <cellStyle name="Normal 2 2 4 3 2 4 2 2" xfId="26779" xr:uid="{8FC599C1-3D18-4005-B5D3-A664BE116B7D}"/>
    <cellStyle name="Normal 2 2 4 3 2 4 3" xfId="10959" xr:uid="{56207C9A-3326-43D1-946F-C495FFBE4674}"/>
    <cellStyle name="Normal 2 2 4 3 2 4 3 2" xfId="26780" xr:uid="{5A5108A1-FC15-4F57-82C7-3477F869C365}"/>
    <cellStyle name="Normal 2 2 4 3 2 4 4" xfId="26778" xr:uid="{406ADF0F-F4B6-415B-B140-F2ECA89E869D}"/>
    <cellStyle name="Normal 2 2 4 3 2 5" xfId="10960" xr:uid="{E963958E-C60B-4EEF-855F-A390A3D0D234}"/>
    <cellStyle name="Normal 2 2 4 3 2 5 2" xfId="10961" xr:uid="{07846B9F-1998-43A0-90A2-1279D0839CA2}"/>
    <cellStyle name="Normal 2 2 4 3 2 5 2 2" xfId="26782" xr:uid="{5171CB4A-ED97-45AA-B0B0-EBA68E3184BB}"/>
    <cellStyle name="Normal 2 2 4 3 2 5 3" xfId="26781" xr:uid="{85B2A5FA-9638-4E77-AA07-8371C948246C}"/>
    <cellStyle name="Normal 2 2 4 3 2 6" xfId="10962" xr:uid="{F97EF9A1-4752-43C9-B184-052ADE99EA35}"/>
    <cellStyle name="Normal 2 2 4 3 2 6 2" xfId="10963" xr:uid="{B21A6AC7-0A58-44AA-89D6-39F345105B7A}"/>
    <cellStyle name="Normal 2 2 4 3 2 6 2 2" xfId="26784" xr:uid="{BB36F62B-A3E6-41B1-9286-1B579DE6C7B7}"/>
    <cellStyle name="Normal 2 2 4 3 2 6 3" xfId="26783" xr:uid="{77AF2B0B-D415-4ED5-9A8E-DB3E88F514AA}"/>
    <cellStyle name="Normal 2 2 4 3 2 7" xfId="10964" xr:uid="{FC040452-7FC2-45C2-BEB8-7CEA2EAB4CA6}"/>
    <cellStyle name="Normal 2 2 4 3 2 7 2" xfId="26785" xr:uid="{65DFE4BC-F8A5-42C3-8706-B44AC53A2633}"/>
    <cellStyle name="Normal 2 2 4 3 2_Dev global price ach" xfId="10965" xr:uid="{3934D452-E9FF-4C76-BA61-65CB583507E3}"/>
    <cellStyle name="Normal 2 2 4 3 3" xfId="1493" xr:uid="{00000000-0005-0000-0000-00000C060000}"/>
    <cellStyle name="Normal 2 2 4 3 3 2" xfId="10966" xr:uid="{5D4A199B-4800-45E6-807D-172908AC7812}"/>
    <cellStyle name="Normal 2 2 4 3 3 2 2" xfId="10967" xr:uid="{D29937D7-13D2-4C61-AAB5-17AC2DB6C9F5}"/>
    <cellStyle name="Normal 2 2 4 3 3 2 2 2" xfId="26787" xr:uid="{1D293620-6E8C-4598-9718-1FE1E22C7B1C}"/>
    <cellStyle name="Normal 2 2 4 3 3 2 3" xfId="10968" xr:uid="{5CDAE1E3-CD55-4EC0-8C9E-0D3237F8F305}"/>
    <cellStyle name="Normal 2 2 4 3 3 2 3 2" xfId="26788" xr:uid="{381708F8-E109-42B0-81BE-6B50693E0BE5}"/>
    <cellStyle name="Normal 2 2 4 3 3 2 4" xfId="26786" xr:uid="{90B2FCE4-7614-4258-A46D-C39CB30B3FD3}"/>
    <cellStyle name="Normal 2 2 4 3 3 2 5" xfId="18765" xr:uid="{B5851ED7-3FD3-4BBD-9000-0B5A8EC60BDB}"/>
    <cellStyle name="Normal 2 2 4 3 3 3" xfId="10969" xr:uid="{E758975C-3FBD-4B73-83D0-3E5221260127}"/>
    <cellStyle name="Normal 2 2 4 3 3 3 2" xfId="10970" xr:uid="{E23D8BA4-9E51-411E-9914-D9C685BD268C}"/>
    <cellStyle name="Normal 2 2 4 3 3 3 2 2" xfId="26790" xr:uid="{02DF4A0E-4B72-4B8E-9866-E63D557D432B}"/>
    <cellStyle name="Normal 2 2 4 3 3 3 3" xfId="26789" xr:uid="{9928D883-5F31-4B68-A637-B2065D5A63CC}"/>
    <cellStyle name="Normal 2 2 4 3 3 3 4" xfId="18764" xr:uid="{9164A465-F877-4D38-A939-F06FD8429FF7}"/>
    <cellStyle name="Normal 2 2 4 3 3 4" xfId="10971" xr:uid="{F7DA7E4E-6F44-4226-939E-3B440C3B647C}"/>
    <cellStyle name="Normal 2 2 4 3 3 4 2" xfId="10972" xr:uid="{A55CA3B8-9D94-4289-8911-1DF4846C6291}"/>
    <cellStyle name="Normal 2 2 4 3 3 4 2 2" xfId="26792" xr:uid="{D3FC0713-6D2B-4703-8485-C5BA3B025779}"/>
    <cellStyle name="Normal 2 2 4 3 3 4 3" xfId="26791" xr:uid="{052800E4-63CD-48C4-AECE-BB310ECA68AC}"/>
    <cellStyle name="Normal 2 2 4 3 3 5" xfId="10973" xr:uid="{9FBBD914-337D-457B-A6F4-9E4B328EF2FF}"/>
    <cellStyle name="Normal 2 2 4 3 3 5 2" xfId="26793" xr:uid="{6C7B8E43-86C1-4747-9A76-C7BB0A1F59BE}"/>
    <cellStyle name="Normal 2 2 4 3 3_Input 18 Cash FC" xfId="18763" xr:uid="{9B08FB9A-7E56-45C6-8670-55935355848C}"/>
    <cellStyle name="Normal 2 2 4 3 4" xfId="10974" xr:uid="{1AA7995A-6184-448D-8FFC-ADB48B582DA9}"/>
    <cellStyle name="Normal 2 2 4 3 4 2" xfId="10975" xr:uid="{45ECF2DE-F341-4060-A84F-832A0CDDCDE7}"/>
    <cellStyle name="Normal 2 2 4 3 4 2 2" xfId="26795" xr:uid="{0505BC3E-E93A-4B83-853F-9EAED0204840}"/>
    <cellStyle name="Normal 2 2 4 3 4 2 3" xfId="18761" xr:uid="{9B437968-F810-496F-B5D2-97998213D91A}"/>
    <cellStyle name="Normal 2 2 4 3 4 3" xfId="10976" xr:uid="{92AE80B0-31DF-456E-94F3-EA64138CA5DF}"/>
    <cellStyle name="Normal 2 2 4 3 4 3 2" xfId="26796" xr:uid="{72894B25-0E70-414F-A7A7-6568B72271AF}"/>
    <cellStyle name="Normal 2 2 4 3 4 3 3" xfId="18760" xr:uid="{EA4AE6FE-8E08-491F-BC08-D80600559903}"/>
    <cellStyle name="Normal 2 2 4 3 4 4" xfId="26794" xr:uid="{C442D2F5-CFC6-460E-8445-CE173F333D8A}"/>
    <cellStyle name="Normal 2 2 4 3 4 5" xfId="18762" xr:uid="{AC919A40-3878-459E-817B-6D6A7A55C4A5}"/>
    <cellStyle name="Normal 2 2 4 3 4_Input 18 Cash FC" xfId="18759" xr:uid="{6CC92D22-CC1E-4D76-86A4-8F5130C04187}"/>
    <cellStyle name="Normal 2 2 4 3 5" xfId="10977" xr:uid="{C6BF85F5-4AA8-45AD-A91F-E3ABC8BCACE0}"/>
    <cellStyle name="Normal 2 2 4 3 5 2" xfId="10978" xr:uid="{0A835924-8E6F-40DF-BE3E-49BF41E36032}"/>
    <cellStyle name="Normal 2 2 4 3 5 2 2" xfId="26798" xr:uid="{D4FFD87F-F0D0-4336-B9C0-5F03E23351E7}"/>
    <cellStyle name="Normal 2 2 4 3 5 2 3" xfId="33445" xr:uid="{262E11BE-0414-46F8-9C14-EFAD9369DEEF}"/>
    <cellStyle name="Normal 2 2 4 3 5 3" xfId="10979" xr:uid="{8475EC3D-FD71-4611-A7AE-17C84DCDA664}"/>
    <cellStyle name="Normal 2 2 4 3 5 3 2" xfId="26799" xr:uid="{AFC5DA42-E49E-4FEE-9656-C955D79EEBD3}"/>
    <cellStyle name="Normal 2 2 4 3 5 3 3" xfId="33443" xr:uid="{50846836-3337-4B68-9E1D-8E49C79C5390}"/>
    <cellStyle name="Normal 2 2 4 3 5 4" xfId="26797" xr:uid="{9177E3A4-CB81-4EF8-A244-E99717631D39}"/>
    <cellStyle name="Normal 2 2 4 3 5 5" xfId="18758" xr:uid="{053B037B-F605-4049-B653-08770BFE0DCE}"/>
    <cellStyle name="Normal 2 2 4 3 5_Input 18 Cash FC" xfId="33442" xr:uid="{A760975D-F40E-47F6-95F1-31B0F75A78A5}"/>
    <cellStyle name="Normal 2 2 4 3 6" xfId="10980" xr:uid="{5739F266-15CA-4E3A-B0FA-873D2988B60C}"/>
    <cellStyle name="Normal 2 2 4 3 6 2" xfId="10981" xr:uid="{AA3C581F-FF15-4D10-83B2-603D083AD8DD}"/>
    <cellStyle name="Normal 2 2 4 3 6 2 2" xfId="26801" xr:uid="{7F34E79F-AF63-4FFA-A991-00A53C2D9246}"/>
    <cellStyle name="Normal 2 2 4 3 6 2 3" xfId="33438" xr:uid="{72F1A217-B8FC-47E4-A698-7D85BE0245F7}"/>
    <cellStyle name="Normal 2 2 4 3 6 3" xfId="26800" xr:uid="{C19D98DF-425E-452E-8E81-FA4A8BCD7A07}"/>
    <cellStyle name="Normal 2 2 4 3 6 3 2" xfId="33436" xr:uid="{D5563EB5-28F0-4582-8D42-BA1FD38411CA}"/>
    <cellStyle name="Normal 2 2 4 3 6 4" xfId="34480" xr:uid="{EAA853FA-1D54-4F69-9F2C-D3D415BAE853}"/>
    <cellStyle name="Normal 2 2 4 3 6 5" xfId="33439" xr:uid="{9708AAB2-45A7-45B5-ACD1-5EBF0B40E106}"/>
    <cellStyle name="Normal 2 2 4 3 6_Input 18 Cash FC" xfId="33435" xr:uid="{17426977-A8AE-4D25-BAA7-9FFCAFC61C95}"/>
    <cellStyle name="Normal 2 2 4 3 7" xfId="10982" xr:uid="{945B2822-8B47-46EF-8A13-537E12A8FE2B}"/>
    <cellStyle name="Normal 2 2 4 3 7 2" xfId="10983" xr:uid="{A12CAE66-921C-4E38-B0A3-C62FA35B02ED}"/>
    <cellStyle name="Normal 2 2 4 3 7 2 2" xfId="26803" xr:uid="{93BCD056-7E3E-4B8D-BA03-8B8B2C6AEB3E}"/>
    <cellStyle name="Normal 2 2 4 3 7 3" xfId="26802" xr:uid="{9F52F9BE-1B9D-4E86-963E-F3516AD5B129}"/>
    <cellStyle name="Normal 2 2 4 3 7 4" xfId="33432" xr:uid="{E26BCADB-862E-49FC-BDD7-4C4A9D62874D}"/>
    <cellStyle name="Normal 2 2 4 3 8" xfId="10984" xr:uid="{BDBC174E-1B96-44A9-9C6B-D11ED8DE5954}"/>
    <cellStyle name="Normal 2 2 4 3 8 2" xfId="26804" xr:uid="{67D13088-A973-46E6-9804-4DD55571A39F}"/>
    <cellStyle name="Normal 2 2 4 3 8 3" xfId="33431" xr:uid="{4D996837-BBBD-415A-B064-F5542F47F8C0}"/>
    <cellStyle name="Normal 2 2 4 3_Dev global price ach" xfId="10985" xr:uid="{E2F6564B-13C5-4CFE-967A-1AAE0C312ACE}"/>
    <cellStyle name="Normal 2 2 4 4" xfId="1494" xr:uid="{00000000-0005-0000-0000-00000E060000}"/>
    <cellStyle name="Normal 2 2 4 4 2" xfId="1495" xr:uid="{00000000-0005-0000-0000-00000F060000}"/>
    <cellStyle name="Normal 2 2 4 4 2 2" xfId="10987" xr:uid="{14245097-B447-4335-BCBE-F52A2DEC353E}"/>
    <cellStyle name="Normal 2 2 4 4 2 2 2" xfId="10988" xr:uid="{83E44428-78BF-4AEF-B107-C18630244EA7}"/>
    <cellStyle name="Normal 2 2 4 4 2 2 2 2" xfId="26806" xr:uid="{009068AA-DCEC-4C3B-A918-E11BF990DE2B}"/>
    <cellStyle name="Normal 2 2 4 4 2 2 3" xfId="10989" xr:uid="{C00616E4-79B1-47B1-8596-E486128FC8C1}"/>
    <cellStyle name="Normal 2 2 4 4 2 2 3 2" xfId="26807" xr:uid="{7F536B62-6A04-41F1-81F7-233F8BC598A7}"/>
    <cellStyle name="Normal 2 2 4 4 2 2 4" xfId="26805" xr:uid="{18B1085F-BFA1-4CC2-B79F-2C08D6E5A724}"/>
    <cellStyle name="Normal 2 2 4 4 2 3" xfId="10990" xr:uid="{36EF064E-92AD-4F22-B569-ED365DD00723}"/>
    <cellStyle name="Normal 2 2 4 4 2 3 2" xfId="10991" xr:uid="{A5576259-2B33-4453-9EDE-7C72AC462172}"/>
    <cellStyle name="Normal 2 2 4 4 2 3 2 2" xfId="26809" xr:uid="{299B9814-27AC-48EC-9D30-CC67B2344E1E}"/>
    <cellStyle name="Normal 2 2 4 4 2 3 3" xfId="26808" xr:uid="{EFE579E0-580E-4119-B162-67E529EDF44E}"/>
    <cellStyle name="Normal 2 2 4 4 2 4" xfId="10992" xr:uid="{F5B7F9AE-DC27-4F0F-A271-5D37BC108132}"/>
    <cellStyle name="Normal 2 2 4 4 2 4 2" xfId="10993" xr:uid="{3B719EAE-A1F3-485F-BFB8-D2E3FC5CC211}"/>
    <cellStyle name="Normal 2 2 4 4 2 4 2 2" xfId="26811" xr:uid="{6DE365A9-87E6-4DCC-B78B-9314A923044D}"/>
    <cellStyle name="Normal 2 2 4 4 2 4 3" xfId="26810" xr:uid="{22C57720-42E2-49A4-87ED-8F7D56703B4A}"/>
    <cellStyle name="Normal 2 2 4 4 2 5" xfId="10994" xr:uid="{B560364D-3864-416A-9DC3-659B6EDBA368}"/>
    <cellStyle name="Normal 2 2 4 4 2 5 2" xfId="26812" xr:uid="{F7B7922F-5C6F-42E1-B565-10529F2201F3}"/>
    <cellStyle name="Normal 2 2 4 4 2_sales contracts" xfId="10986" xr:uid="{625B462D-9964-4020-924F-569F6A0105B3}"/>
    <cellStyle name="Normal 2 2 4 4 3" xfId="10995" xr:uid="{6B590481-1EE7-4D12-A26E-1124F3D32080}"/>
    <cellStyle name="Normal 2 2 4 4 3 2" xfId="10996" xr:uid="{309A3DFB-EE6A-4C69-AC81-A42ADE79A3E2}"/>
    <cellStyle name="Normal 2 2 4 4 3 2 2" xfId="26814" xr:uid="{87F86755-7FCD-4E9A-B821-3F9817587560}"/>
    <cellStyle name="Normal 2 2 4 4 3 3" xfId="10997" xr:uid="{EB8765E9-A8E5-4873-8B3C-A7D1AD27A869}"/>
    <cellStyle name="Normal 2 2 4 4 3 3 2" xfId="26815" xr:uid="{34341288-AC80-4CBA-8E02-1ADE0A9D7039}"/>
    <cellStyle name="Normal 2 2 4 4 3 4" xfId="26813" xr:uid="{2960AC9F-E8B3-43E4-808A-36A538110DF1}"/>
    <cellStyle name="Normal 2 2 4 4 3 5" xfId="33427" xr:uid="{7E119EFA-F330-417E-8422-7D710D7E9ED2}"/>
    <cellStyle name="Normal 2 2 4 4 4" xfId="10998" xr:uid="{00687004-68A2-4E80-A986-B73582154204}"/>
    <cellStyle name="Normal 2 2 4 4 4 2" xfId="10999" xr:uid="{C0ECCEEC-A3AB-4869-B01D-896EBB12E3B8}"/>
    <cellStyle name="Normal 2 2 4 4 4 2 2" xfId="26817" xr:uid="{AA7731D0-9B56-401A-B967-97F506627049}"/>
    <cellStyle name="Normal 2 2 4 4 4 3" xfId="11000" xr:uid="{28DA8F88-8284-416F-9DE7-05C29A3A7699}"/>
    <cellStyle name="Normal 2 2 4 4 4 3 2" xfId="26818" xr:uid="{326A3BE8-CF1B-4DF1-B026-4DE49F9EC2A9}"/>
    <cellStyle name="Normal 2 2 4 4 4 4" xfId="26816" xr:uid="{A08707E0-3D36-4041-9448-7F4460B53CBA}"/>
    <cellStyle name="Normal 2 2 4 4 5" xfId="11001" xr:uid="{D69FF907-B6D1-4614-B81B-7DD294A169C8}"/>
    <cellStyle name="Normal 2 2 4 4 5 2" xfId="11002" xr:uid="{39672147-AD7D-4130-BCBF-9BB81440135D}"/>
    <cellStyle name="Normal 2 2 4 4 5 2 2" xfId="26820" xr:uid="{20A8EA7C-735A-4D22-82BC-DD5691EE098C}"/>
    <cellStyle name="Normal 2 2 4 4 5 3" xfId="26819" xr:uid="{8B5AD11C-B1BC-4B7E-98D7-4F9DC27A3C46}"/>
    <cellStyle name="Normal 2 2 4 4 6" xfId="11003" xr:uid="{91A58287-23A6-41ED-9FD8-46AD7D2ED842}"/>
    <cellStyle name="Normal 2 2 4 4 6 2" xfId="11004" xr:uid="{C7A49FCB-C0A2-4790-AB69-E5ACF896ADEA}"/>
    <cellStyle name="Normal 2 2 4 4 6 2 2" xfId="26822" xr:uid="{B9E607E7-B313-4AE4-97A0-247BCCD55D50}"/>
    <cellStyle name="Normal 2 2 4 4 6 3" xfId="26821" xr:uid="{BF8F0817-2FA8-4095-B4B3-695C92825DA0}"/>
    <cellStyle name="Normal 2 2 4 4 7" xfId="11005" xr:uid="{C7D72251-D624-4360-A9FB-A54E84A2B112}"/>
    <cellStyle name="Normal 2 2 4 4 7 2" xfId="26823" xr:uid="{99E64CB3-B92B-42A1-9859-4D9726B93FF1}"/>
    <cellStyle name="Normal 2 2 4 4_Dev global price ach" xfId="11006" xr:uid="{2B844F8E-E5DB-420C-9363-8413BDB6E1A0}"/>
    <cellStyle name="Normal 2 2 4 5" xfId="1496" xr:uid="{00000000-0005-0000-0000-000011060000}"/>
    <cellStyle name="Normal 2 2 4 5 2" xfId="1497" xr:uid="{00000000-0005-0000-0000-000012060000}"/>
    <cellStyle name="Normal 2 2 4 5 2 2" xfId="11008" xr:uid="{A66DFC64-ADC8-4256-8C75-C2B6F9AF4746}"/>
    <cellStyle name="Normal 2 2 4 5 2 2 2" xfId="11009" xr:uid="{A9D556D9-33EE-4118-A592-FB79B1486C9D}"/>
    <cellStyle name="Normal 2 2 4 5 2 2 2 2" xfId="26825" xr:uid="{20A9ACE1-9FC7-44F0-9E22-8652B10DB07E}"/>
    <cellStyle name="Normal 2 2 4 5 2 2 3" xfId="11010" xr:uid="{71189438-4A46-40EB-B2B4-2160648A6C16}"/>
    <cellStyle name="Normal 2 2 4 5 2 2 3 2" xfId="26826" xr:uid="{4E85CE21-1D69-4F95-8732-238C6BEBEFEC}"/>
    <cellStyle name="Normal 2 2 4 5 2 2 4" xfId="26824" xr:uid="{3F56976F-A1A3-4E15-8ADA-7B1A7BA4CB10}"/>
    <cellStyle name="Normal 2 2 4 5 2 3" xfId="11011" xr:uid="{9F13237C-D704-4DEC-BB69-EF0A62A26016}"/>
    <cellStyle name="Normal 2 2 4 5 2 3 2" xfId="11012" xr:uid="{7FFF6AE2-8CE0-478A-94BD-22EDC36A6251}"/>
    <cellStyle name="Normal 2 2 4 5 2 3 2 2" xfId="26828" xr:uid="{B71FE98D-70BF-4E59-80C5-02D20F471411}"/>
    <cellStyle name="Normal 2 2 4 5 2 3 3" xfId="26827" xr:uid="{636368FF-8031-4A5C-956F-4E55644EC7E0}"/>
    <cellStyle name="Normal 2 2 4 5 2 4" xfId="11013" xr:uid="{3965EAE1-8323-4985-B329-4E8F5234F3D9}"/>
    <cellStyle name="Normal 2 2 4 5 2 4 2" xfId="11014" xr:uid="{AFA1C0DD-EBE6-4D51-B3E5-6BA9E2A3D55E}"/>
    <cellStyle name="Normal 2 2 4 5 2 4 2 2" xfId="26830" xr:uid="{8FB63EC3-7223-4D76-A47B-EA5E072A8703}"/>
    <cellStyle name="Normal 2 2 4 5 2 4 3" xfId="26829" xr:uid="{6B30B146-B1BE-47E6-A059-E40FD6FC500D}"/>
    <cellStyle name="Normal 2 2 4 5 2 5" xfId="11015" xr:uid="{E0839AC2-6591-4D54-BAE5-E2AB6814735B}"/>
    <cellStyle name="Normal 2 2 4 5 2 5 2" xfId="26831" xr:uid="{088A5ED0-69EF-408E-9773-309CFE990DDF}"/>
    <cellStyle name="Normal 2 2 4 5 2_sales contracts" xfId="11007" xr:uid="{CABFE925-D648-4E86-A796-B33E5002F5F2}"/>
    <cellStyle name="Normal 2 2 4 5 3" xfId="11016" xr:uid="{6CB75F4B-F3D9-42C5-B15A-25814101FCDF}"/>
    <cellStyle name="Normal 2 2 4 5 3 2" xfId="11017" xr:uid="{5F06A3CC-5E85-494B-9180-9406F11B7B9E}"/>
    <cellStyle name="Normal 2 2 4 5 3 2 2" xfId="26833" xr:uid="{CA929298-A5A3-40F3-81FE-A64A012B44F4}"/>
    <cellStyle name="Normal 2 2 4 5 3 3" xfId="11018" xr:uid="{F96B5381-8EE2-482F-8C0E-5B4CE1FE3487}"/>
    <cellStyle name="Normal 2 2 4 5 3 3 2" xfId="26834" xr:uid="{F13AA9DA-6C38-4F9F-AF1A-4AD118C4B739}"/>
    <cellStyle name="Normal 2 2 4 5 3 4" xfId="26832" xr:uid="{F8B08FA3-DF0C-4CB9-BD00-9C776FF17A7A}"/>
    <cellStyle name="Normal 2 2 4 5 3 5" xfId="18362" xr:uid="{3F3DFADC-3B3E-4DE2-B959-EC808F57C0ED}"/>
    <cellStyle name="Normal 2 2 4 5 4" xfId="11019" xr:uid="{D63256F2-CA4F-4DC6-8706-821164483495}"/>
    <cellStyle name="Normal 2 2 4 5 4 2" xfId="11020" xr:uid="{AAB2B05E-E55C-4BE8-A912-C489252F56FC}"/>
    <cellStyle name="Normal 2 2 4 5 4 2 2" xfId="26836" xr:uid="{432AE4A9-EDBD-4D36-B517-44F47179D01D}"/>
    <cellStyle name="Normal 2 2 4 5 4 3" xfId="11021" xr:uid="{6DFD612B-F9DD-4A10-9BFD-60C0AA9B9557}"/>
    <cellStyle name="Normal 2 2 4 5 4 3 2" xfId="26837" xr:uid="{6FCC91FE-A09B-4B50-AD1D-24B2EEDF8D9D}"/>
    <cellStyle name="Normal 2 2 4 5 4 4" xfId="26835" xr:uid="{98FEEB1A-E114-411C-9B18-C448A7FC2EB7}"/>
    <cellStyle name="Normal 2 2 4 5 5" xfId="11022" xr:uid="{B29BF09C-E19D-4106-A6A8-38F381E467FD}"/>
    <cellStyle name="Normal 2 2 4 5 5 2" xfId="11023" xr:uid="{19E06B18-75ED-4747-89A9-F7839AB0CF0E}"/>
    <cellStyle name="Normal 2 2 4 5 5 2 2" xfId="26839" xr:uid="{E9732DB3-90B1-420F-91E1-5D3615A6BC18}"/>
    <cellStyle name="Normal 2 2 4 5 5 3" xfId="26838" xr:uid="{53B8B379-2121-466E-9733-74DCA372EFE7}"/>
    <cellStyle name="Normal 2 2 4 5 6" xfId="11024" xr:uid="{AEE28BEA-77D4-4F5C-8DC1-747CB655F45E}"/>
    <cellStyle name="Normal 2 2 4 5 6 2" xfId="11025" xr:uid="{C4EE1793-C8B8-45D2-9829-02A76C6C0C70}"/>
    <cellStyle name="Normal 2 2 4 5 6 2 2" xfId="26841" xr:uid="{F873EB19-4602-4F16-AACB-45E4D48FAABF}"/>
    <cellStyle name="Normal 2 2 4 5 6 3" xfId="26840" xr:uid="{7703ED62-32CC-4FA4-A4EA-87EA7F031C9F}"/>
    <cellStyle name="Normal 2 2 4 5 7" xfId="11026" xr:uid="{D9903D2D-1E07-455F-9BC5-477B21DFDBEB}"/>
    <cellStyle name="Normal 2 2 4 5 7 2" xfId="26842" xr:uid="{35936BBF-06E7-4CF2-ABF5-5B625978A416}"/>
    <cellStyle name="Normal 2 2 4 5_Dev global price ach" xfId="11027" xr:uid="{831D7C08-2691-48CD-9690-5BE36F5482DD}"/>
    <cellStyle name="Normal 2 2 4 6" xfId="1498" xr:uid="{00000000-0005-0000-0000-000014060000}"/>
    <cellStyle name="Normal 2 2 4 6 2" xfId="11028" xr:uid="{CFF6B5D8-7930-4E07-B326-72EC8B784EAE}"/>
    <cellStyle name="Normal 2 2 4 6 2 2" xfId="11029" xr:uid="{FD4847E7-B2BD-4FF5-8DB2-EC96EF2C54AD}"/>
    <cellStyle name="Normal 2 2 4 6 2 2 2" xfId="11030" xr:uid="{34213B2A-C3A3-4C07-9FE1-75393B02E647}"/>
    <cellStyle name="Normal 2 2 4 6 2 2 2 2" xfId="26845" xr:uid="{A6665568-49AB-4930-B5DD-05D4F51F965F}"/>
    <cellStyle name="Normal 2 2 4 6 2 2 3" xfId="26844" xr:uid="{95272B51-F4F8-46F7-8C1E-13AE8B97E976}"/>
    <cellStyle name="Normal 2 2 4 6 2 3" xfId="11031" xr:uid="{364904E9-DD16-4E3F-A35C-1BA95688EEB1}"/>
    <cellStyle name="Normal 2 2 4 6 2 3 2" xfId="11032" xr:uid="{CEF7EF83-C3D0-4E97-8E4E-BD7E2E50D72A}"/>
    <cellStyle name="Normal 2 2 4 6 2 3 2 2" xfId="26847" xr:uid="{DC3A2A7A-10BA-48B8-84E5-F30D559CA81F}"/>
    <cellStyle name="Normal 2 2 4 6 2 3 3" xfId="26846" xr:uid="{125F6AEF-2774-41C0-B087-8840EF01BBA3}"/>
    <cellStyle name="Normal 2 2 4 6 2 4" xfId="11033" xr:uid="{AEECDBDF-217B-44DF-9493-C96688A6B025}"/>
    <cellStyle name="Normal 2 2 4 6 2 4 2" xfId="26848" xr:uid="{70B89769-7975-4310-979D-B08B06DF9698}"/>
    <cellStyle name="Normal 2 2 4 6 2 5" xfId="26843" xr:uid="{87A2DA23-AA39-4596-AA80-D1A1CE139BAB}"/>
    <cellStyle name="Normal 2 2 4 6 2 6" xfId="18159" xr:uid="{CDF6D7C1-6A16-4125-8081-8F3EBE330458}"/>
    <cellStyle name="Normal 2 2 4 6 3" xfId="11034" xr:uid="{FBBDA7F5-0FDA-4456-88E2-BD635FC51FCB}"/>
    <cellStyle name="Normal 2 2 4 6 3 2" xfId="11035" xr:uid="{7D88988A-BB2D-41D4-B677-FDC94E511A6B}"/>
    <cellStyle name="Normal 2 2 4 6 3 2 2" xfId="26850" xr:uid="{973E0461-907F-45F6-BA97-0A31365C61F6}"/>
    <cellStyle name="Normal 2 2 4 6 3 3" xfId="11036" xr:uid="{38119693-C88F-4CF0-8CAD-98E8056F17EF}"/>
    <cellStyle name="Normal 2 2 4 6 3 3 2" xfId="26851" xr:uid="{9155EB29-8DC0-4409-A5CA-30E50E58382E}"/>
    <cellStyle name="Normal 2 2 4 6 3 4" xfId="26849" xr:uid="{B643182B-0924-4FFC-A68E-FFC0552B5C32}"/>
    <cellStyle name="Normal 2 2 4 6 3 5" xfId="18361" xr:uid="{EDF6A091-3BCA-4423-8C7F-17DE5AD5A1CF}"/>
    <cellStyle name="Normal 2 2 4 6 4" xfId="11037" xr:uid="{6C02B102-83AB-4271-88E3-09FD816D29CE}"/>
    <cellStyle name="Normal 2 2 4 6 4 2" xfId="11038" xr:uid="{94FBEF9F-5762-4D0E-90C0-ECBB12A1FFA8}"/>
    <cellStyle name="Normal 2 2 4 6 4 2 2" xfId="26853" xr:uid="{3ADCEB14-1C9C-4D3F-9E04-AC991BC70CA4}"/>
    <cellStyle name="Normal 2 2 4 6 4 3" xfId="26852" xr:uid="{3B64B1A1-246D-4614-AF74-57F8654C2D14}"/>
    <cellStyle name="Normal 2 2 4 6 5" xfId="11039" xr:uid="{1D71EB3A-604A-41F2-9934-A33594F16F6F}"/>
    <cellStyle name="Normal 2 2 4 6 5 2" xfId="11040" xr:uid="{BBE9D679-0D16-4310-BEB5-478EF837E7BC}"/>
    <cellStyle name="Normal 2 2 4 6 5 2 2" xfId="26855" xr:uid="{9356881D-3FFD-4C89-9C4B-5606D2AABB35}"/>
    <cellStyle name="Normal 2 2 4 6 5 3" xfId="26854" xr:uid="{A8C1F5BE-3F95-4C14-BB0F-D65A92C35F9F}"/>
    <cellStyle name="Normal 2 2 4 6 6" xfId="11041" xr:uid="{8F0FD2F1-F595-454D-9D2C-9BCADD2EE5E2}"/>
    <cellStyle name="Normal 2 2 4 6 6 2" xfId="26856" xr:uid="{29BD45CA-F211-43D4-936A-08807B796829}"/>
    <cellStyle name="Normal 2 2 4 6_Dev global price ach" xfId="11042" xr:uid="{96C1CF1F-CDE4-49BB-AE26-B2ACD4AD7988}"/>
    <cellStyle name="Normal 2 2 4 7" xfId="1499" xr:uid="{00000000-0005-0000-0000-000015060000}"/>
    <cellStyle name="Normal 2 2 4 7 2" xfId="11043" xr:uid="{F350C2C4-4FA6-4ACA-BF29-F950797A2C27}"/>
    <cellStyle name="Normal 2 2 4 7 2 2" xfId="11044" xr:uid="{D626A5AE-698D-4E9A-8233-166E210E917B}"/>
    <cellStyle name="Normal 2 2 4 7 2 2 2" xfId="11045" xr:uid="{DB267C06-82B8-4287-AAF6-5D54898D3C37}"/>
    <cellStyle name="Normal 2 2 4 7 2 2 2 2" xfId="26859" xr:uid="{D7EE60C5-F24B-4395-BE7D-2EC170071D04}"/>
    <cellStyle name="Normal 2 2 4 7 2 2 3" xfId="26858" xr:uid="{0E9B8CBC-7E58-4478-96F3-F8D0D01398A6}"/>
    <cellStyle name="Normal 2 2 4 7 2 3" xfId="11046" xr:uid="{EB881609-2B52-4F3D-98B4-70FEBBF2E59A}"/>
    <cellStyle name="Normal 2 2 4 7 2 3 2" xfId="11047" xr:uid="{C9E20B08-B083-4033-829C-BC2BF77D80C8}"/>
    <cellStyle name="Normal 2 2 4 7 2 3 2 2" xfId="26861" xr:uid="{FB0F2DAD-1C70-4A56-83E1-0F31983C8AAE}"/>
    <cellStyle name="Normal 2 2 4 7 2 3 3" xfId="26860" xr:uid="{9B5557DF-C2F6-4075-8C76-FCD2714C3051}"/>
    <cellStyle name="Normal 2 2 4 7 2 4" xfId="11048" xr:uid="{F94D82D4-0FDB-4037-AC6F-230F3A0F0CC9}"/>
    <cellStyle name="Normal 2 2 4 7 2 4 2" xfId="26862" xr:uid="{03B920F5-5B9D-49F6-A262-1C77E28509E9}"/>
    <cellStyle name="Normal 2 2 4 7 2 5" xfId="26857" xr:uid="{7DDB796B-8E93-42C0-BD50-7438A0EB473F}"/>
    <cellStyle name="Normal 2 2 4 7 2 6" xfId="18360" xr:uid="{212F68EC-A5CE-4FDE-82A1-103BF417216F}"/>
    <cellStyle name="Normal 2 2 4 7 3" xfId="11049" xr:uid="{31F0E473-66A6-4DF1-9BE4-79EE3926CD00}"/>
    <cellStyle name="Normal 2 2 4 7 3 2" xfId="11050" xr:uid="{C4F907B6-D23A-498A-B5FB-8175F7E3F884}"/>
    <cellStyle name="Normal 2 2 4 7 3 2 2" xfId="26864" xr:uid="{5B926F9A-4669-41CF-8EAF-9FD046A3C00B}"/>
    <cellStyle name="Normal 2 2 4 7 3 3" xfId="11051" xr:uid="{191667DB-85FD-4009-80EA-6E6154082170}"/>
    <cellStyle name="Normal 2 2 4 7 3 3 2" xfId="26865" xr:uid="{A0FC339E-DF0F-46FC-82D8-F532D979CF8D}"/>
    <cellStyle name="Normal 2 2 4 7 3 4" xfId="26863" xr:uid="{50B2C6F5-ADAF-4FF1-AA0D-1C840AA82DC3}"/>
    <cellStyle name="Normal 2 2 4 7 3 5" xfId="18359" xr:uid="{D3C58C78-38AB-4E42-B13F-24A606CDF5EE}"/>
    <cellStyle name="Normal 2 2 4 7 4" xfId="11052" xr:uid="{C1EA155A-4C52-4811-BCE1-42BE33450B5C}"/>
    <cellStyle name="Normal 2 2 4 7 4 2" xfId="11053" xr:uid="{5B86F846-F3DD-4AB5-916B-7392223FD546}"/>
    <cellStyle name="Normal 2 2 4 7 4 2 2" xfId="26867" xr:uid="{033D2D0A-737D-45D9-AE40-E11F0764625B}"/>
    <cellStyle name="Normal 2 2 4 7 4 3" xfId="26866" xr:uid="{50AF0AF4-DC55-4F95-8D00-0475E623B741}"/>
    <cellStyle name="Normal 2 2 4 7 5" xfId="11054" xr:uid="{99CFE4C0-20CE-4A3C-BA79-D13DCE4ED5F9}"/>
    <cellStyle name="Normal 2 2 4 7 5 2" xfId="11055" xr:uid="{A201B8A6-F1EB-4D1F-82A0-98EFE64E6191}"/>
    <cellStyle name="Normal 2 2 4 7 5 2 2" xfId="26869" xr:uid="{15165387-A589-4900-A3D7-50272A6BF269}"/>
    <cellStyle name="Normal 2 2 4 7 5 3" xfId="26868" xr:uid="{77361E26-C1CC-49B0-92C3-3ABA2828EB55}"/>
    <cellStyle name="Normal 2 2 4 7 6" xfId="11056" xr:uid="{B6E551C4-B8CD-4FD5-A996-317F279ABBF1}"/>
    <cellStyle name="Normal 2 2 4 7 6 2" xfId="26870" xr:uid="{E2120BB1-DB6C-4DCD-A599-CAC3CC1BB1E8}"/>
    <cellStyle name="Normal 2 2 4 7_Dev global price ach" xfId="11057" xr:uid="{31581518-E298-4650-82F9-9A1CA83EC83A}"/>
    <cellStyle name="Normal 2 2 4 8" xfId="11058" xr:uid="{C0BAD2B1-DB12-4BF1-BE38-93F00BABE509}"/>
    <cellStyle name="Normal 2 2 4 8 2" xfId="11059" xr:uid="{2FC06152-3178-4D11-9493-1257981BDA2D}"/>
    <cellStyle name="Normal 2 2 4 8 2 2" xfId="11060" xr:uid="{E32E895A-7DB5-4526-8205-9AE6153D2C21}"/>
    <cellStyle name="Normal 2 2 4 8 2 2 2" xfId="26873" xr:uid="{E5017A2B-C243-4087-A7A1-69DF70C3435A}"/>
    <cellStyle name="Normal 2 2 4 8 2 3" xfId="26872" xr:uid="{9C796740-DA4F-44F0-9FF8-7E42ED01ACD1}"/>
    <cellStyle name="Normal 2 2 4 8 2 4" xfId="18357" xr:uid="{D861D85B-AC0D-4C2A-A807-70A4FA14B1FC}"/>
    <cellStyle name="Normal 2 2 4 8 3" xfId="11061" xr:uid="{219839FB-D044-425B-8E5B-23D2562019A9}"/>
    <cellStyle name="Normal 2 2 4 8 3 2" xfId="11062" xr:uid="{122ECD62-227F-4210-AF86-D10635C2DCFE}"/>
    <cellStyle name="Normal 2 2 4 8 3 2 2" xfId="26875" xr:uid="{55DD8F2B-485F-4892-AA60-63EA38B665D8}"/>
    <cellStyle name="Normal 2 2 4 8 3 3" xfId="26874" xr:uid="{055F76B3-6BE3-4990-901B-6CF3175ABE01}"/>
    <cellStyle name="Normal 2 2 4 8 3 4" xfId="18356" xr:uid="{9E45A8E7-74C5-41E5-9579-F72576EEF497}"/>
    <cellStyle name="Normal 2 2 4 8 4" xfId="11063" xr:uid="{037CBE91-9EEB-4E58-BD2E-B4081F881404}"/>
    <cellStyle name="Normal 2 2 4 8 4 2" xfId="26876" xr:uid="{17E2F994-A81A-4E3B-9773-20E93A3A296C}"/>
    <cellStyle name="Normal 2 2 4 8 5" xfId="26871" xr:uid="{482F5348-0751-4C07-9D03-36EEBC086D58}"/>
    <cellStyle name="Normal 2 2 4 8 6" xfId="18358" xr:uid="{B7D5050A-34E2-42ED-8DB1-D5276BCCE755}"/>
    <cellStyle name="Normal 2 2 4 8_Input 18 Cash FC" xfId="18355" xr:uid="{DB9C06D8-36FE-4C2C-9B92-DDD9874F862E}"/>
    <cellStyle name="Normal 2 2 4 9" xfId="11064" xr:uid="{B0398E8B-AC19-432E-95FE-0869E30FA080}"/>
    <cellStyle name="Normal 2 2 4 9 2" xfId="11065" xr:uid="{8D222B4C-3B15-4142-8B00-0C69C8CDB2AF}"/>
    <cellStyle name="Normal 2 2 4 9 2 2" xfId="26878" xr:uid="{A20263C2-30BA-435E-86B0-4B7E479A4691}"/>
    <cellStyle name="Normal 2 2 4 9 3" xfId="11066" xr:uid="{04734153-30A8-4764-AB80-2E85102E12F0}"/>
    <cellStyle name="Normal 2 2 4 9 3 2" xfId="26879" xr:uid="{03ADCB65-2CF1-421A-B54C-96C6CADA222A}"/>
    <cellStyle name="Normal 2 2 4 9 4" xfId="26877" xr:uid="{937ABC28-EB94-43ED-BD91-97EF1FBE1E06}"/>
    <cellStyle name="Normal 2 2 4 9 5" xfId="18354" xr:uid="{24D3C1F1-597D-4C97-8BA5-5C8AA7C4887A}"/>
    <cellStyle name="Normal 2 2 4_2015 BFOREC HFM PLBS" xfId="1500" xr:uid="{00000000-0005-0000-0000-000016060000}"/>
    <cellStyle name="Normal 2 2 5" xfId="18244" xr:uid="{20E86721-8B44-4B9A-ADA8-F151BB9D2857}"/>
    <cellStyle name="Normal 2 2 5 10" xfId="18352" xr:uid="{C2F6545B-22DB-435E-ABDD-8D4E8E8A93C9}"/>
    <cellStyle name="Normal 2 2 5 11" xfId="18353" xr:uid="{1C060C21-CB9C-436C-B219-EB82B01383DF}"/>
    <cellStyle name="Normal 2 2 5 2" xfId="18351" xr:uid="{53932852-7BDD-4349-BCEB-77A00CB892BD}"/>
    <cellStyle name="Normal 2 2 5 2 2" xfId="18350" xr:uid="{96A78C59-40EE-4D6F-9091-5F7619261F7C}"/>
    <cellStyle name="Normal 2 2 5 2 2 2" xfId="18349" xr:uid="{4CB1FBF2-565B-46A6-9C70-F686B8C700B2}"/>
    <cellStyle name="Normal 2 2 5 2 2 3" xfId="18348" xr:uid="{FCEF9C08-0D83-43AD-A4D0-2608023F02D5}"/>
    <cellStyle name="Normal 2 2 5 2 2_Input 18 Cash FC" xfId="18347" xr:uid="{D6EC4E97-A48B-4AC7-A93E-9FB5ABC3038D}"/>
    <cellStyle name="Normal 2 2 5 2 3" xfId="18346" xr:uid="{4B436984-9AEC-4A9D-906F-13C0966F33EE}"/>
    <cellStyle name="Normal 2 2 5 2 3 2" xfId="18345" xr:uid="{645F8972-A0F6-4879-AAA4-A21EB4441119}"/>
    <cellStyle name="Normal 2 2 5 2 3 3" xfId="18343" xr:uid="{840D4F0E-B224-4001-9B03-DD2B199CDA0D}"/>
    <cellStyle name="Normal 2 2 5 2 3_Input 18 Cash FC" xfId="18342" xr:uid="{5E66E412-7586-42EC-A22F-43A1988B6283}"/>
    <cellStyle name="Normal 2 2 5 2 4" xfId="18739" xr:uid="{37A6C80B-CABE-4262-B56F-87A556CCB8C3}"/>
    <cellStyle name="Normal 2 2 5 2 4 2" xfId="18738" xr:uid="{BD753063-8BA3-48E3-A7BE-F12ABEBDCCB3}"/>
    <cellStyle name="Normal 2 2 5 2 4 3" xfId="18737" xr:uid="{316DACBA-1E26-438C-B048-D0E4AF543F33}"/>
    <cellStyle name="Normal 2 2 5 2 4_Input 18 Cash FC" xfId="18736" xr:uid="{531A296A-C954-498E-B518-2800729571B5}"/>
    <cellStyle name="Normal 2 2 5 2 5" xfId="18735" xr:uid="{22CB23CD-DC72-40F5-81B1-10E6767ADDA9}"/>
    <cellStyle name="Normal 2 2 5 2 5 2" xfId="18734" xr:uid="{ED2E347E-2DBE-475B-9B45-92584151AC72}"/>
    <cellStyle name="Normal 2 2 5 2 5 3" xfId="18733" xr:uid="{4939C76C-EA4A-44DF-9A67-E2A24E1D6B11}"/>
    <cellStyle name="Normal 2 2 5 2 5_Input 18 Cash FC" xfId="18732" xr:uid="{158E962A-C7D7-41FD-81B3-07C822615D93}"/>
    <cellStyle name="Normal 2 2 5 2 6" xfId="18731" xr:uid="{556DE09D-D456-487D-938D-10BBC11E4E41}"/>
    <cellStyle name="Normal 2 2 5 2 6 2" xfId="18730" xr:uid="{B9873B81-E5A3-40C9-8F4A-54C281C18C65}"/>
    <cellStyle name="Normal 2 2 5 2 6 3" xfId="18729" xr:uid="{366CDEE9-B072-41D2-BA36-868F04E056E4}"/>
    <cellStyle name="Normal 2 2 5 2 6_Input 18 Cash FC" xfId="18728" xr:uid="{016676BF-A64D-4006-B40E-FB4E1CC1348F}"/>
    <cellStyle name="Normal 2 2 5 2 7" xfId="18727" xr:uid="{08AFA604-118A-4937-9F80-A92963D0B050}"/>
    <cellStyle name="Normal 2 2 5 2 8" xfId="18726" xr:uid="{7F7B3536-E502-4F1C-80D4-4069CBCA207F}"/>
    <cellStyle name="Normal 2 2 5 2_Input 18 Cash FC" xfId="18725" xr:uid="{3224495B-B8D3-46FB-9485-96C818EEF3D0}"/>
    <cellStyle name="Normal 2 2 5 3" xfId="18155" xr:uid="{EFEB7CC1-C2DA-43AC-B6DD-85453065F678}"/>
    <cellStyle name="Normal 2 2 5 3 2" xfId="18340" xr:uid="{E66519A2-ECE2-458F-B507-C786A57A2F01}"/>
    <cellStyle name="Normal 2 2 5 3 2 2" xfId="18338" xr:uid="{EB0F2FA3-01AE-4F95-9C4E-5402F3D5FB04}"/>
    <cellStyle name="Normal 2 2 5 3 2 3" xfId="18337" xr:uid="{0BF50725-DB4A-4B09-B321-8055649C0A6C}"/>
    <cellStyle name="Normal 2 2 5 3 2_Input 18 Cash FC" xfId="18335" xr:uid="{93837E8B-8F64-43A3-9DB2-9AAE0C7E73FA}"/>
    <cellStyle name="Normal 2 2 5 3 3" xfId="18334" xr:uid="{98FD7253-1EC3-4C75-954C-2D2198A8AC2E}"/>
    <cellStyle name="Normal 2 2 5 3 3 2" xfId="18333" xr:uid="{F1A7D7C5-20D7-4B0B-91E2-FE4E0CC50D96}"/>
    <cellStyle name="Normal 2 2 5 3 3 3" xfId="18331" xr:uid="{CBD7BFD5-0646-4157-9007-03BAD108BA23}"/>
    <cellStyle name="Normal 2 2 5 3 3_Input 18 Cash FC" xfId="18330" xr:uid="{0712B118-45EF-4532-AEC4-E6B2653FCABE}"/>
    <cellStyle name="Normal 2 2 5 3 4" xfId="18329" xr:uid="{395CB29F-2B5E-476B-BB80-C22D5A010DC0}"/>
    <cellStyle name="Normal 2 2 5 3 4 2" xfId="18328" xr:uid="{ABA04AE2-C402-425C-9C54-D68E1CC28461}"/>
    <cellStyle name="Normal 2 2 5 3 4 3" xfId="18327" xr:uid="{2FE25A33-4274-41CC-9FD1-DEBDF07920DD}"/>
    <cellStyle name="Normal 2 2 5 3 4_Input 18 Cash FC" xfId="18326" xr:uid="{3487D025-05EA-453E-8143-8A43DB34CFEB}"/>
    <cellStyle name="Normal 2 2 5 3 5" xfId="18324" xr:uid="{FBEB9F5E-9C9B-4857-8C50-8CBA1C34CC9F}"/>
    <cellStyle name="Normal 2 2 5 3 5 2" xfId="18323" xr:uid="{B8183E45-5AE6-42CB-9497-AD19F646B0AA}"/>
    <cellStyle name="Normal 2 2 5 3 5 3" xfId="18322" xr:uid="{BE16C81F-EEAE-4244-BF18-E0B6FFC381FA}"/>
    <cellStyle name="Normal 2 2 5 3 5_Input 18 Cash FC" xfId="18267" xr:uid="{8F26FFEF-DFFF-4071-A914-F7CF83425908}"/>
    <cellStyle name="Normal 2 2 5 3 6" xfId="18265" xr:uid="{24686C23-7F85-41C0-ADD3-02688987F546}"/>
    <cellStyle name="Normal 2 2 5 3 6 2" xfId="18259" xr:uid="{B55E0FFB-5176-45CC-88A2-DDC2538D1DC2}"/>
    <cellStyle name="Normal 2 2 5 3 6 3" xfId="18257" xr:uid="{8A8AED4A-777D-431D-BEA2-1A7BB5DA0B9F}"/>
    <cellStyle name="Normal 2 2 5 3 6_Input 18 Cash FC" xfId="18707" xr:uid="{D6139CBD-3304-4406-83C7-A765A715E92A}"/>
    <cellStyle name="Normal 2 2 5 3 7" xfId="18706" xr:uid="{5543AB5B-087D-402A-83FE-A20125836B96}"/>
    <cellStyle name="Normal 2 2 5 3 8" xfId="18705" xr:uid="{F927E585-2FB9-4E14-AE79-1AB546317D70}"/>
    <cellStyle name="Normal 2 2 5 3_Input 18 Cash FC" xfId="18704" xr:uid="{71F41C7A-4BD7-43EC-8521-7B085AABB23E}"/>
    <cellStyle name="Normal 2 2 5 4" xfId="18703" xr:uid="{AA02137F-3D0B-4967-A47B-656B4207E993}"/>
    <cellStyle name="Normal 2 2 5 4 2" xfId="18702" xr:uid="{50FAB0D9-90D6-4574-85BD-78F7857741C2}"/>
    <cellStyle name="Normal 2 2 5 4 3" xfId="18701" xr:uid="{FC52F628-15A4-4358-B1AF-92E1EEB320D1}"/>
    <cellStyle name="Normal 2 2 5 4_Input 18 Cash FC" xfId="18700" xr:uid="{E2CBCF1A-5154-4D79-B407-727F617A42CF}"/>
    <cellStyle name="Normal 2 2 5 5" xfId="18699" xr:uid="{3CEA92E9-E17D-403D-A1F6-484BD38216D2}"/>
    <cellStyle name="Normal 2 2 5 5 2" xfId="18698" xr:uid="{F7C521FF-1A38-4354-ACB0-782AEC0101DB}"/>
    <cellStyle name="Normal 2 2 5 5 3" xfId="18697" xr:uid="{A265A9FF-B8A4-404E-AC6A-69875D24C94B}"/>
    <cellStyle name="Normal 2 2 5 5_Input 18 Cash FC" xfId="18696" xr:uid="{D7BFF3EE-0360-4E39-8E73-067C053040DE}"/>
    <cellStyle name="Normal 2 2 5 6" xfId="18695" xr:uid="{86BCF77F-7A1D-451F-9C9E-FABCADA05C4B}"/>
    <cellStyle name="Normal 2 2 5 6 2" xfId="18694" xr:uid="{935A66C6-5757-4400-B7A7-065637500C3D}"/>
    <cellStyle name="Normal 2 2 5 6 3" xfId="18693" xr:uid="{ED391A9E-8AC9-4867-B83A-63A60BAB0945}"/>
    <cellStyle name="Normal 2 2 5 6_Input 18 Cash FC" xfId="18692" xr:uid="{4966CCF1-2EFE-43C0-83AE-DB24B0C6F50F}"/>
    <cellStyle name="Normal 2 2 5 7" xfId="18691" xr:uid="{55E20A25-1397-4A9D-9E04-B973E7AE884D}"/>
    <cellStyle name="Normal 2 2 5 7 2" xfId="18690" xr:uid="{B67AD912-ED1C-48B1-9265-2D48C2FABDBA}"/>
    <cellStyle name="Normal 2 2 5 7 3" xfId="18689" xr:uid="{D8EB5DB3-5824-454B-812C-E2CD48B5EDDA}"/>
    <cellStyle name="Normal 2 2 5 7_Input 18 Cash FC" xfId="18688" xr:uid="{D99FA5FC-C1D8-453E-8149-752663A7C530}"/>
    <cellStyle name="Normal 2 2 5 8" xfId="18687" xr:uid="{96E79558-37F3-403B-BD64-3ABD84566F46}"/>
    <cellStyle name="Normal 2 2 5 8 2" xfId="18686" xr:uid="{284D679A-46B2-47C0-806A-4EC5712F0E15}"/>
    <cellStyle name="Normal 2 2 5 8 3" xfId="18685" xr:uid="{3C5F2E74-FA79-453E-81E4-660A3FF5FDF6}"/>
    <cellStyle name="Normal 2 2 5 8_Input 18 Cash FC" xfId="18684" xr:uid="{7625FBB0-5E14-4066-A5A9-43AFEB102CBE}"/>
    <cellStyle name="Normal 2 2 5 9" xfId="18683" xr:uid="{9C4E32D5-3231-4D32-AF4F-64A8AE010DE2}"/>
    <cellStyle name="Normal 2 2 5_Input 18 Cash FC" xfId="18682" xr:uid="{82E2A81C-1047-4289-AC6A-81952DFFFD19}"/>
    <cellStyle name="Normal 2 2 6" xfId="18139" xr:uid="{1D0998E9-CF9B-4115-9BE0-755710809BAC}"/>
    <cellStyle name="Normal 2 2 6 2" xfId="18680" xr:uid="{8AE883B5-70D9-4DC3-99D8-24C0ADFE87AB}"/>
    <cellStyle name="Normal 2 2 6 2 2" xfId="18679" xr:uid="{78ADEE77-2732-4E7C-879C-3E6BDD22121B}"/>
    <cellStyle name="Normal 2 2 6 2 3" xfId="18678" xr:uid="{7929F317-F5C6-4506-81A1-29E0D6CA06BB}"/>
    <cellStyle name="Normal 2 2 6 2_Input 18 Cash FC" xfId="18677" xr:uid="{FB23E9A3-2E89-4E07-9BE1-E67870B58DE3}"/>
    <cellStyle name="Normal 2 2 6 3" xfId="18675" xr:uid="{D7D1559E-0F13-4487-AD25-16E6D8F6A9E4}"/>
    <cellStyle name="Normal 2 2 6 3 2" xfId="18674" xr:uid="{7CF70A96-3AD5-400A-B947-0D5C5D198A04}"/>
    <cellStyle name="Normal 2 2 6 3 3" xfId="18047" xr:uid="{5C0D0F27-B040-4EF2-A6D1-61047B8C500F}"/>
    <cellStyle name="Normal 2 2 6 3_Input 18 Cash FC" xfId="18253" xr:uid="{B04E0D83-4A47-49A0-B6DE-E84CE9E41828}"/>
    <cellStyle name="Normal 2 2 6 4" xfId="18633" xr:uid="{34BA008B-60C1-4A3A-9093-C69EE78F8BD6}"/>
    <cellStyle name="Normal 2 2 6 4 2" xfId="18632" xr:uid="{9B3F2AC5-4129-40C9-BD80-29548EC5D0A9}"/>
    <cellStyle name="Normal 2 2 6 4 3" xfId="18631" xr:uid="{95D18361-3081-4D64-BE0B-3DF523F888D2}"/>
    <cellStyle name="Normal 2 2 6 4_Input 18 Cash FC" xfId="18630" xr:uid="{4153749E-6B73-4977-9885-2DBE81D62852}"/>
    <cellStyle name="Normal 2 2 6 5" xfId="21995" xr:uid="{10E88C02-13B7-45B4-931A-5665FD5696B1}"/>
    <cellStyle name="Normal 2 2 6 5 2" xfId="21994" xr:uid="{57E45FC2-4702-4849-9762-36510DB3921D}"/>
    <cellStyle name="Normal 2 2 6 5 3" xfId="21993" xr:uid="{958675E9-1946-4802-8C0B-7FBB4F9CAD77}"/>
    <cellStyle name="Normal 2 2 6 5_Input 18 Cash FC" xfId="21992" xr:uid="{E743B334-1547-4ECD-BC68-B4CDBAE7294A}"/>
    <cellStyle name="Normal 2 2 6 6" xfId="21991" xr:uid="{3A8D8A47-351D-45B2-B9FB-48A0A65E78A3}"/>
    <cellStyle name="Normal 2 2 6 6 2" xfId="21990" xr:uid="{AA1A0DC4-A2CC-4997-9740-C28188D88CC5}"/>
    <cellStyle name="Normal 2 2 6 6 3" xfId="21989" xr:uid="{F19AE0B1-D44F-4996-ACD6-DD1F6376E6B9}"/>
    <cellStyle name="Normal 2 2 6 6_Input 18 Cash FC" xfId="21988" xr:uid="{9AD99458-5D40-4FAD-9C73-F17AC5586423}"/>
    <cellStyle name="Normal 2 2 6 7" xfId="21987" xr:uid="{46E630E4-8BEE-4563-8157-F4A81857BEA5}"/>
    <cellStyle name="Normal 2 2 6 8" xfId="21986" xr:uid="{D45DABFF-BA7E-4414-8C25-BF9C52E6C012}"/>
    <cellStyle name="Normal 2 2 6 9" xfId="18681" xr:uid="{08C4B21F-019C-4CAE-8DF1-66EFE742ED8E}"/>
    <cellStyle name="Normal 2 2 6_Input 18 Cash FC" xfId="21985" xr:uid="{D6534910-42E2-4E25-BA64-0A6DCC4EFE6A}"/>
    <cellStyle name="Normal 2 2 7" xfId="18134" xr:uid="{AE874521-4B02-44C9-BEA0-3E538D72705F}"/>
    <cellStyle name="Normal 2 2 7 2" xfId="21983" xr:uid="{82FBAF17-14DB-478F-901F-FA6F93D393B8}"/>
    <cellStyle name="Normal 2 2 7 2 2" xfId="21982" xr:uid="{3D76072C-3DC0-4B85-8D5F-83DB001FB738}"/>
    <cellStyle name="Normal 2 2 7 2 3" xfId="21981" xr:uid="{7B543A4F-EAAA-4F4B-AD01-099C1E82D8D5}"/>
    <cellStyle name="Normal 2 2 7 2_Input 18 Cash FC" xfId="21980" xr:uid="{39B1ECFC-BD11-413F-BF37-1DDB8B0F60E2}"/>
    <cellStyle name="Normal 2 2 7 3" xfId="21979" xr:uid="{EFB533CE-FCDA-42FA-92FF-3EA7673DE18A}"/>
    <cellStyle name="Normal 2 2 7 3 2" xfId="21978" xr:uid="{12C95273-FB23-438B-A16D-662C626DB83A}"/>
    <cellStyle name="Normal 2 2 7 3 3" xfId="18629" xr:uid="{72F5FC4F-61C5-4854-BFE7-159B9EA1F13F}"/>
    <cellStyle name="Normal 2 2 7 3_Input 18 Cash FC" xfId="18628" xr:uid="{7FFF73BA-190C-4E34-B8BA-66905E9F3997}"/>
    <cellStyle name="Normal 2 2 7 4" xfId="21977" xr:uid="{A61E8811-023E-48F1-9339-716FA0431019}"/>
    <cellStyle name="Normal 2 2 7 4 2" xfId="21976" xr:uid="{31B670F0-1D9A-4A34-9544-E92C5F9A5D63}"/>
    <cellStyle name="Normal 2 2 7 4 3" xfId="21975" xr:uid="{50D91571-A1E2-47B2-8DC5-3E68078434F3}"/>
    <cellStyle name="Normal 2 2 7 4_Input 18 Cash FC" xfId="21974" xr:uid="{F3149304-C861-4B3F-AD46-215C96D8C409}"/>
    <cellStyle name="Normal 2 2 7 5" xfId="21973" xr:uid="{F0D8E274-8D98-4EC0-9B4E-31F986AFC619}"/>
    <cellStyle name="Normal 2 2 7 5 2" xfId="21972" xr:uid="{5A878B15-F691-41D5-BEAD-92D874221D86}"/>
    <cellStyle name="Normal 2 2 7 5 3" xfId="21971" xr:uid="{DB89FCF9-4987-45EB-9D92-FAB0F6C451B7}"/>
    <cellStyle name="Normal 2 2 7 5_Input 18 Cash FC" xfId="21970" xr:uid="{F6831903-B1A3-44ED-A6B8-C3A1F06952CE}"/>
    <cellStyle name="Normal 2 2 7 6" xfId="21969" xr:uid="{DB2FE58C-56E9-4DE5-8AA5-3A57B923C9F6}"/>
    <cellStyle name="Normal 2 2 7 6 2" xfId="21968" xr:uid="{5F129F92-B2BE-4FBB-A621-789A90320EF3}"/>
    <cellStyle name="Normal 2 2 7 6 3" xfId="21967" xr:uid="{4D9B9607-1667-4CC0-8CAC-452E770271DE}"/>
    <cellStyle name="Normal 2 2 7 6_Input 18 Cash FC" xfId="21966" xr:uid="{73238C8B-48D6-4133-BC88-98C0F38F1323}"/>
    <cellStyle name="Normal 2 2 7 7" xfId="21965" xr:uid="{EDA6F2F0-FE74-49A8-B9D0-017217F6D122}"/>
    <cellStyle name="Normal 2 2 7 8" xfId="21964" xr:uid="{EA68F3F3-0107-42CE-9728-18230546B54E}"/>
    <cellStyle name="Normal 2 2 7 9" xfId="21984" xr:uid="{B513C94B-28BB-4506-AB06-EEA2CCA84E86}"/>
    <cellStyle name="Normal 2 2 7_Input 18 Cash FC" xfId="21963" xr:uid="{7D1D529D-E55A-4F54-A81B-ED47894670E2}"/>
    <cellStyle name="Normal 2 2 8" xfId="21962" xr:uid="{1260019A-523D-4F1A-8556-D15EB7D8F2C1}"/>
    <cellStyle name="Normal 2 2 8 2" xfId="21961" xr:uid="{7BC71928-D225-4803-AED1-A9644C104227}"/>
    <cellStyle name="Normal 2 2 8 3" xfId="21960" xr:uid="{472C03A6-B6B5-4053-8BA6-1126122EE995}"/>
    <cellStyle name="Normal 2 2 8_Input 18 Cash FC" xfId="21959" xr:uid="{268CC903-ECE4-4808-AD18-8487264EA691}"/>
    <cellStyle name="Normal 2 2 9" xfId="21958" xr:uid="{B392357A-C3A1-43B1-8ACC-5C5F10808B18}"/>
    <cellStyle name="Normal 2 2 9 2" xfId="21957" xr:uid="{1D908C04-729A-4CA8-882D-3AEBCEE25388}"/>
    <cellStyle name="Normal 2 2 9 3" xfId="21956" xr:uid="{8855FD14-D071-4126-B4E8-4BFE67981141}"/>
    <cellStyle name="Normal 2 2 9_Input 18 Cash FC" xfId="21955" xr:uid="{778A32A7-AEAB-4D50-8B84-290FB41CC684}"/>
    <cellStyle name="Normal 2 2_6.CF CapEx New" xfId="11067" xr:uid="{CAF314F0-6794-4315-80E3-A5F1DCE8357E}"/>
    <cellStyle name="Normal 2 20" xfId="33873" xr:uid="{BFE8AEF8-FDAF-4410-8D89-C895A266370D}"/>
    <cellStyle name="Normal 2 21" xfId="19596" xr:uid="{2825FC19-C665-4AA8-AACE-A19A5E27F05A}"/>
    <cellStyle name="Normal 2 22" xfId="33883" xr:uid="{58E4F35A-7E8F-4A74-BF28-4D9811603951}"/>
    <cellStyle name="Normal 2 23" xfId="34644" xr:uid="{ECC7508F-1307-495A-A547-0324348EB509}"/>
    <cellStyle name="Normal 2 24" xfId="18151" xr:uid="{8D8F7194-00D3-4E88-8F28-327FC275DF53}"/>
    <cellStyle name="Normal 2 25" xfId="34646" xr:uid="{1373A7E2-5E5D-4EC1-8081-A05AFBDA838A}"/>
    <cellStyle name="Normal 2 26" xfId="34819" xr:uid="{B5FA35EA-D303-409D-8DB1-FC1051720762}"/>
    <cellStyle name="Normal 2 3" xfId="1501" xr:uid="{00000000-0005-0000-0000-000018060000}"/>
    <cellStyle name="Normal 2 3 10" xfId="11068" xr:uid="{5152C1B2-2E1F-4F79-8327-2006DA20BCB6}"/>
    <cellStyle name="Normal 2 3 10 2" xfId="11069" xr:uid="{A3CC9BF3-BC0C-4F77-B9D6-DD6733AC8969}"/>
    <cellStyle name="Normal 2 3 10 2 2" xfId="26881" xr:uid="{C9D1CB26-E64F-4628-A242-764F45E3CBF3}"/>
    <cellStyle name="Normal 2 3 10 2 3" xfId="21953" xr:uid="{5F799F72-E854-4631-82C9-8A2FE7CBAA07}"/>
    <cellStyle name="Normal 2 3 10 3" xfId="11070" xr:uid="{519B1306-1D48-4C5A-AD18-48178D694FB5}"/>
    <cellStyle name="Normal 2 3 10 3 2" xfId="26882" xr:uid="{B0B41DA4-3519-4C8B-AC6A-4D3B1D5BDB1A}"/>
    <cellStyle name="Normal 2 3 10 3 3" xfId="21952" xr:uid="{686BAF3B-96BC-431D-AD38-D14227B59949}"/>
    <cellStyle name="Normal 2 3 10 4" xfId="26880" xr:uid="{4D7A1265-FD20-4152-9A27-93B3A233BF10}"/>
    <cellStyle name="Normal 2 3 10 5" xfId="21954" xr:uid="{72910AC8-3EEC-4671-AB32-71B5BA6AFF18}"/>
    <cellStyle name="Normal 2 3 10_Input 18 Cash FC" xfId="21951" xr:uid="{722A2285-D814-423A-A600-521A7832759B}"/>
    <cellStyle name="Normal 2 3 11" xfId="11071" xr:uid="{64C45CFC-A0C5-465D-8D24-8AC0593C0667}"/>
    <cellStyle name="Normal 2 3 11 2" xfId="11072" xr:uid="{858293A8-81D5-4A69-984C-71B48DAD066F}"/>
    <cellStyle name="Normal 2 3 11 2 2" xfId="26884" xr:uid="{F16E0F1C-67D9-497C-AFA3-7C91D766E821}"/>
    <cellStyle name="Normal 2 3 11 2 3" xfId="21949" xr:uid="{68459BDA-DD90-4B14-9F0E-70D2AC6C2AC9}"/>
    <cellStyle name="Normal 2 3 11 3" xfId="11073" xr:uid="{876735CC-0796-4DE5-B661-4D580C8378FC}"/>
    <cellStyle name="Normal 2 3 11 3 2" xfId="26885" xr:uid="{7476762C-CDF4-4AB7-8299-8E4865D5E52C}"/>
    <cellStyle name="Normal 2 3 11 3 3" xfId="21948" xr:uid="{542781DA-B756-4343-9EFA-77997B7C74CF}"/>
    <cellStyle name="Normal 2 3 11 4" xfId="26883" xr:uid="{E37647CA-1778-4FDC-A235-0664234823AC}"/>
    <cellStyle name="Normal 2 3 11 5" xfId="21950" xr:uid="{07072E0C-863A-46C3-AD0F-1CB24F3917CE}"/>
    <cellStyle name="Normal 2 3 11_Input 18 Cash FC" xfId="21947" xr:uid="{14513F78-BC42-4A90-8392-4E6D6EC78788}"/>
    <cellStyle name="Normal 2 3 12" xfId="11074" xr:uid="{A59FE259-3B15-4A62-BED6-42E10D0019C4}"/>
    <cellStyle name="Normal 2 3 12 2" xfId="11075" xr:uid="{B9E8E6CA-895C-4CAA-9C82-312EAD019071}"/>
    <cellStyle name="Normal 2 3 12 2 2" xfId="26887" xr:uid="{98893E17-5137-49EF-92B7-6F2975E4F9F1}"/>
    <cellStyle name="Normal 2 3 12 3" xfId="26886" xr:uid="{AE409108-757A-4D00-A9B2-34F4286FD284}"/>
    <cellStyle name="Normal 2 3 12 4" xfId="21946" xr:uid="{4ECDFEDF-F68C-457D-A2F2-2E03E999D7A1}"/>
    <cellStyle name="Normal 2 3 13" xfId="11076" xr:uid="{7E88E49C-8A78-4EF8-ACF5-663F042A0B0B}"/>
    <cellStyle name="Normal 2 3 13 2" xfId="11077" xr:uid="{0895E343-F145-4805-AD5D-856EDDCB31E6}"/>
    <cellStyle name="Normal 2 3 13 2 2" xfId="26889" xr:uid="{13336132-D55C-406A-A452-0326B0065CC0}"/>
    <cellStyle name="Normal 2 3 13 3" xfId="26888" xr:uid="{68485DE5-BA01-44C1-A411-5A3570D640C3}"/>
    <cellStyle name="Normal 2 3 13 4" xfId="21945" xr:uid="{82693C9E-EF01-4B4B-A177-4E932DFF5CB1}"/>
    <cellStyle name="Normal 2 3 14" xfId="11078" xr:uid="{B75BD0E8-9AED-4096-8801-037A8CAE2A7A}"/>
    <cellStyle name="Normal 2 3 14 2" xfId="26890" xr:uid="{6D998482-FBB8-4770-A620-216CC90FC6DF}"/>
    <cellStyle name="Normal 2 3 14 3" xfId="18284" xr:uid="{5C0EB8F2-C97B-41BC-B4DA-445AF6CC4F92}"/>
    <cellStyle name="Normal 2 3 15" xfId="19631" xr:uid="{C05B5771-504E-4C61-A83A-9C495815521F}"/>
    <cellStyle name="Normal 2 3 16" xfId="34662" xr:uid="{B5AFACF3-085B-40B3-96DC-D36E0857C4F6}"/>
    <cellStyle name="Normal 2 3 17" xfId="37602" xr:uid="{BCCF5870-1025-49F4-8B96-F98CF2627867}"/>
    <cellStyle name="Normal 2 3 2" xfId="1502" xr:uid="{00000000-0005-0000-0000-000019060000}"/>
    <cellStyle name="Normal 2 3 2 10" xfId="11079" xr:uid="{2264CB99-6BAE-471B-8789-4B7372AC20C6}"/>
    <cellStyle name="Normal 2 3 2 10 2" xfId="11080" xr:uid="{24B3FAC6-F8FA-4A1C-9861-A00724C56F3E}"/>
    <cellStyle name="Normal 2 3 2 10 2 2" xfId="26892" xr:uid="{B5280165-4C2B-4EFA-BA69-D2F4AC1B4AAF}"/>
    <cellStyle name="Normal 2 3 2 10 3" xfId="26891" xr:uid="{79016459-3C72-4ED6-96D1-A746D96893DB}"/>
    <cellStyle name="Normal 2 3 2 10 4" xfId="21943" xr:uid="{07E9AD0E-F53A-40FE-854A-04E4DE0C0DF1}"/>
    <cellStyle name="Normal 2 3 2 11" xfId="11081" xr:uid="{C7C460F6-2C2A-4BFF-97B4-B215A96C7AAC}"/>
    <cellStyle name="Normal 2 3 2 11 2" xfId="11082" xr:uid="{B4CD4EE3-7E73-469E-BD70-6C6212E52F3B}"/>
    <cellStyle name="Normal 2 3 2 11 2 2" xfId="26894" xr:uid="{BEB9FFA9-5407-41E8-B7EB-976A6A9C916F}"/>
    <cellStyle name="Normal 2 3 2 11 3" xfId="26893" xr:uid="{A42E0FCC-629B-46FB-9546-960EF5B812C5}"/>
    <cellStyle name="Normal 2 3 2 11 4" xfId="21944" xr:uid="{49225DBD-D714-4B7E-8DEA-488DEF2DC347}"/>
    <cellStyle name="Normal 2 3 2 12" xfId="11083" xr:uid="{6E029A2C-2140-4664-B4FB-3D20382F97A6}"/>
    <cellStyle name="Normal 2 3 2 12 2" xfId="26895" xr:uid="{E4944BE4-D338-42BC-9C00-F98B890082EF}"/>
    <cellStyle name="Normal 2 3 2 13" xfId="19626" xr:uid="{8D3067AB-9415-4234-9557-39CB6073B534}"/>
    <cellStyle name="Normal 2 3 2 2" xfId="1503" xr:uid="{00000000-0005-0000-0000-00001A060000}"/>
    <cellStyle name="Normal 2 3 2 2 2" xfId="1504" xr:uid="{00000000-0005-0000-0000-00001B060000}"/>
    <cellStyle name="Normal 2 3 2 2 2 2" xfId="1505" xr:uid="{00000000-0005-0000-0000-00001C060000}"/>
    <cellStyle name="Normal 2 3 2 2 2 2 2" xfId="11085" xr:uid="{27F9A5E6-963A-4406-9B43-669F4B92E5B6}"/>
    <cellStyle name="Normal 2 3 2 2 2 2 2 2" xfId="11086" xr:uid="{FC19BA2F-B6F3-41F9-8D21-28C6968759C9}"/>
    <cellStyle name="Normal 2 3 2 2 2 2 2 2 2" xfId="26897" xr:uid="{EB327D40-ECD9-42BA-AF2C-BC01F6AC73F8}"/>
    <cellStyle name="Normal 2 3 2 2 2 2 2 3" xfId="11087" xr:uid="{AD750C48-8B91-412A-9C50-DF4DE40F7949}"/>
    <cellStyle name="Normal 2 3 2 2 2 2 2 3 2" xfId="26898" xr:uid="{9AD71695-47FC-4EE0-B6EB-A555ADBA8C76}"/>
    <cellStyle name="Normal 2 3 2 2 2 2 2 4" xfId="26896" xr:uid="{AF7C3D08-5FF7-48DE-84F8-E181D0FCCA18}"/>
    <cellStyle name="Normal 2 3 2 2 2 2 3" xfId="11088" xr:uid="{122BC45F-6488-40DA-8B2E-A8E54B4FA9FB}"/>
    <cellStyle name="Normal 2 3 2 2 2 2 3 2" xfId="11089" xr:uid="{FDDAA1EB-6A30-4084-80B0-1693592D0C52}"/>
    <cellStyle name="Normal 2 3 2 2 2 2 3 2 2" xfId="26900" xr:uid="{7E6F76F6-EA2E-4A01-B547-3C36D9EE85A8}"/>
    <cellStyle name="Normal 2 3 2 2 2 2 3 3" xfId="26899" xr:uid="{E1A61CF4-5A6E-477F-A8C1-580DF091D492}"/>
    <cellStyle name="Normal 2 3 2 2 2 2 4" xfId="11090" xr:uid="{DF6661B2-E171-4673-B0AE-273BD49603AB}"/>
    <cellStyle name="Normal 2 3 2 2 2 2 4 2" xfId="11091" xr:uid="{A07F8F6D-10B8-43E3-9B45-BDE7A0E10783}"/>
    <cellStyle name="Normal 2 3 2 2 2 2 4 2 2" xfId="26902" xr:uid="{D6944492-626A-4B0D-A107-07F611D1C389}"/>
    <cellStyle name="Normal 2 3 2 2 2 2 4 3" xfId="26901" xr:uid="{42C2C9F2-6FBC-476A-8251-FF426F1D3744}"/>
    <cellStyle name="Normal 2 3 2 2 2 2 5" xfId="11092" xr:uid="{8DA92EF6-D17C-49FE-AFAE-41F01E024778}"/>
    <cellStyle name="Normal 2 3 2 2 2 2 5 2" xfId="26903" xr:uid="{D5DC7C38-8445-4C7B-B965-24979F9EAE33}"/>
    <cellStyle name="Normal 2 3 2 2 2 2_sales contracts" xfId="11084" xr:uid="{A7CABD9C-5626-436B-B49D-BC3DAF863EA6}"/>
    <cellStyle name="Normal 2 3 2 2 2 3" xfId="11093" xr:uid="{9C1D80EA-10D1-4A5F-9607-B7602752B9DF}"/>
    <cellStyle name="Normal 2 3 2 2 2 3 2" xfId="11094" xr:uid="{650E6012-7DF9-4E35-9F89-15A39F15B8B9}"/>
    <cellStyle name="Normal 2 3 2 2 2 3 2 2" xfId="26905" xr:uid="{6B557149-64F1-43E3-96D7-54985AD39C3A}"/>
    <cellStyle name="Normal 2 3 2 2 2 3 3" xfId="11095" xr:uid="{8F693366-96DF-4499-889E-3BCF244B4DA4}"/>
    <cellStyle name="Normal 2 3 2 2 2 3 3 2" xfId="26906" xr:uid="{5704CD1B-4CAA-4D6E-BDE9-8433EF4CF476}"/>
    <cellStyle name="Normal 2 3 2 2 2 3 4" xfId="26904" xr:uid="{2074D8F9-CD2D-49F8-9FB0-958BBF45CE85}"/>
    <cellStyle name="Normal 2 3 2 2 2 3 5" xfId="21942" xr:uid="{A45EA53F-F2D2-4F98-9BD5-D60110001C50}"/>
    <cellStyle name="Normal 2 3 2 2 2 4" xfId="11096" xr:uid="{2F246EB2-85EB-461E-ABC8-3BCE9E41D9C2}"/>
    <cellStyle name="Normal 2 3 2 2 2 4 2" xfId="11097" xr:uid="{6AE20391-B115-45C7-B66E-26A3F0C16B8A}"/>
    <cellStyle name="Normal 2 3 2 2 2 4 2 2" xfId="26908" xr:uid="{B514275A-3213-4986-ACB2-C35215024CA3}"/>
    <cellStyle name="Normal 2 3 2 2 2 4 3" xfId="11098" xr:uid="{2EB782E7-1B69-477F-A65D-866291CDBE9A}"/>
    <cellStyle name="Normal 2 3 2 2 2 4 3 2" xfId="26909" xr:uid="{4509452E-41BB-47E3-AA12-9BBD3E426470}"/>
    <cellStyle name="Normal 2 3 2 2 2 4 4" xfId="26907" xr:uid="{FBCD107B-2AAF-4A72-BC16-938886888E32}"/>
    <cellStyle name="Normal 2 3 2 2 2 5" xfId="11099" xr:uid="{94DDD41C-E44D-443A-8488-D0AD770FADC0}"/>
    <cellStyle name="Normal 2 3 2 2 2 5 2" xfId="11100" xr:uid="{81A9F1DD-707A-41C7-A0B3-A8CC1DD55129}"/>
    <cellStyle name="Normal 2 3 2 2 2 5 2 2" xfId="26911" xr:uid="{E1D0B8A0-3654-440C-AF17-CCA542B1C346}"/>
    <cellStyle name="Normal 2 3 2 2 2 5 3" xfId="26910" xr:uid="{F3908068-FDAF-4A7A-9D67-2F2D753F67F2}"/>
    <cellStyle name="Normal 2 3 2 2 2 6" xfId="11101" xr:uid="{3EB014EE-D6D0-4212-814D-3B6D0F109B35}"/>
    <cellStyle name="Normal 2 3 2 2 2 6 2" xfId="11102" xr:uid="{4E9A3A37-ADF2-47AF-B085-6EEEC35793FC}"/>
    <cellStyle name="Normal 2 3 2 2 2 6 2 2" xfId="26913" xr:uid="{72E57F21-D624-4CC9-976A-D95C873F8C87}"/>
    <cellStyle name="Normal 2 3 2 2 2 6 3" xfId="26912" xr:uid="{E412FBBC-A4A9-4C95-B2FC-23441FEEDF27}"/>
    <cellStyle name="Normal 2 3 2 2 2 7" xfId="11103" xr:uid="{5009A09F-03FA-4D7D-BD3D-1AE07B6C9C86}"/>
    <cellStyle name="Normal 2 3 2 2 2 7 2" xfId="26914" xr:uid="{6872F420-51B2-4B26-92C8-1D2041F975AA}"/>
    <cellStyle name="Normal 2 3 2 2 2_Dev global price ach" xfId="11104" xr:uid="{B4D7A726-0B1C-4975-9A0B-F76B3A6C0443}"/>
    <cellStyle name="Normal 2 3 2 2 3" xfId="1506" xr:uid="{00000000-0005-0000-0000-00001E060000}"/>
    <cellStyle name="Normal 2 3 2 2 3 2" xfId="11105" xr:uid="{73A7E140-1711-4AB7-84E0-1B40688CAC02}"/>
    <cellStyle name="Normal 2 3 2 2 3 2 2" xfId="11106" xr:uid="{3AA35661-F35B-4839-A709-7DEFB7B372DD}"/>
    <cellStyle name="Normal 2 3 2 2 3 2 2 2" xfId="26916" xr:uid="{B95DE390-3E3F-42F9-8F90-8468982026EF}"/>
    <cellStyle name="Normal 2 3 2 2 3 2 3" xfId="11107" xr:uid="{DAE6EEC9-24B3-4038-AEDB-6F1048EE0134}"/>
    <cellStyle name="Normal 2 3 2 2 3 2 3 2" xfId="26917" xr:uid="{65E1DA1B-D45C-400B-8CA3-DB8C624F4CAE}"/>
    <cellStyle name="Normal 2 3 2 2 3 2 4" xfId="26915" xr:uid="{15F9C03B-1FFF-433F-AF1A-F5B996DB7398}"/>
    <cellStyle name="Normal 2 3 2 2 3 2 5" xfId="18627" xr:uid="{7CA9A4FA-81BC-4ADC-9676-52786BAAED95}"/>
    <cellStyle name="Normal 2 3 2 2 3 3" xfId="11108" xr:uid="{6F26D5BE-807B-4EAE-BA6E-BB2A5F02B15B}"/>
    <cellStyle name="Normal 2 3 2 2 3 3 2" xfId="11109" xr:uid="{8D36AD0B-B507-48E9-91D9-DFFFB8B6D75B}"/>
    <cellStyle name="Normal 2 3 2 2 3 3 2 2" xfId="26919" xr:uid="{5A9F4378-DDF8-4336-85DF-92F8BF3A613A}"/>
    <cellStyle name="Normal 2 3 2 2 3 3 3" xfId="26918" xr:uid="{A8AB4521-9682-456D-A736-666A9DADD053}"/>
    <cellStyle name="Normal 2 3 2 2 3 3 4" xfId="21941" xr:uid="{B90D64D8-4AA1-4B7D-B840-E883089B1889}"/>
    <cellStyle name="Normal 2 3 2 2 3 4" xfId="11110" xr:uid="{758C7FB8-878C-4E71-A0F7-F844AEB8E73E}"/>
    <cellStyle name="Normal 2 3 2 2 3 4 2" xfId="11111" xr:uid="{CF0D8A66-5D35-44C8-9F65-EF1C8793AB2F}"/>
    <cellStyle name="Normal 2 3 2 2 3 4 2 2" xfId="26921" xr:uid="{3FE6FD14-1B1A-427A-B5B6-8F3A4AA0A798}"/>
    <cellStyle name="Normal 2 3 2 2 3 4 3" xfId="26920" xr:uid="{5ACF7564-B4F2-476B-81E8-8554B3D212B3}"/>
    <cellStyle name="Normal 2 3 2 2 3 5" xfId="11112" xr:uid="{07917B73-F40F-4735-A657-FF6B4BC89F26}"/>
    <cellStyle name="Normal 2 3 2 2 3 5 2" xfId="26922" xr:uid="{454B54D8-4EC8-40CE-8833-B329C4947497}"/>
    <cellStyle name="Normal 2 3 2 2 3_Input 18 Cash FC" xfId="21940" xr:uid="{4D001528-14E0-45C2-8DB5-A23F03FDCDFE}"/>
    <cellStyle name="Normal 2 3 2 2 4" xfId="11113" xr:uid="{99047358-1241-4AFF-A913-580B7C4E5667}"/>
    <cellStyle name="Normal 2 3 2 2 4 2" xfId="11114" xr:uid="{39C07BF4-5C8F-432C-AAD8-E6E2202829E0}"/>
    <cellStyle name="Normal 2 3 2 2 4 2 2" xfId="26924" xr:uid="{7A10656B-4281-424F-A865-23B74C537D11}"/>
    <cellStyle name="Normal 2 3 2 2 4 2 3" xfId="21938" xr:uid="{517B3B7A-98CE-4391-8889-73812BF5B877}"/>
    <cellStyle name="Normal 2 3 2 2 4 3" xfId="11115" xr:uid="{3C60C26A-970C-418B-A714-FEA3935C5624}"/>
    <cellStyle name="Normal 2 3 2 2 4 3 2" xfId="26925" xr:uid="{D7622E3A-74FC-4CFB-9BD8-EFE5C1C3A41C}"/>
    <cellStyle name="Normal 2 3 2 2 4 3 3" xfId="21937" xr:uid="{D8881B34-517A-48F6-893F-CF23A5D6BB6A}"/>
    <cellStyle name="Normal 2 3 2 2 4 4" xfId="26923" xr:uid="{760B639E-F99A-4AB8-B773-76C70D2DAE66}"/>
    <cellStyle name="Normal 2 3 2 2 4 5" xfId="21939" xr:uid="{A2120715-95A8-4887-99F5-B974E5AB2892}"/>
    <cellStyle name="Normal 2 3 2 2 4_Input 18 Cash FC" xfId="21936" xr:uid="{0205EB9D-84CC-43B0-AF02-D05F0044E517}"/>
    <cellStyle name="Normal 2 3 2 2 5" xfId="11116" xr:uid="{807A940A-7A57-40DE-B9FB-8588F1A4389B}"/>
    <cellStyle name="Normal 2 3 2 2 5 2" xfId="11117" xr:uid="{028E919E-14E8-4E50-8FF5-C82499789D25}"/>
    <cellStyle name="Normal 2 3 2 2 5 2 2" xfId="26927" xr:uid="{A8C2A59F-2481-43C4-B22A-EEA31D5F3081}"/>
    <cellStyle name="Normal 2 3 2 2 5 2 3" xfId="21934" xr:uid="{3EDC9E95-8A09-4B49-84D9-49EAC36CB641}"/>
    <cellStyle name="Normal 2 3 2 2 5 3" xfId="11118" xr:uid="{7DF65564-74BF-4EDD-BF97-FF093DC9A01F}"/>
    <cellStyle name="Normal 2 3 2 2 5 3 2" xfId="26928" xr:uid="{6685E629-5677-4B16-A363-C5D4335A6748}"/>
    <cellStyle name="Normal 2 3 2 2 5 3 3" xfId="21933" xr:uid="{1A03B357-779D-4306-B3DE-268D89E22A18}"/>
    <cellStyle name="Normal 2 3 2 2 5 4" xfId="26926" xr:uid="{713F69B8-AC2F-4A47-BB42-9BDE10765CDF}"/>
    <cellStyle name="Normal 2 3 2 2 5 5" xfId="21935" xr:uid="{FAB550CC-4F43-452E-BB24-98A89A48641B}"/>
    <cellStyle name="Normal 2 3 2 2 5_Input 18 Cash FC" xfId="21932" xr:uid="{AD4D6B1C-532A-495E-A3E9-922DB7BD8B88}"/>
    <cellStyle name="Normal 2 3 2 2 6" xfId="11119" xr:uid="{855934A6-8DA7-4BC6-86B0-D18F1106A341}"/>
    <cellStyle name="Normal 2 3 2 2 6 2" xfId="11120" xr:uid="{79986509-1FD3-40D8-840F-17C486CEBACB}"/>
    <cellStyle name="Normal 2 3 2 2 6 2 2" xfId="26930" xr:uid="{0E891C19-F2BA-4EC5-86A7-36B4950F33AB}"/>
    <cellStyle name="Normal 2 3 2 2 6 2 3" xfId="21930" xr:uid="{79E0D721-3855-4D40-A7AD-E6805A3A8900}"/>
    <cellStyle name="Normal 2 3 2 2 6 3" xfId="26929" xr:uid="{B4B0CFAC-3371-40F8-B236-975D58405845}"/>
    <cellStyle name="Normal 2 3 2 2 6 3 2" xfId="21929" xr:uid="{1BDFE6DA-6879-4594-9E1F-E5BB88282BB9}"/>
    <cellStyle name="Normal 2 3 2 2 6 4" xfId="34481" xr:uid="{C4D62A86-0212-4D6B-9BEF-9847A3D38A60}"/>
    <cellStyle name="Normal 2 3 2 2 6 5" xfId="21931" xr:uid="{61CABAF6-0612-4E45-B44C-80D5F1E3B04D}"/>
    <cellStyle name="Normal 2 3 2 2 6_Input 18 Cash FC" xfId="21928" xr:uid="{9240CBE6-2C45-4941-B202-2DAB13F8E2A5}"/>
    <cellStyle name="Normal 2 3 2 2 7" xfId="11121" xr:uid="{4055572A-B43F-48F7-A959-D91F39CF9D8F}"/>
    <cellStyle name="Normal 2 3 2 2 7 2" xfId="11122" xr:uid="{D658E576-214D-40C0-8C32-C0ECDCA33ABF}"/>
    <cellStyle name="Normal 2 3 2 2 7 2 2" xfId="26932" xr:uid="{9DA51A82-620D-4EAF-B69A-EFC50FF96E2B}"/>
    <cellStyle name="Normal 2 3 2 2 7 3" xfId="26931" xr:uid="{EAC247CF-6D04-4D6E-835C-D0C42D5C2E8B}"/>
    <cellStyle name="Normal 2 3 2 2 7 4" xfId="21927" xr:uid="{7C4B697E-76BE-4B0F-89C0-28F8C73CAFE9}"/>
    <cellStyle name="Normal 2 3 2 2 8" xfId="11123" xr:uid="{5F94278A-CE90-41E0-B9DC-CAED0CD6B18E}"/>
    <cellStyle name="Normal 2 3 2 2 8 2" xfId="26933" xr:uid="{57C224C0-62FD-4F59-8CEA-C62D1B603D65}"/>
    <cellStyle name="Normal 2 3 2 2 8 3" xfId="21926" xr:uid="{4DB64ECC-8766-44A6-A9E5-653111489593}"/>
    <cellStyle name="Normal 2 3 2 2_Dev global price ach" xfId="11124" xr:uid="{84D07F07-7FE7-4F17-A9D5-EF6A99B5DAB4}"/>
    <cellStyle name="Normal 2 3 2 3" xfId="1507" xr:uid="{00000000-0005-0000-0000-000020060000}"/>
    <cellStyle name="Normal 2 3 2 3 2" xfId="1508" xr:uid="{00000000-0005-0000-0000-000021060000}"/>
    <cellStyle name="Normal 2 3 2 3 2 2" xfId="1509" xr:uid="{00000000-0005-0000-0000-000022060000}"/>
    <cellStyle name="Normal 2 3 2 3 2 2 2" xfId="11126" xr:uid="{5F574E16-BA90-461F-A6E2-505905C07FBE}"/>
    <cellStyle name="Normal 2 3 2 3 2 2 2 2" xfId="11127" xr:uid="{88434183-56C8-4350-8793-CCD6C6BA3C73}"/>
    <cellStyle name="Normal 2 3 2 3 2 2 2 2 2" xfId="26935" xr:uid="{49B699FF-C519-4690-A5D1-6D9A61324740}"/>
    <cellStyle name="Normal 2 3 2 3 2 2 2 3" xfId="11128" xr:uid="{0AD18A3D-B23F-4589-AB79-3612E3BC2037}"/>
    <cellStyle name="Normal 2 3 2 3 2 2 2 3 2" xfId="26936" xr:uid="{6DA5125F-FE40-4C99-A5FB-47B220482586}"/>
    <cellStyle name="Normal 2 3 2 3 2 2 2 4" xfId="26934" xr:uid="{62D3D9D4-0C30-47E5-B75E-98C72AAA69E1}"/>
    <cellStyle name="Normal 2 3 2 3 2 2 3" xfId="11129" xr:uid="{B95AF575-D70C-4A5A-938D-BB6B3BB54795}"/>
    <cellStyle name="Normal 2 3 2 3 2 2 3 2" xfId="11130" xr:uid="{F3585CD9-847E-4470-AC62-A25A641CB5C3}"/>
    <cellStyle name="Normal 2 3 2 3 2 2 3 2 2" xfId="26938" xr:uid="{978B201A-2314-4238-BE48-37215C7290EF}"/>
    <cellStyle name="Normal 2 3 2 3 2 2 3 3" xfId="26937" xr:uid="{8AD9DEEC-3378-41AB-ABD4-7668A6341DBE}"/>
    <cellStyle name="Normal 2 3 2 3 2 2 4" xfId="11131" xr:uid="{1CB9E609-6843-4192-AE29-BABC424DB015}"/>
    <cellStyle name="Normal 2 3 2 3 2 2 4 2" xfId="11132" xr:uid="{EFFD8AF1-BD75-4A05-A211-1075230C66FB}"/>
    <cellStyle name="Normal 2 3 2 3 2 2 4 2 2" xfId="26940" xr:uid="{990F7AF0-7904-447F-B268-0F0A375072AC}"/>
    <cellStyle name="Normal 2 3 2 3 2 2 4 3" xfId="26939" xr:uid="{782FD1A6-941D-467C-838B-AA83273937DE}"/>
    <cellStyle name="Normal 2 3 2 3 2 2 5" xfId="11133" xr:uid="{45861110-9FB5-401E-BD67-89FD78C7009C}"/>
    <cellStyle name="Normal 2 3 2 3 2 2 5 2" xfId="26941" xr:uid="{16FDB525-1580-4385-9074-4DB5171DD14D}"/>
    <cellStyle name="Normal 2 3 2 3 2 2_sales contracts" xfId="11125" xr:uid="{414C36CC-3503-41F5-A150-DECCBDF38D9D}"/>
    <cellStyle name="Normal 2 3 2 3 2 3" xfId="11134" xr:uid="{5DAA8B7B-8CD3-47B6-A7E3-3B59D60C02E3}"/>
    <cellStyle name="Normal 2 3 2 3 2 3 2" xfId="11135" xr:uid="{A4232D05-099D-45ED-B0D9-20DB88F6C46D}"/>
    <cellStyle name="Normal 2 3 2 3 2 3 2 2" xfId="26943" xr:uid="{C079B482-23DF-458F-8F6C-149BE08EF966}"/>
    <cellStyle name="Normal 2 3 2 3 2 3 3" xfId="11136" xr:uid="{57E6A354-7214-4F66-930D-0BDFB33D47E9}"/>
    <cellStyle name="Normal 2 3 2 3 2 3 3 2" xfId="26944" xr:uid="{B3B8BBD1-74C6-442C-9BA8-29E48E615840}"/>
    <cellStyle name="Normal 2 3 2 3 2 3 4" xfId="26942" xr:uid="{F91E7C7E-C12D-458E-9495-B03890E63DCC}"/>
    <cellStyle name="Normal 2 3 2 3 2 3 5" xfId="18626" xr:uid="{0434C44A-535E-4D3B-98B1-052CF83E8BBC}"/>
    <cellStyle name="Normal 2 3 2 3 2 4" xfId="11137" xr:uid="{9388EE4D-1BB3-4647-ABDE-726C43B4E4DE}"/>
    <cellStyle name="Normal 2 3 2 3 2 4 2" xfId="11138" xr:uid="{91EF93F2-2654-447B-A785-3F1FCAC24D04}"/>
    <cellStyle name="Normal 2 3 2 3 2 4 2 2" xfId="26946" xr:uid="{6E203328-390F-45F7-BE21-9607E5E301EE}"/>
    <cellStyle name="Normal 2 3 2 3 2 4 3" xfId="11139" xr:uid="{4B3B808E-E6C6-4C8A-A7B2-6D73421EC217}"/>
    <cellStyle name="Normal 2 3 2 3 2 4 3 2" xfId="26947" xr:uid="{64EE03D2-65CB-4C1A-9671-0FECF792319E}"/>
    <cellStyle name="Normal 2 3 2 3 2 4 4" xfId="26945" xr:uid="{73E04361-2BBA-4B9E-8E1D-DE5F4D4C2913}"/>
    <cellStyle name="Normal 2 3 2 3 2 5" xfId="11140" xr:uid="{30F7F157-BA58-450B-8142-5FA122E710DA}"/>
    <cellStyle name="Normal 2 3 2 3 2 5 2" xfId="11141" xr:uid="{5ABE5FE7-FC16-48AE-BD7E-19ED061FEB8A}"/>
    <cellStyle name="Normal 2 3 2 3 2 5 2 2" xfId="26949" xr:uid="{2FAAE9BF-4D03-411D-9783-2BF522DF2BFD}"/>
    <cellStyle name="Normal 2 3 2 3 2 5 3" xfId="26948" xr:uid="{700ABCDE-0C44-4637-AB09-CFD31D7A886D}"/>
    <cellStyle name="Normal 2 3 2 3 2 6" xfId="11142" xr:uid="{3713791E-5CC5-48FA-BABF-3A94622D91F2}"/>
    <cellStyle name="Normal 2 3 2 3 2 6 2" xfId="11143" xr:uid="{6D976CD4-DFFE-4499-893E-23C89E7BC80C}"/>
    <cellStyle name="Normal 2 3 2 3 2 6 2 2" xfId="26951" xr:uid="{10C960E0-5413-4FE2-A5EA-F235B47C925C}"/>
    <cellStyle name="Normal 2 3 2 3 2 6 3" xfId="26950" xr:uid="{95AED794-F4EA-48C6-919C-5622C10BE9B2}"/>
    <cellStyle name="Normal 2 3 2 3 2 7" xfId="11144" xr:uid="{4B0D3CF7-1D99-44D9-B42E-0A34B129D5E1}"/>
    <cellStyle name="Normal 2 3 2 3 2 7 2" xfId="26952" xr:uid="{2ED64F87-419F-4015-B8DE-D068A745D8AB}"/>
    <cellStyle name="Normal 2 3 2 3 2_Dev global price ach" xfId="11145" xr:uid="{AE689FF8-F7FC-45FE-B261-2E00D3267B90}"/>
    <cellStyle name="Normal 2 3 2 3 3" xfId="1510" xr:uid="{00000000-0005-0000-0000-000024060000}"/>
    <cellStyle name="Normal 2 3 2 3 3 2" xfId="11146" xr:uid="{4EEC2773-4810-4AB0-B602-5D68B39A0A88}"/>
    <cellStyle name="Normal 2 3 2 3 3 2 2" xfId="11147" xr:uid="{9746C309-DDBF-4CD0-8E08-18AEEB36F271}"/>
    <cellStyle name="Normal 2 3 2 3 3 2 2 2" xfId="26954" xr:uid="{E7C18A40-FB4C-468A-8160-EB828EEF5334}"/>
    <cellStyle name="Normal 2 3 2 3 3 2 3" xfId="11148" xr:uid="{FDECC17D-43D3-4755-B2E9-0D63080A998B}"/>
    <cellStyle name="Normal 2 3 2 3 3 2 3 2" xfId="26955" xr:uid="{31BBBAEC-3DF6-439B-A966-77CAF4426062}"/>
    <cellStyle name="Normal 2 3 2 3 3 2 4" xfId="26953" xr:uid="{7D2AA70F-A1DE-4CC9-9946-4FE480253ABE}"/>
    <cellStyle name="Normal 2 3 2 3 3 2 5" xfId="18625" xr:uid="{34A7F27A-DE32-4376-B31E-CFAA5FDD679B}"/>
    <cellStyle name="Normal 2 3 2 3 3 3" xfId="11149" xr:uid="{EE44F0F8-04B3-44FD-9705-3C08DBC225E9}"/>
    <cellStyle name="Normal 2 3 2 3 3 3 2" xfId="11150" xr:uid="{8E4C0DB2-320B-4330-8E4F-94451FA3CC1B}"/>
    <cellStyle name="Normal 2 3 2 3 3 3 2 2" xfId="26957" xr:uid="{B5F21959-ABCC-4D43-B2FB-E8C1B39B28B9}"/>
    <cellStyle name="Normal 2 3 2 3 3 3 3" xfId="26956" xr:uid="{88C37AEE-D00C-43C3-818B-39A70942CE0E}"/>
    <cellStyle name="Normal 2 3 2 3 3 3 4" xfId="21925" xr:uid="{D7FA1282-3E38-4479-9627-30B3D0D66144}"/>
    <cellStyle name="Normal 2 3 2 3 3 4" xfId="11151" xr:uid="{F6B5DFCD-015C-4604-9957-F81DE5566217}"/>
    <cellStyle name="Normal 2 3 2 3 3 4 2" xfId="11152" xr:uid="{E6C29349-E271-4711-9AF6-6E15FAF269FE}"/>
    <cellStyle name="Normal 2 3 2 3 3 4 2 2" xfId="26959" xr:uid="{FB93D4A9-927C-447F-B539-F6A9DEBC0D4E}"/>
    <cellStyle name="Normal 2 3 2 3 3 4 3" xfId="26958" xr:uid="{98D0AC3F-14BA-49FC-8F29-AABFAE9EFD4A}"/>
    <cellStyle name="Normal 2 3 2 3 3 5" xfId="11153" xr:uid="{9E2EC620-BDCF-41A6-A12F-B8418E58DC75}"/>
    <cellStyle name="Normal 2 3 2 3 3 5 2" xfId="26960" xr:uid="{EBAD83B1-BECE-4F1A-B1E4-86653B281919}"/>
    <cellStyle name="Normal 2 3 2 3 3_Input 18 Cash FC" xfId="21924" xr:uid="{89EFFC75-158F-4046-A2D3-1220599C4CF1}"/>
    <cellStyle name="Normal 2 3 2 3 4" xfId="11154" xr:uid="{D0BD9182-D305-45D5-84D6-0D4C309E5183}"/>
    <cellStyle name="Normal 2 3 2 3 4 2" xfId="11155" xr:uid="{5FF53B63-5CAE-404F-A761-9E3C837448FF}"/>
    <cellStyle name="Normal 2 3 2 3 4 2 2" xfId="26962" xr:uid="{D6EC9218-B439-4777-B722-86FA0B7B20BB}"/>
    <cellStyle name="Normal 2 3 2 3 4 2 3" xfId="21922" xr:uid="{56AF171D-D452-4FF4-A536-F75DBC365C0F}"/>
    <cellStyle name="Normal 2 3 2 3 4 3" xfId="11156" xr:uid="{7AD97EB6-5165-4A2B-A22F-C0B6B8FEBA07}"/>
    <cellStyle name="Normal 2 3 2 3 4 3 2" xfId="26963" xr:uid="{E4CEF1BB-B586-4012-80BF-24A2E30734CA}"/>
    <cellStyle name="Normal 2 3 2 3 4 3 3" xfId="21921" xr:uid="{7DE60097-ACA3-4542-B66F-F76A417BFB54}"/>
    <cellStyle name="Normal 2 3 2 3 4 4" xfId="26961" xr:uid="{A3725474-8DCD-46BD-9EBF-B670890258AB}"/>
    <cellStyle name="Normal 2 3 2 3 4 5" xfId="21923" xr:uid="{4BD807C4-A19F-448D-BA3F-0B25081BDE07}"/>
    <cellStyle name="Normal 2 3 2 3 4_Input 18 Cash FC" xfId="21920" xr:uid="{4634E2FC-D918-4663-8820-D9B671D9C1AF}"/>
    <cellStyle name="Normal 2 3 2 3 5" xfId="11157" xr:uid="{068C1917-9B55-43B5-8FE5-6AAA2ED13A5B}"/>
    <cellStyle name="Normal 2 3 2 3 5 2" xfId="11158" xr:uid="{58B0548E-833D-4E26-BAE6-689131192C4E}"/>
    <cellStyle name="Normal 2 3 2 3 5 2 2" xfId="26965" xr:uid="{DDC010FF-D6A1-4FEB-A25F-AC7F7C0AA4FE}"/>
    <cellStyle name="Normal 2 3 2 3 5 2 3" xfId="21918" xr:uid="{9FC7F564-F288-46F6-80BE-97BA37D5A17D}"/>
    <cellStyle name="Normal 2 3 2 3 5 3" xfId="11159" xr:uid="{F0E5174C-5138-4121-B347-BBED1166F4D4}"/>
    <cellStyle name="Normal 2 3 2 3 5 3 2" xfId="26966" xr:uid="{3971F6B6-60EC-4E08-B945-F31DB1BEFFB9}"/>
    <cellStyle name="Normal 2 3 2 3 5 3 3" xfId="21917" xr:uid="{15229DCC-79B8-46D0-9F2C-FEB93F53C738}"/>
    <cellStyle name="Normal 2 3 2 3 5 4" xfId="26964" xr:uid="{991F4463-FA3A-4225-9172-307082114321}"/>
    <cellStyle name="Normal 2 3 2 3 5 5" xfId="21919" xr:uid="{0CACBAC4-6198-4E3D-B90E-215BB4AC00D6}"/>
    <cellStyle name="Normal 2 3 2 3 5_Input 18 Cash FC" xfId="21916" xr:uid="{19879600-E808-4AC1-BFB3-FB3FD79A0889}"/>
    <cellStyle name="Normal 2 3 2 3 6" xfId="11160" xr:uid="{592225BB-5365-4E4D-996A-113BF0600678}"/>
    <cellStyle name="Normal 2 3 2 3 6 2" xfId="11161" xr:uid="{B8DC6B93-6FC7-4733-A8DD-0F0E4A07C5AD}"/>
    <cellStyle name="Normal 2 3 2 3 6 2 2" xfId="26968" xr:uid="{FFBA9338-0B84-4B95-B430-FD73A7D68411}"/>
    <cellStyle name="Normal 2 3 2 3 6 2 3" xfId="21914" xr:uid="{D6CC86FB-4E65-461F-B1F4-DAF76AF99751}"/>
    <cellStyle name="Normal 2 3 2 3 6 3" xfId="26967" xr:uid="{0A2D50E5-B31F-49C9-87FE-0F4F1017D16D}"/>
    <cellStyle name="Normal 2 3 2 3 6 3 2" xfId="21913" xr:uid="{E8EE7ED1-B82F-46E6-B557-BF6182DA9FC2}"/>
    <cellStyle name="Normal 2 3 2 3 6 4" xfId="34482" xr:uid="{A6BA35DA-DC01-4E39-BBD4-5D2932D6D933}"/>
    <cellStyle name="Normal 2 3 2 3 6 5" xfId="21915" xr:uid="{DC1CA5EF-5554-4133-B576-C46F207697B5}"/>
    <cellStyle name="Normal 2 3 2 3 6_Input 18 Cash FC" xfId="21912" xr:uid="{091C9D10-17E7-4486-B840-537F73B0B848}"/>
    <cellStyle name="Normal 2 3 2 3 7" xfId="11162" xr:uid="{7DD0F2B6-3A51-43E1-BA73-72A81C979501}"/>
    <cellStyle name="Normal 2 3 2 3 7 2" xfId="11163" xr:uid="{7CDF82FD-64A9-42A8-BAD4-8078890F1D00}"/>
    <cellStyle name="Normal 2 3 2 3 7 2 2" xfId="26970" xr:uid="{6EEB630F-6970-473B-A4E0-818591B3D671}"/>
    <cellStyle name="Normal 2 3 2 3 7 3" xfId="26969" xr:uid="{5BD507AC-C375-4983-8F9F-9724036F71F9}"/>
    <cellStyle name="Normal 2 3 2 3 7 4" xfId="21911" xr:uid="{CA14DDBE-A822-44D1-9023-50A8DD14CC6D}"/>
    <cellStyle name="Normal 2 3 2 3 8" xfId="11164" xr:uid="{B766B277-8E21-42E3-A098-0932D6E924AA}"/>
    <cellStyle name="Normal 2 3 2 3 8 2" xfId="26971" xr:uid="{05B9D11C-D4C0-4E49-8BA1-158680D17D88}"/>
    <cellStyle name="Normal 2 3 2 3 8 3" xfId="21910" xr:uid="{C7D4492B-5548-43B3-BAF8-F73667125A93}"/>
    <cellStyle name="Normal 2 3 2 3_Dev global price ach" xfId="11165" xr:uid="{7191B691-60C1-4292-ACD1-47B04A4902BC}"/>
    <cellStyle name="Normal 2 3 2 4" xfId="1511" xr:uid="{00000000-0005-0000-0000-000026060000}"/>
    <cellStyle name="Normal 2 3 2 4 2" xfId="1512" xr:uid="{00000000-0005-0000-0000-000027060000}"/>
    <cellStyle name="Normal 2 3 2 4 2 2" xfId="11167" xr:uid="{EE104F55-D8DC-459B-8AAB-594AD907E4F6}"/>
    <cellStyle name="Normal 2 3 2 4 2 2 2" xfId="11168" xr:uid="{3D7188E4-A123-4DD0-9A01-61EC33C75C99}"/>
    <cellStyle name="Normal 2 3 2 4 2 2 2 2" xfId="26973" xr:uid="{3ABD64FA-8683-42AB-9AC4-9E78D2DD472B}"/>
    <cellStyle name="Normal 2 3 2 4 2 2 3" xfId="11169" xr:uid="{9669CE15-DCB6-4E01-B53D-915E6B2DCFE2}"/>
    <cellStyle name="Normal 2 3 2 4 2 2 3 2" xfId="26974" xr:uid="{56DDC413-0BC0-4275-843F-F9015B8A01CD}"/>
    <cellStyle name="Normal 2 3 2 4 2 2 4" xfId="26972" xr:uid="{CE669DB6-A8EB-40CE-B48A-4066557D12B8}"/>
    <cellStyle name="Normal 2 3 2 4 2 3" xfId="11170" xr:uid="{456DE323-3FF6-4B83-BE8D-A0483934BE74}"/>
    <cellStyle name="Normal 2 3 2 4 2 3 2" xfId="11171" xr:uid="{DAEB77C4-C2C0-4006-9D9C-B729399B75DA}"/>
    <cellStyle name="Normal 2 3 2 4 2 3 2 2" xfId="26976" xr:uid="{EE7B1D4D-90CF-4528-9D82-0EEAFD75921D}"/>
    <cellStyle name="Normal 2 3 2 4 2 3 3" xfId="26975" xr:uid="{10B52736-4BD1-47A4-AE5F-6E1EFA03BC7E}"/>
    <cellStyle name="Normal 2 3 2 4 2 4" xfId="11172" xr:uid="{953694D7-C3C0-46FE-813D-15CB57F5EC06}"/>
    <cellStyle name="Normal 2 3 2 4 2 4 2" xfId="11173" xr:uid="{2167A72B-72C4-4395-9CAE-FC1C0FF3C5DB}"/>
    <cellStyle name="Normal 2 3 2 4 2 4 2 2" xfId="26978" xr:uid="{FA46D0DB-B25F-41F5-9BB5-A9A62437B1E8}"/>
    <cellStyle name="Normal 2 3 2 4 2 4 3" xfId="26977" xr:uid="{E3E324F9-0233-416E-9B3F-A221895CFF84}"/>
    <cellStyle name="Normal 2 3 2 4 2 5" xfId="11174" xr:uid="{97F8620A-59CA-40B2-962A-4C2980C6BB5F}"/>
    <cellStyle name="Normal 2 3 2 4 2 5 2" xfId="26979" xr:uid="{CEE70C0C-F6D6-44FD-AE40-A64A11E9CECE}"/>
    <cellStyle name="Normal 2 3 2 4 2_sales contracts" xfId="11166" xr:uid="{EE610049-A8E1-4009-A553-9AFB596BAED5}"/>
    <cellStyle name="Normal 2 3 2 4 3" xfId="11175" xr:uid="{8F1EA1C6-F9D7-456D-B973-30D73D8BCF36}"/>
    <cellStyle name="Normal 2 3 2 4 3 2" xfId="11176" xr:uid="{06179E94-35DC-4B36-B6A0-DE993696F0B0}"/>
    <cellStyle name="Normal 2 3 2 4 3 2 2" xfId="26981" xr:uid="{59C2846D-AE52-46F0-BD99-F96F0C24CA85}"/>
    <cellStyle name="Normal 2 3 2 4 3 3" xfId="11177" xr:uid="{E21CFEDA-51F5-4ACE-A375-C0BC05E632B8}"/>
    <cellStyle name="Normal 2 3 2 4 3 3 2" xfId="26982" xr:uid="{F5509E95-B095-46AE-A882-DC95419DFFF9}"/>
    <cellStyle name="Normal 2 3 2 4 3 4" xfId="26980" xr:uid="{1C5D3091-D6C1-44BB-87C4-9021ECFCDCFA}"/>
    <cellStyle name="Normal 2 3 2 4 3 5" xfId="21909" xr:uid="{A5DC0CC9-9370-4650-A40D-BBCDF9BC7A2F}"/>
    <cellStyle name="Normal 2 3 2 4 4" xfId="11178" xr:uid="{A408ED83-FA9A-4558-BA0D-881FDC544DE2}"/>
    <cellStyle name="Normal 2 3 2 4 4 2" xfId="11179" xr:uid="{6CCF6EA8-C1AC-4AE6-A4AC-C1CAB4D603A9}"/>
    <cellStyle name="Normal 2 3 2 4 4 2 2" xfId="26984" xr:uid="{9E7D59C1-BF25-4D43-9E91-31F47CD1005F}"/>
    <cellStyle name="Normal 2 3 2 4 4 3" xfId="11180" xr:uid="{2C8833C5-3A61-488E-8D02-D2FE9EC4C182}"/>
    <cellStyle name="Normal 2 3 2 4 4 3 2" xfId="26985" xr:uid="{8AC56867-A807-470D-9AB4-F5418A65B03E}"/>
    <cellStyle name="Normal 2 3 2 4 4 4" xfId="26983" xr:uid="{400E0916-F047-4873-AF9C-20F82A55F410}"/>
    <cellStyle name="Normal 2 3 2 4 5" xfId="11181" xr:uid="{A0ADE9EE-FC40-4C98-86ED-456FA54D0C68}"/>
    <cellStyle name="Normal 2 3 2 4 5 2" xfId="11182" xr:uid="{CB6A0740-89C2-4B17-BB9C-E83CB04373CC}"/>
    <cellStyle name="Normal 2 3 2 4 5 2 2" xfId="26987" xr:uid="{F6CD639D-298A-4980-8593-F88EA6608673}"/>
    <cellStyle name="Normal 2 3 2 4 5 3" xfId="26986" xr:uid="{386E900A-6A26-406D-A454-DEF377DC110C}"/>
    <cellStyle name="Normal 2 3 2 4 6" xfId="11183" xr:uid="{7B1ADD94-A690-4434-BF25-4139C78FBF98}"/>
    <cellStyle name="Normal 2 3 2 4 6 2" xfId="11184" xr:uid="{CE856FE3-C991-4C98-9826-AD9065D316E4}"/>
    <cellStyle name="Normal 2 3 2 4 6 2 2" xfId="26989" xr:uid="{BAFAF3EA-C451-42B0-A9ED-2F643E002C1E}"/>
    <cellStyle name="Normal 2 3 2 4 6 3" xfId="26988" xr:uid="{C0E02F52-A389-4BE8-8CAD-FEC382684C5D}"/>
    <cellStyle name="Normal 2 3 2 4 7" xfId="11185" xr:uid="{9B84D5AF-F905-4B93-B47A-7747E1AFC6B3}"/>
    <cellStyle name="Normal 2 3 2 4 7 2" xfId="26990" xr:uid="{4E7E91FF-90E7-4F85-BE4A-BE795EB395FC}"/>
    <cellStyle name="Normal 2 3 2 4_Dev global price ach" xfId="11186" xr:uid="{FFC91EB2-929D-4EC1-80F6-A0394D3CC371}"/>
    <cellStyle name="Normal 2 3 2 5" xfId="1513" xr:uid="{00000000-0005-0000-0000-000029060000}"/>
    <cellStyle name="Normal 2 3 2 5 2" xfId="1514" xr:uid="{00000000-0005-0000-0000-00002A060000}"/>
    <cellStyle name="Normal 2 3 2 5 2 2" xfId="11188" xr:uid="{B075F416-45A9-4799-A12D-015F05C10302}"/>
    <cellStyle name="Normal 2 3 2 5 2 2 2" xfId="11189" xr:uid="{C55FF6D8-AE71-4B87-8A60-409010655E78}"/>
    <cellStyle name="Normal 2 3 2 5 2 2 2 2" xfId="26992" xr:uid="{5050F0F3-9502-4D01-8FD1-A87E36CC4AFC}"/>
    <cellStyle name="Normal 2 3 2 5 2 2 3" xfId="11190" xr:uid="{6A5D6E12-7BEC-4CB9-9F1E-04D43F67699C}"/>
    <cellStyle name="Normal 2 3 2 5 2 2 3 2" xfId="26993" xr:uid="{DE8ABB7B-F350-4145-81FF-25F4315E4E2E}"/>
    <cellStyle name="Normal 2 3 2 5 2 2 4" xfId="26991" xr:uid="{5F38028A-0A6A-4ED7-A31C-EF51BBB25CFE}"/>
    <cellStyle name="Normal 2 3 2 5 2 3" xfId="11191" xr:uid="{12AC1A17-61EE-4E06-8339-F7ABCA813B5B}"/>
    <cellStyle name="Normal 2 3 2 5 2 3 2" xfId="11192" xr:uid="{B5733B41-48BD-491D-89E1-877675C77CB9}"/>
    <cellStyle name="Normal 2 3 2 5 2 3 2 2" xfId="26995" xr:uid="{4462FAF7-564C-445C-B743-DA2E6FC2FD72}"/>
    <cellStyle name="Normal 2 3 2 5 2 3 3" xfId="26994" xr:uid="{AB561554-2F2F-454E-B9EF-1431FA710682}"/>
    <cellStyle name="Normal 2 3 2 5 2 4" xfId="11193" xr:uid="{B20D1296-71F4-4D52-AE74-A837E72623C0}"/>
    <cellStyle name="Normal 2 3 2 5 2 4 2" xfId="11194" xr:uid="{700AEE55-1051-46E1-A8D1-629386D96F6B}"/>
    <cellStyle name="Normal 2 3 2 5 2 4 2 2" xfId="26997" xr:uid="{34EB335F-134C-4A54-8F2D-CA200123A7DF}"/>
    <cellStyle name="Normal 2 3 2 5 2 4 3" xfId="26996" xr:uid="{33A80202-88BE-442E-9C12-618FA5C46365}"/>
    <cellStyle name="Normal 2 3 2 5 2 5" xfId="11195" xr:uid="{5D2BB286-94D6-4962-AD2C-B016209122A7}"/>
    <cellStyle name="Normal 2 3 2 5 2 5 2" xfId="26998" xr:uid="{BB1155B0-5EC7-4DCF-B84F-925BEE3E6159}"/>
    <cellStyle name="Normal 2 3 2 5 2_sales contracts" xfId="11187" xr:uid="{242BE337-1422-45A1-8C44-59C74F4A7A5F}"/>
    <cellStyle name="Normal 2 3 2 5 3" xfId="11196" xr:uid="{8EF655E6-4FC9-4A81-9509-F2502E2EAACD}"/>
    <cellStyle name="Normal 2 3 2 5 3 2" xfId="11197" xr:uid="{468DAC9A-1D34-44BC-8CAE-6071FAE9DAD0}"/>
    <cellStyle name="Normal 2 3 2 5 3 2 2" xfId="27000" xr:uid="{07D3114C-CDE0-45DF-A5D9-8860443BECC6}"/>
    <cellStyle name="Normal 2 3 2 5 3 3" xfId="11198" xr:uid="{63F6A263-DC5E-459C-B8C0-68153AF486C0}"/>
    <cellStyle name="Normal 2 3 2 5 3 3 2" xfId="27001" xr:uid="{991BF3C1-F518-4476-B857-C9384FF71063}"/>
    <cellStyle name="Normal 2 3 2 5 3 4" xfId="26999" xr:uid="{FB8AEEB8-345C-457A-A5AB-9FE1AC2691C8}"/>
    <cellStyle name="Normal 2 3 2 5 3 5" xfId="21907" xr:uid="{C0C9FBD0-47F1-48D6-90ED-237C45EF39AA}"/>
    <cellStyle name="Normal 2 3 2 5 4" xfId="11199" xr:uid="{D27631DB-C65C-45A1-99EC-AF88054360CD}"/>
    <cellStyle name="Normal 2 3 2 5 4 2" xfId="11200" xr:uid="{369567C9-2593-407F-A3F0-68A22D73ACE8}"/>
    <cellStyle name="Normal 2 3 2 5 4 2 2" xfId="27003" xr:uid="{AC66CF6A-A37A-4876-8BC5-F1F4D0D8C403}"/>
    <cellStyle name="Normal 2 3 2 5 4 3" xfId="11201" xr:uid="{641A21C1-5CEE-4E5A-9F30-0050ADEB9325}"/>
    <cellStyle name="Normal 2 3 2 5 4 3 2" xfId="27004" xr:uid="{C5170DC3-56CB-429C-BDB5-C8DB887E7864}"/>
    <cellStyle name="Normal 2 3 2 5 4 4" xfId="27002" xr:uid="{4E47AA2C-2DC7-4C08-A7BF-18C4AE106314}"/>
    <cellStyle name="Normal 2 3 2 5 5" xfId="11202" xr:uid="{78A6F3BD-98E4-4FAF-A0E6-24A9A881EB0C}"/>
    <cellStyle name="Normal 2 3 2 5 5 2" xfId="11203" xr:uid="{2BC91826-0A00-4A82-A63F-F854626A859B}"/>
    <cellStyle name="Normal 2 3 2 5 5 2 2" xfId="27006" xr:uid="{956534BE-E82C-4BC4-99E0-ABFE6FA4B2E1}"/>
    <cellStyle name="Normal 2 3 2 5 5 3" xfId="27005" xr:uid="{A335AEC9-2872-46C0-8305-A57D3AFA47BB}"/>
    <cellStyle name="Normal 2 3 2 5 6" xfId="11204" xr:uid="{A5F90032-B2BC-432A-A02D-3C16D7A98270}"/>
    <cellStyle name="Normal 2 3 2 5 6 2" xfId="11205" xr:uid="{BA85F6B5-B2E1-4D0A-9C1C-9CC6F5AEC256}"/>
    <cellStyle name="Normal 2 3 2 5 6 2 2" xfId="27008" xr:uid="{37C7DA60-015B-4657-AD95-6C69F67D00B9}"/>
    <cellStyle name="Normal 2 3 2 5 6 3" xfId="27007" xr:uid="{58A64053-A313-4415-860D-EA9F50545AC6}"/>
    <cellStyle name="Normal 2 3 2 5 7" xfId="11206" xr:uid="{8DAB6F61-90B0-43D5-93D7-829327DB8248}"/>
    <cellStyle name="Normal 2 3 2 5 7 2" xfId="27009" xr:uid="{14A1CF90-0BD3-446C-9583-7AE31FC574AD}"/>
    <cellStyle name="Normal 2 3 2 5_Dev global price ach" xfId="11207" xr:uid="{E16852FA-6325-40AC-8CE2-CC6A61706E05}"/>
    <cellStyle name="Normal 2 3 2 6" xfId="1515" xr:uid="{00000000-0005-0000-0000-00002C060000}"/>
    <cellStyle name="Normal 2 3 2 6 2" xfId="11208" xr:uid="{CCC53E5C-683A-4903-B7EE-52F3BA8B5B05}"/>
    <cellStyle name="Normal 2 3 2 6 2 2" xfId="11209" xr:uid="{44307280-DCDD-4968-BCF5-0F0793C9DBE3}"/>
    <cellStyle name="Normal 2 3 2 6 2 2 2" xfId="11210" xr:uid="{E573F1C4-2032-497F-861C-A05BE0B0DB51}"/>
    <cellStyle name="Normal 2 3 2 6 2 2 2 2" xfId="27012" xr:uid="{989C3CCF-C49A-4C94-9EB5-EB151E86D783}"/>
    <cellStyle name="Normal 2 3 2 6 2 2 3" xfId="27011" xr:uid="{DDA0F1B3-C1CE-41C2-A9E2-F6CF0D8942AE}"/>
    <cellStyle name="Normal 2 3 2 6 2 3" xfId="11211" xr:uid="{FEFA008F-4F1C-4A35-BA19-EF9983D9461B}"/>
    <cellStyle name="Normal 2 3 2 6 2 3 2" xfId="11212" xr:uid="{5F067B1D-BA5F-4157-B2D0-4AFC97E51966}"/>
    <cellStyle name="Normal 2 3 2 6 2 3 2 2" xfId="27014" xr:uid="{70585F37-30CD-4704-89E4-CF3252B673B9}"/>
    <cellStyle name="Normal 2 3 2 6 2 3 3" xfId="27013" xr:uid="{4A489653-2F86-4802-90B6-0757A12D27ED}"/>
    <cellStyle name="Normal 2 3 2 6 2 4" xfId="11213" xr:uid="{2F5229AC-E4DF-4C34-8102-FB94E42DE6BC}"/>
    <cellStyle name="Normal 2 3 2 6 2 4 2" xfId="27015" xr:uid="{3EC924F3-6396-4019-9C34-098A5D04CBE3}"/>
    <cellStyle name="Normal 2 3 2 6 2 5" xfId="27010" xr:uid="{7CEE55FE-D392-47EB-B02A-25F8C03A50DC}"/>
    <cellStyle name="Normal 2 3 2 6 2 6" xfId="21906" xr:uid="{8276A9BD-6DBA-4749-B4C2-1214FB254B64}"/>
    <cellStyle name="Normal 2 3 2 6 3" xfId="11214" xr:uid="{FE346D87-905B-4B69-A149-016123501772}"/>
    <cellStyle name="Normal 2 3 2 6 3 2" xfId="11215" xr:uid="{84B7865C-9544-4C63-871D-0F43C0275D89}"/>
    <cellStyle name="Normal 2 3 2 6 3 2 2" xfId="27017" xr:uid="{70137CAE-A0F0-42FB-A08D-33EE87AB4B3F}"/>
    <cellStyle name="Normal 2 3 2 6 3 3" xfId="11216" xr:uid="{88D64B02-D753-40A3-9E4B-560E01A0C699}"/>
    <cellStyle name="Normal 2 3 2 6 3 3 2" xfId="27018" xr:uid="{BA759028-1D85-4B51-A47E-3AC062DCDB70}"/>
    <cellStyle name="Normal 2 3 2 6 3 4" xfId="27016" xr:uid="{558FB0ED-0D39-43C4-9F14-8A1289938E74}"/>
    <cellStyle name="Normal 2 3 2 6 3 5" xfId="21905" xr:uid="{B17D9AE9-8825-4F6B-BE98-773BC7DC612F}"/>
    <cellStyle name="Normal 2 3 2 6 4" xfId="11217" xr:uid="{BD9541EC-4E82-48CD-8C35-579FCE491A69}"/>
    <cellStyle name="Normal 2 3 2 6 4 2" xfId="11218" xr:uid="{C23A7C57-3EF7-428C-B8D7-B7C7E1212D13}"/>
    <cellStyle name="Normal 2 3 2 6 4 2 2" xfId="27020" xr:uid="{9C196A31-9A3C-419E-9B5C-36BDCE7B1EC3}"/>
    <cellStyle name="Normal 2 3 2 6 4 3" xfId="27019" xr:uid="{FA5FC367-BD2A-4052-9078-74ED0E95816E}"/>
    <cellStyle name="Normal 2 3 2 6 5" xfId="11219" xr:uid="{86B247AF-924D-4524-9FCD-0987BAA94765}"/>
    <cellStyle name="Normal 2 3 2 6 5 2" xfId="11220" xr:uid="{F7B83872-8CBB-436E-8A49-5CBE2F88CD07}"/>
    <cellStyle name="Normal 2 3 2 6 5 2 2" xfId="27022" xr:uid="{F4B669D0-520B-4F26-81E6-EF58346B269A}"/>
    <cellStyle name="Normal 2 3 2 6 5 3" xfId="27021" xr:uid="{99A0CFB0-2A3F-4111-85FA-5B731D34462D}"/>
    <cellStyle name="Normal 2 3 2 6 6" xfId="11221" xr:uid="{85398D3A-5229-411B-844B-74B60261149B}"/>
    <cellStyle name="Normal 2 3 2 6 6 2" xfId="27023" xr:uid="{E56BAE3F-4F50-415D-8F74-D7E73D200EE7}"/>
    <cellStyle name="Normal 2 3 2 6_Dev global price ach" xfId="11222" xr:uid="{738B16C9-FBA8-4603-8F47-64B57F5B224A}"/>
    <cellStyle name="Normal 2 3 2 7" xfId="1516" xr:uid="{00000000-0005-0000-0000-00002D060000}"/>
    <cellStyle name="Normal 2 3 2 7 2" xfId="11223" xr:uid="{39B2A876-153E-498C-920B-0C3D603312CF}"/>
    <cellStyle name="Normal 2 3 2 7 2 2" xfId="11224" xr:uid="{8EFD2D92-B975-45C3-8D83-B1FC10330270}"/>
    <cellStyle name="Normal 2 3 2 7 2 2 2" xfId="11225" xr:uid="{291FE887-B099-44D4-B980-3C2E7DC2DB6C}"/>
    <cellStyle name="Normal 2 3 2 7 2 2 2 2" xfId="27026" xr:uid="{37179BAB-EA56-4698-8BA8-51B6A5F12041}"/>
    <cellStyle name="Normal 2 3 2 7 2 2 3" xfId="27025" xr:uid="{AD0CD154-7527-486D-B4D9-30F329BB21B9}"/>
    <cellStyle name="Normal 2 3 2 7 2 3" xfId="11226" xr:uid="{C1F559CA-C957-4CCB-9CBA-F1B189899B2F}"/>
    <cellStyle name="Normal 2 3 2 7 2 3 2" xfId="11227" xr:uid="{B27EED80-5BCC-47A2-A1E9-E25409EAA280}"/>
    <cellStyle name="Normal 2 3 2 7 2 3 2 2" xfId="27028" xr:uid="{CD7DBD6B-9342-4D1A-B18B-AB1B8A68122E}"/>
    <cellStyle name="Normal 2 3 2 7 2 3 3" xfId="27027" xr:uid="{849E039B-8D4C-4A8F-A53C-BEFAFCEFDB69}"/>
    <cellStyle name="Normal 2 3 2 7 2 4" xfId="11228" xr:uid="{8C6998FC-3371-4FC8-B8D0-CEFE19244E72}"/>
    <cellStyle name="Normal 2 3 2 7 2 4 2" xfId="27029" xr:uid="{77286B77-4E7D-4325-A2D2-FB30F25375A2}"/>
    <cellStyle name="Normal 2 3 2 7 2 5" xfId="27024" xr:uid="{62438B5E-4971-41BA-A5FE-798EC9892B34}"/>
    <cellStyle name="Normal 2 3 2 7 2 6" xfId="21904" xr:uid="{3A746E8F-066B-4ABE-B0C5-065F854733EC}"/>
    <cellStyle name="Normal 2 3 2 7 3" xfId="11229" xr:uid="{8D62FFB9-BF23-4DA5-A505-A0DFA0E180AC}"/>
    <cellStyle name="Normal 2 3 2 7 3 2" xfId="11230" xr:uid="{B55684C1-FC01-4CF5-9765-CFA474449A4D}"/>
    <cellStyle name="Normal 2 3 2 7 3 2 2" xfId="27031" xr:uid="{8A61A1DB-C1CE-4F30-857E-669C8E9EAFC9}"/>
    <cellStyle name="Normal 2 3 2 7 3 3" xfId="11231" xr:uid="{6F57555A-34C8-4BDB-8DAF-88A3BD9272D8}"/>
    <cellStyle name="Normal 2 3 2 7 3 3 2" xfId="27032" xr:uid="{3B19F27C-22B8-494A-AF7D-874619776995}"/>
    <cellStyle name="Normal 2 3 2 7 3 4" xfId="27030" xr:uid="{1917AFEA-1C99-4E90-BEE6-F412E5798098}"/>
    <cellStyle name="Normal 2 3 2 7 3 5" xfId="21903" xr:uid="{25412751-4CF6-459C-A5BA-EC00670DAE85}"/>
    <cellStyle name="Normal 2 3 2 7 4" xfId="11232" xr:uid="{3D05E986-4326-481A-B8E0-A9109CAAAECE}"/>
    <cellStyle name="Normal 2 3 2 7 4 2" xfId="11233" xr:uid="{8505109C-35CD-483B-96A0-A17DC493A7B5}"/>
    <cellStyle name="Normal 2 3 2 7 4 2 2" xfId="27034" xr:uid="{D30CCD97-B015-4ADB-95AD-70FFBE78BFAB}"/>
    <cellStyle name="Normal 2 3 2 7 4 3" xfId="27033" xr:uid="{C23FF689-1AC0-4A57-AFCF-1A1B435AD645}"/>
    <cellStyle name="Normal 2 3 2 7 5" xfId="11234" xr:uid="{D84BC32E-9725-4208-AD58-C0B906A16DE0}"/>
    <cellStyle name="Normal 2 3 2 7 5 2" xfId="11235" xr:uid="{39CCC475-9FAA-4071-BE6B-20BEBB29EEBE}"/>
    <cellStyle name="Normal 2 3 2 7 5 2 2" xfId="27036" xr:uid="{65ED28BE-D2AE-4ABD-8823-038794EC3F75}"/>
    <cellStyle name="Normal 2 3 2 7 5 3" xfId="27035" xr:uid="{E38E04B7-C29C-466D-8E53-2AC4C5527018}"/>
    <cellStyle name="Normal 2 3 2 7 6" xfId="11236" xr:uid="{61FED989-7DB0-4B4C-AF63-4DA1B76C4938}"/>
    <cellStyle name="Normal 2 3 2 7 6 2" xfId="27037" xr:uid="{F2BC386F-D259-473C-8803-DB696DFA5711}"/>
    <cellStyle name="Normal 2 3 2 7_Dev global price ach" xfId="11237" xr:uid="{05A1EAA9-4A48-4CDA-81FE-1DAADA7836F3}"/>
    <cellStyle name="Normal 2 3 2 8" xfId="11238" xr:uid="{A01C8D18-7F3D-46F0-A4DC-C35348333BDA}"/>
    <cellStyle name="Normal 2 3 2 8 2" xfId="11239" xr:uid="{EBA8CCB8-2523-4B7B-A7A3-1A42A518C723}"/>
    <cellStyle name="Normal 2 3 2 8 2 2" xfId="11240" xr:uid="{59CD58FB-A3AB-49C8-8E11-94BADCD0A1F7}"/>
    <cellStyle name="Normal 2 3 2 8 2 2 2" xfId="27040" xr:uid="{9FC95AE1-5031-4099-99E5-2F3314C05D0E}"/>
    <cellStyle name="Normal 2 3 2 8 2 3" xfId="27039" xr:uid="{86FA08F2-5AD8-4C5E-9BC5-145736AA29F8}"/>
    <cellStyle name="Normal 2 3 2 8 2 4" xfId="21901" xr:uid="{B4DBCC96-D5F9-4B03-99B7-CE858F1D2C9D}"/>
    <cellStyle name="Normal 2 3 2 8 3" xfId="11241" xr:uid="{5BFB70A2-B36B-4371-8621-3813ACF36BC2}"/>
    <cellStyle name="Normal 2 3 2 8 3 2" xfId="11242" xr:uid="{536BACB3-9E32-4158-8B81-73A40B166320}"/>
    <cellStyle name="Normal 2 3 2 8 3 2 2" xfId="27042" xr:uid="{388013A0-27DF-4A9F-8F2D-DAF71BA6C760}"/>
    <cellStyle name="Normal 2 3 2 8 3 3" xfId="27041" xr:uid="{169BD036-A7DD-4099-A663-1B7FA44B3BA1}"/>
    <cellStyle name="Normal 2 3 2 8 3 4" xfId="21900" xr:uid="{BF4131EA-FA97-49C7-86D7-95DC1893574C}"/>
    <cellStyle name="Normal 2 3 2 8 4" xfId="11243" xr:uid="{7280B818-5BD6-4AB0-9CFF-D772D7DC942D}"/>
    <cellStyle name="Normal 2 3 2 8 4 2" xfId="27043" xr:uid="{FB697094-4A90-4A6E-A6D6-5C309C4D029A}"/>
    <cellStyle name="Normal 2 3 2 8 5" xfId="27038" xr:uid="{AA3B0B25-4E6C-400E-AE99-C98D51D6FE41}"/>
    <cellStyle name="Normal 2 3 2 8 6" xfId="21902" xr:uid="{B7FD1356-55C2-4B37-B180-9A8B6A704158}"/>
    <cellStyle name="Normal 2 3 2 8_Input 18 Cash FC" xfId="21899" xr:uid="{A0E7F11E-5DD2-41F2-AC2D-6611FC230867}"/>
    <cellStyle name="Normal 2 3 2 9" xfId="11244" xr:uid="{F9F50E78-F94C-4C19-B640-2CEC93C40E0F}"/>
    <cellStyle name="Normal 2 3 2 9 2" xfId="11245" xr:uid="{CFA00049-C76F-4C25-B0FD-147E35B11450}"/>
    <cellStyle name="Normal 2 3 2 9 2 2" xfId="27045" xr:uid="{023F4C65-AEA8-4DEA-AE48-91F87056523C}"/>
    <cellStyle name="Normal 2 3 2 9 3" xfId="11246" xr:uid="{2B899F24-346B-4EA7-805E-F5557734FD87}"/>
    <cellStyle name="Normal 2 3 2 9 3 2" xfId="27046" xr:uid="{F17498C0-24DE-4E9F-8A66-0DF4031F911C}"/>
    <cellStyle name="Normal 2 3 2 9 4" xfId="27044" xr:uid="{CADD780C-A82B-4133-9FCC-5ECD596FA2A6}"/>
    <cellStyle name="Normal 2 3 2 9 5" xfId="21898" xr:uid="{B772C6C9-C836-49D5-96FA-D18B314C8EBF}"/>
    <cellStyle name="Normal 2 3 2_2015 BFOREC HFM PLBS" xfId="1517" xr:uid="{00000000-0005-0000-0000-00002E060000}"/>
    <cellStyle name="Normal 2 3 3" xfId="1518" xr:uid="{00000000-0005-0000-0000-00002F060000}"/>
    <cellStyle name="Normal 2 3 3 10" xfId="21896" xr:uid="{94D4ED94-4FA9-426A-9A11-BDEE4BC94076}"/>
    <cellStyle name="Normal 2 3 3 11" xfId="21897" xr:uid="{DCBC2F78-DCFA-451B-B29B-10BE2D21DB65}"/>
    <cellStyle name="Normal 2 3 3 12" xfId="34075" xr:uid="{0B2A0EE2-80A7-4234-80A7-07DA98FE79EF}"/>
    <cellStyle name="Normal 2 3 3 13" xfId="18138" xr:uid="{CE3AEC5A-67EF-4AF3-A4A7-838BC8C6D54E}"/>
    <cellStyle name="Normal 2 3 3 2" xfId="21895" xr:uid="{BBA327F0-A496-43F3-B07A-9632506EB3D1}"/>
    <cellStyle name="Normal 2 3 3 2 2" xfId="21894" xr:uid="{26D10F01-D2A3-437D-8A39-2F435FA7034F}"/>
    <cellStyle name="Normal 2 3 3 2 2 2" xfId="21893" xr:uid="{9E9E8C33-A5A9-497C-9076-D89F0486120E}"/>
    <cellStyle name="Normal 2 3 3 2 2 3" xfId="21892" xr:uid="{994E80AF-FEFE-48D4-B938-5EB289F8DD22}"/>
    <cellStyle name="Normal 2 3 3 2 2_Input 18 Cash FC" xfId="18624" xr:uid="{B822E414-45E7-4E65-A76D-E657AD5F117F}"/>
    <cellStyle name="Normal 2 3 3 2 3" xfId="18623" xr:uid="{7B35168B-D634-4410-994C-4C35AB7CBDE4}"/>
    <cellStyle name="Normal 2 3 3 2 3 2" xfId="18622" xr:uid="{19D8EF75-350D-4E2B-A1C8-F321DF347603}"/>
    <cellStyle name="Normal 2 3 3 2 3 3" xfId="21891" xr:uid="{26C0F2AD-91DC-48E8-B0D2-068A01E6EEF2}"/>
    <cellStyle name="Normal 2 3 3 2 3_Input 18 Cash FC" xfId="21890" xr:uid="{C2042017-A4FD-4476-B684-EAB0873890D7}"/>
    <cellStyle name="Normal 2 3 3 2 4" xfId="21889" xr:uid="{64943509-0AB9-487C-8CF2-6B499DF02199}"/>
    <cellStyle name="Normal 2 3 3 2 4 2" xfId="21888" xr:uid="{E880FEAD-B7C6-4B8F-BAFE-25BD94EFCE78}"/>
    <cellStyle name="Normal 2 3 3 2 4 3" xfId="21887" xr:uid="{4E915BD7-F906-4FBC-B102-BC2DC84D7E4E}"/>
    <cellStyle name="Normal 2 3 3 2 4_Input 18 Cash FC" xfId="21886" xr:uid="{F65A6EBC-2BC2-4B7B-92C3-42E325A5C363}"/>
    <cellStyle name="Normal 2 3 3 2 5" xfId="21885" xr:uid="{8684C827-D5F8-48EC-8B12-C0DF6F36D75B}"/>
    <cellStyle name="Normal 2 3 3 2 5 2" xfId="21884" xr:uid="{AF551BD4-218E-4D13-9A6C-190D0D566BA2}"/>
    <cellStyle name="Normal 2 3 3 2 5 3" xfId="21883" xr:uid="{D3B3582B-362E-4F53-8249-4AD11F318A87}"/>
    <cellStyle name="Normal 2 3 3 2 5_Input 18 Cash FC" xfId="21882" xr:uid="{0A3F43E8-DA26-460E-8355-D531944454C2}"/>
    <cellStyle name="Normal 2 3 3 2 6" xfId="21881" xr:uid="{8590666D-F2B5-46D2-B54C-DAE8C7642D68}"/>
    <cellStyle name="Normal 2 3 3 2 6 2" xfId="21880" xr:uid="{15E2E37B-72BD-409C-9031-86AE67BE5CE9}"/>
    <cellStyle name="Normal 2 3 3 2 6 3" xfId="21879" xr:uid="{D06F6526-2FF1-43BB-948F-2EA363C150E3}"/>
    <cellStyle name="Normal 2 3 3 2 6_Input 18 Cash FC" xfId="21878" xr:uid="{9BE969BC-05BD-4861-A3E2-73E21B188DC5}"/>
    <cellStyle name="Normal 2 3 3 2 7" xfId="21877" xr:uid="{FC87CCF5-035F-40C9-84ED-B2B29E383CAA}"/>
    <cellStyle name="Normal 2 3 3 2 8" xfId="21876" xr:uid="{E92306D2-C219-4BE2-A184-691D2194B48B}"/>
    <cellStyle name="Normal 2 3 3 2_Input 18 Cash FC" xfId="21875" xr:uid="{4E71BF68-CC35-45CD-9A4E-E13F5396FE04}"/>
    <cellStyle name="Normal 2 3 3 3" xfId="21874" xr:uid="{C1725539-64B4-44FE-86F4-2E254DDF9C18}"/>
    <cellStyle name="Normal 2 3 3 3 2" xfId="21873" xr:uid="{749017F3-4DFE-4D10-BCE7-82BB8BE2D701}"/>
    <cellStyle name="Normal 2 3 3 3 2 2" xfId="18621" xr:uid="{0B04B1B7-4108-4B1B-B4E9-366AA7524134}"/>
    <cellStyle name="Normal 2 3 3 3 2 3" xfId="21872" xr:uid="{C93ED5CF-0D43-4135-8000-653C3B08C740}"/>
    <cellStyle name="Normal 2 3 3 3 2_Input 18 Cash FC" xfId="21871" xr:uid="{9D86BBCA-B19B-4918-9A65-4BF4DE6370A3}"/>
    <cellStyle name="Normal 2 3 3 3 3" xfId="21870" xr:uid="{9E5FD569-59EE-4585-8A5C-B761FA19C3F6}"/>
    <cellStyle name="Normal 2 3 3 3 3 2" xfId="21869" xr:uid="{01B56E72-FDFF-4838-8BF5-15D42F6B89D6}"/>
    <cellStyle name="Normal 2 3 3 3 3 3" xfId="21868" xr:uid="{4FEF8313-0C81-464D-9E82-F98AEFD293C5}"/>
    <cellStyle name="Normal 2 3 3 3 3_Input 18 Cash FC" xfId="18620" xr:uid="{41C18C57-3CCB-4913-962E-D5AF95EECFC5}"/>
    <cellStyle name="Normal 2 3 3 3 4" xfId="21866" xr:uid="{FAD9CFC9-9139-4B70-83E0-C20C48146B97}"/>
    <cellStyle name="Normal 2 3 3 3 4 2" xfId="21865" xr:uid="{5BF8D898-7479-4983-B849-6566B861BC9A}"/>
    <cellStyle name="Normal 2 3 3 3 4 3" xfId="21864" xr:uid="{59FE0790-FF39-407D-A8C2-D997E95913EF}"/>
    <cellStyle name="Normal 2 3 3 3 4_Input 18 Cash FC" xfId="21863" xr:uid="{5DB28D53-3AC0-4A77-B81E-D5F9D8A9F7BA}"/>
    <cellStyle name="Normal 2 3 3 3 5" xfId="21862" xr:uid="{681B15E8-5869-4EDA-978B-CCD642646886}"/>
    <cellStyle name="Normal 2 3 3 3 5 2" xfId="21861" xr:uid="{B2797B49-1D58-440E-B6E9-D14E8A891914}"/>
    <cellStyle name="Normal 2 3 3 3 5 3" xfId="21860" xr:uid="{DE58CEAF-B205-4F50-999C-A7709AA117B7}"/>
    <cellStyle name="Normal 2 3 3 3 5_Input 18 Cash FC" xfId="21859" xr:uid="{A535B50C-114B-462B-AA79-70E1B42FDA2C}"/>
    <cellStyle name="Normal 2 3 3 3 6" xfId="21858" xr:uid="{67035C09-381C-4D0C-B537-BABCDB3E78A5}"/>
    <cellStyle name="Normal 2 3 3 3 6 2" xfId="21857" xr:uid="{63BF67C6-7DE2-427E-A6CB-01C6272FC0D0}"/>
    <cellStyle name="Normal 2 3 3 3 6 3" xfId="21856" xr:uid="{D5C01FDB-595F-4DB5-A63E-27B745FBEC01}"/>
    <cellStyle name="Normal 2 3 3 3 6_Input 18 Cash FC" xfId="21855" xr:uid="{6B274F62-054B-4FF5-A66C-DF768E89312B}"/>
    <cellStyle name="Normal 2 3 3 3 7" xfId="21854" xr:uid="{8E437BCB-4230-4B9B-B60D-42629A8CE5C9}"/>
    <cellStyle name="Normal 2 3 3 3 8" xfId="21853" xr:uid="{91F80D85-2542-44A4-B0E3-F72AAB81DD68}"/>
    <cellStyle name="Normal 2 3 3 3_Input 18 Cash FC" xfId="21852" xr:uid="{799B977E-51DB-44C2-8436-54AB91D4413E}"/>
    <cellStyle name="Normal 2 3 3 4" xfId="21851" xr:uid="{7342314B-8D1B-4483-A98C-5D5C5A02E58F}"/>
    <cellStyle name="Normal 2 3 3 4 2" xfId="21850" xr:uid="{6846847A-CCB3-41D4-87C1-F9305D50B22D}"/>
    <cellStyle name="Normal 2 3 3 4 3" xfId="21849" xr:uid="{4A77073E-358F-4C91-8695-5779BC79B1BE}"/>
    <cellStyle name="Normal 2 3 3 4_Input 18 Cash FC" xfId="21848" xr:uid="{34663EB7-A04F-4CDA-B327-DBCF2F8116DA}"/>
    <cellStyle name="Normal 2 3 3 5" xfId="18619" xr:uid="{F514F2D5-CB6B-4D6B-B50B-E8BA71830C1C}"/>
    <cellStyle name="Normal 2 3 3 5 2" xfId="18618" xr:uid="{C6817F9A-3CAF-47A5-984C-F8FD12BE5DEE}"/>
    <cellStyle name="Normal 2 3 3 5 3" xfId="21847" xr:uid="{8099B6C0-B612-4FD1-8672-C563C112C136}"/>
    <cellStyle name="Normal 2 3 3 5_Input 18 Cash FC" xfId="21846" xr:uid="{30851712-2D11-45E7-9684-CC58A4B91CD4}"/>
    <cellStyle name="Normal 2 3 3 6" xfId="21845" xr:uid="{CDB1B4D1-DC76-44E3-86C8-C194FB3846DB}"/>
    <cellStyle name="Normal 2 3 3 6 2" xfId="21844" xr:uid="{F166F873-FFA8-4061-88CE-3BCFC4CB0535}"/>
    <cellStyle name="Normal 2 3 3 6 3" xfId="21843" xr:uid="{D8795394-9B11-45CD-ABF5-3BDF7EA02FD8}"/>
    <cellStyle name="Normal 2 3 3 6_Input 18 Cash FC" xfId="21842" xr:uid="{3EF64028-723B-4782-96E0-E613113A430A}"/>
    <cellStyle name="Normal 2 3 3 7" xfId="21841" xr:uid="{B77E4D3E-D4C4-4E9F-B64F-17BDC089EE2C}"/>
    <cellStyle name="Normal 2 3 3 7 2" xfId="21840" xr:uid="{178D143C-D99B-4A09-A555-3BC7D0299A60}"/>
    <cellStyle name="Normal 2 3 3 7 3" xfId="21839" xr:uid="{6A834336-0F03-4D34-BD36-0AC9004AB6FF}"/>
    <cellStyle name="Normal 2 3 3 7_Input 18 Cash FC" xfId="21838" xr:uid="{BDDBB4F9-44CB-4E0F-8D9E-9C015EF0B8E7}"/>
    <cellStyle name="Normal 2 3 3 8" xfId="21837" xr:uid="{F7AF0A5E-F5CB-440C-BE65-B02ED0255D9B}"/>
    <cellStyle name="Normal 2 3 3 8 2" xfId="21836" xr:uid="{C44E14A8-6212-4E71-9495-06631901D51A}"/>
    <cellStyle name="Normal 2 3 3 8 3" xfId="21835" xr:uid="{26B8E00C-4CAF-475A-B165-C3F05BC51B90}"/>
    <cellStyle name="Normal 2 3 3 8_Input 18 Cash FC" xfId="21834" xr:uid="{0ECB6991-876B-4BCC-BB9D-142B0CD5CF64}"/>
    <cellStyle name="Normal 2 3 3 9" xfId="21833" xr:uid="{85F7DF58-43D6-4F20-91AD-70F3E96464A1}"/>
    <cellStyle name="Normal 2 3 3_FX" xfId="34914" xr:uid="{F61AE04A-D21F-4205-97B7-952DA2830985}"/>
    <cellStyle name="Normal 2 3 4" xfId="1519" xr:uid="{00000000-0005-0000-0000-000030060000}"/>
    <cellStyle name="Normal 2 3 4 2" xfId="1520" xr:uid="{00000000-0005-0000-0000-000031060000}"/>
    <cellStyle name="Normal 2 3 4 2 2" xfId="1521" xr:uid="{00000000-0005-0000-0000-000032060000}"/>
    <cellStyle name="Normal 2 3 4 2 2 2" xfId="11248" xr:uid="{A989A0DA-AF94-47D0-9B4D-3709C2D02E85}"/>
    <cellStyle name="Normal 2 3 4 2 2 2 2" xfId="11249" xr:uid="{271A039D-6020-4E0D-B5DC-E57154DEF8DA}"/>
    <cellStyle name="Normal 2 3 4 2 2 2 2 2" xfId="27048" xr:uid="{BDF391D8-7F66-441A-916F-1A1D4F0C88EA}"/>
    <cellStyle name="Normal 2 3 4 2 2 2 3" xfId="11250" xr:uid="{E4C7ED22-24D1-4BAB-8802-6E0AEE7451B4}"/>
    <cellStyle name="Normal 2 3 4 2 2 2 3 2" xfId="27049" xr:uid="{AC8BFE22-91EC-416F-AA4E-F5ECBCD26EF2}"/>
    <cellStyle name="Normal 2 3 4 2 2 2 4" xfId="27047" xr:uid="{44EA83EE-769C-412B-A506-0482262B91AE}"/>
    <cellStyle name="Normal 2 3 4 2 2 3" xfId="11251" xr:uid="{379DF30B-18BF-4330-A84F-A12439898B56}"/>
    <cellStyle name="Normal 2 3 4 2 2 3 2" xfId="11252" xr:uid="{B530AD48-40B4-4894-A42E-E45D9E64947A}"/>
    <cellStyle name="Normal 2 3 4 2 2 3 2 2" xfId="27051" xr:uid="{109E9EB5-C0D9-4B5F-9D98-A903867F7491}"/>
    <cellStyle name="Normal 2 3 4 2 2 3 3" xfId="27050" xr:uid="{4240F57D-950C-4A17-913F-701BDC4E86A2}"/>
    <cellStyle name="Normal 2 3 4 2 2 4" xfId="11253" xr:uid="{86D4426A-2932-4288-95D0-FD9E7D79646E}"/>
    <cellStyle name="Normal 2 3 4 2 2 4 2" xfId="11254" xr:uid="{8DFF6AAF-39CB-4FD0-8FD2-15D4ECF891FC}"/>
    <cellStyle name="Normal 2 3 4 2 2 4 2 2" xfId="27053" xr:uid="{947314AD-6217-46EE-97BA-0E43B3572DA6}"/>
    <cellStyle name="Normal 2 3 4 2 2 4 3" xfId="27052" xr:uid="{6F71DB07-6B16-41B4-885F-DAFC88943C90}"/>
    <cellStyle name="Normal 2 3 4 2 2 5" xfId="11255" xr:uid="{8088188D-2858-4563-9A35-E4D50016A7BE}"/>
    <cellStyle name="Normal 2 3 4 2 2 5 2" xfId="27054" xr:uid="{8FF2533E-5A8E-4D76-9B89-76D897F4FCA6}"/>
    <cellStyle name="Normal 2 3 4 2 2_sales contracts" xfId="11247" xr:uid="{8F2E242F-263D-40E0-89D4-15DEC8DE8745}"/>
    <cellStyle name="Normal 2 3 4 2 3" xfId="11256" xr:uid="{E4729AAA-F960-489D-AA59-CC722FA35B8D}"/>
    <cellStyle name="Normal 2 3 4 2 3 2" xfId="11257" xr:uid="{BF3CB09E-460E-4FFB-A150-8A4E0F0F9BA3}"/>
    <cellStyle name="Normal 2 3 4 2 3 2 2" xfId="27056" xr:uid="{D3F3793F-D4DE-4136-A8EE-2FCE191EB539}"/>
    <cellStyle name="Normal 2 3 4 2 3 3" xfId="11258" xr:uid="{DA24DAE4-7349-483C-A2B0-47B4810303A8}"/>
    <cellStyle name="Normal 2 3 4 2 3 3 2" xfId="27057" xr:uid="{D59B4681-108B-4B24-827A-D06F9028CA2C}"/>
    <cellStyle name="Normal 2 3 4 2 3 4" xfId="27055" xr:uid="{F150CEC2-7DDA-40F2-A370-F990ADA4C677}"/>
    <cellStyle name="Normal 2 3 4 2 3 5" xfId="18617" xr:uid="{20E6FDA4-0CC2-4D5B-B47E-300D78AF5431}"/>
    <cellStyle name="Normal 2 3 4 2 4" xfId="11259" xr:uid="{220BFB02-793B-4E03-8BB4-08923BD9B918}"/>
    <cellStyle name="Normal 2 3 4 2 4 2" xfId="11260" xr:uid="{45153F67-925D-4FF8-B713-CFC46016A9AE}"/>
    <cellStyle name="Normal 2 3 4 2 4 2 2" xfId="27059" xr:uid="{8B7AF436-DDD1-412C-A372-FF775524C5C6}"/>
    <cellStyle name="Normal 2 3 4 2 4 3" xfId="11261" xr:uid="{02FF7E5B-F180-48A3-9B1F-F218C56390A0}"/>
    <cellStyle name="Normal 2 3 4 2 4 3 2" xfId="27060" xr:uid="{68F6B163-7B1C-45A2-86FD-A3A8DD593DD8}"/>
    <cellStyle name="Normal 2 3 4 2 4 4" xfId="27058" xr:uid="{0058A9F9-9CFB-4294-9557-234F471AC483}"/>
    <cellStyle name="Normal 2 3 4 2 5" xfId="11262" xr:uid="{00964E9E-4FF1-43EF-801B-DF3935B8FA3D}"/>
    <cellStyle name="Normal 2 3 4 2 5 2" xfId="11263" xr:uid="{66697E23-7B5A-4737-8D52-CA0502A54674}"/>
    <cellStyle name="Normal 2 3 4 2 5 2 2" xfId="27062" xr:uid="{60040F19-8A7D-4C23-9612-3E8458006CA0}"/>
    <cellStyle name="Normal 2 3 4 2 5 3" xfId="27061" xr:uid="{7CF9326B-136B-420E-B519-42C8C0BB3A16}"/>
    <cellStyle name="Normal 2 3 4 2 6" xfId="11264" xr:uid="{D408EF2D-21E3-4C01-A9E9-1973881B5F17}"/>
    <cellStyle name="Normal 2 3 4 2 6 2" xfId="11265" xr:uid="{33517D19-8646-405C-BAD0-D31700BD49C5}"/>
    <cellStyle name="Normal 2 3 4 2 6 2 2" xfId="27064" xr:uid="{BCA895C4-EC08-4359-A9A0-8AF706AC95AA}"/>
    <cellStyle name="Normal 2 3 4 2 6 3" xfId="27063" xr:uid="{2AB2070E-B64E-49B5-A0F3-F328C3C4AC11}"/>
    <cellStyle name="Normal 2 3 4 2 7" xfId="11266" xr:uid="{4A7EDFF5-B524-4AF2-89F1-31B0445E633A}"/>
    <cellStyle name="Normal 2 3 4 2 7 2" xfId="27065" xr:uid="{0BAC6E3F-D201-4AB9-AD63-A8A6F5507426}"/>
    <cellStyle name="Normal 2 3 4 2_Dev global price ach" xfId="11267" xr:uid="{D9FF8273-D497-4657-A3D5-4C03B3679A74}"/>
    <cellStyle name="Normal 2 3 4 3" xfId="1522" xr:uid="{00000000-0005-0000-0000-000034060000}"/>
    <cellStyle name="Normal 2 3 4 3 2" xfId="11268" xr:uid="{3B675919-A39C-4355-BEE2-77A574E1728A}"/>
    <cellStyle name="Normal 2 3 4 3 2 2" xfId="11269" xr:uid="{1CB4008A-E7A1-4A0E-AE81-2DB8A3FA9D89}"/>
    <cellStyle name="Normal 2 3 4 3 2 2 2" xfId="11270" xr:uid="{AFB0C260-4FC5-47AF-842C-5914B6429B31}"/>
    <cellStyle name="Normal 2 3 4 3 2 2 2 2" xfId="27068" xr:uid="{8169A35B-8B5E-4385-A1F1-EC13E43625AD}"/>
    <cellStyle name="Normal 2 3 4 3 2 2 3" xfId="27067" xr:uid="{B2F42E32-7C8E-47E2-953A-A13FFF5D9584}"/>
    <cellStyle name="Normal 2 3 4 3 2 3" xfId="11271" xr:uid="{395B5493-6992-4978-B4AF-E2BA51F8798A}"/>
    <cellStyle name="Normal 2 3 4 3 2 3 2" xfId="11272" xr:uid="{82657AA9-E2C8-4029-AB62-B6461257DE50}"/>
    <cellStyle name="Normal 2 3 4 3 2 3 2 2" xfId="27070" xr:uid="{1A5FD068-8C59-4955-8166-9D61AB6222D8}"/>
    <cellStyle name="Normal 2 3 4 3 2 3 3" xfId="27069" xr:uid="{3BF4FB6C-85D9-4866-827F-46708CF36123}"/>
    <cellStyle name="Normal 2 3 4 3 2 4" xfId="11273" xr:uid="{C859EABA-1A86-4F7A-9F0A-5D8DC022153D}"/>
    <cellStyle name="Normal 2 3 4 3 2 4 2" xfId="27071" xr:uid="{8CC57A41-6207-4ECA-80CB-7B28C0AAA8FD}"/>
    <cellStyle name="Normal 2 3 4 3 2 5" xfId="27066" xr:uid="{532563E2-0FE5-4E23-9C67-3C30E2BBC450}"/>
    <cellStyle name="Normal 2 3 4 3 2 6" xfId="21832" xr:uid="{6AF5643C-50AF-4940-8D39-4C8EBCCBF6A1}"/>
    <cellStyle name="Normal 2 3 4 3 3" xfId="11274" xr:uid="{DD2734FD-164C-403B-A795-F2C6861D8A28}"/>
    <cellStyle name="Normal 2 3 4 3 3 2" xfId="11275" xr:uid="{F1D1CEBB-542D-4CC0-9BFD-B4E3ED8DE1B4}"/>
    <cellStyle name="Normal 2 3 4 3 3 2 2" xfId="27073" xr:uid="{59E64C43-C2CD-4E84-96C4-CCA08A1C884F}"/>
    <cellStyle name="Normal 2 3 4 3 3 3" xfId="11276" xr:uid="{53F8D1D7-2D94-437C-B445-0747C1B897B3}"/>
    <cellStyle name="Normal 2 3 4 3 3 3 2" xfId="27074" xr:uid="{36EE20A2-73FE-45ED-AF09-4E3AA0DB7949}"/>
    <cellStyle name="Normal 2 3 4 3 3 4" xfId="27072" xr:uid="{36D44141-6107-4893-9378-6C691FA47C52}"/>
    <cellStyle name="Normal 2 3 4 3 3 5" xfId="21831" xr:uid="{3932AED3-5443-4BE2-9704-D63215CF6E2E}"/>
    <cellStyle name="Normal 2 3 4 3 4" xfId="11277" xr:uid="{F4A83B1A-A21F-4B67-9930-7999E2074898}"/>
    <cellStyle name="Normal 2 3 4 3 4 2" xfId="11278" xr:uid="{7C9A8E75-0695-440A-8EC4-E2A93176BE73}"/>
    <cellStyle name="Normal 2 3 4 3 4 2 2" xfId="27076" xr:uid="{56D24056-0D56-472C-9478-97B3C946E2DD}"/>
    <cellStyle name="Normal 2 3 4 3 4 3" xfId="27075" xr:uid="{1463827D-9B2A-4B3F-B1A7-E76DF4182F6F}"/>
    <cellStyle name="Normal 2 3 4 3 5" xfId="11279" xr:uid="{BE8EB2E4-BB78-4BE2-AC67-558B5C4324C6}"/>
    <cellStyle name="Normal 2 3 4 3 5 2" xfId="11280" xr:uid="{BF81883B-1096-412B-82B8-E127B31C3BE7}"/>
    <cellStyle name="Normal 2 3 4 3 5 2 2" xfId="27078" xr:uid="{19FE2749-B45F-44E8-A7A1-13B18A890CB3}"/>
    <cellStyle name="Normal 2 3 4 3 5 3" xfId="27077" xr:uid="{90C3709A-F313-4F3E-A9DA-D13B9F7FA6FA}"/>
    <cellStyle name="Normal 2 3 4 3 6" xfId="11281" xr:uid="{AA04BE2C-27E7-49C2-9CA3-B7E65792376E}"/>
    <cellStyle name="Normal 2 3 4 3 6 2" xfId="27079" xr:uid="{CBAC11F1-ECF8-4C4B-A0D8-538236C702F8}"/>
    <cellStyle name="Normal 2 3 4 3_Dev global price ach" xfId="11282" xr:uid="{2A91FFE2-CDDD-4E84-ABBA-1395E9680060}"/>
    <cellStyle name="Normal 2 3 4 4" xfId="11283" xr:uid="{B4E6C0E8-536D-4F2B-B4D2-78150A003F7C}"/>
    <cellStyle name="Normal 2 3 4 4 2" xfId="11284" xr:uid="{E969ADC8-4682-41E6-BB4A-ABEEC2A28FDF}"/>
    <cellStyle name="Normal 2 3 4 4 2 2" xfId="11285" xr:uid="{EE823B5E-B81B-447F-895B-981ED3C61A10}"/>
    <cellStyle name="Normal 2 3 4 4 2 2 2" xfId="11286" xr:uid="{2DDD383D-BE54-41B2-A890-6F0E9CE8DC54}"/>
    <cellStyle name="Normal 2 3 4 4 2 2 2 2" xfId="27083" xr:uid="{52F84DF4-2C59-4E0A-8A8A-1E8D20F187E4}"/>
    <cellStyle name="Normal 2 3 4 4 2 2 3" xfId="27082" xr:uid="{C540354F-7883-450F-8CBD-E27D75A62BDA}"/>
    <cellStyle name="Normal 2 3 4 4 2 3" xfId="11287" xr:uid="{2411F074-D703-448E-9AF5-E13AE06BB97E}"/>
    <cellStyle name="Normal 2 3 4 4 2 3 2" xfId="11288" xr:uid="{2A0B4C26-1E39-4278-A5EF-426254B24B72}"/>
    <cellStyle name="Normal 2 3 4 4 2 3 2 2" xfId="27085" xr:uid="{599B340F-FCD7-498B-A397-66E30D9B2324}"/>
    <cellStyle name="Normal 2 3 4 4 2 3 3" xfId="27084" xr:uid="{B6E2412A-56FB-4BF4-B0ED-35C0816522E1}"/>
    <cellStyle name="Normal 2 3 4 4 2 4" xfId="11289" xr:uid="{732B1FB0-2759-4C01-8023-5D1231A9C6E8}"/>
    <cellStyle name="Normal 2 3 4 4 2 4 2" xfId="27086" xr:uid="{1147F337-53F2-465A-93CE-0DAD0F97B34D}"/>
    <cellStyle name="Normal 2 3 4 4 2 5" xfId="27081" xr:uid="{0090AB00-44C4-4D09-84C2-F625FC6DCFE4}"/>
    <cellStyle name="Normal 2 3 4 4 2 6" xfId="21829" xr:uid="{801E6BB1-4F17-42FC-945D-A3F08D8610BF}"/>
    <cellStyle name="Normal 2 3 4 4 3" xfId="11290" xr:uid="{510787EF-811E-4527-9C0E-AEAE0777EA17}"/>
    <cellStyle name="Normal 2 3 4 4 3 2" xfId="11291" xr:uid="{4CDF1A9D-0EB1-4035-8ACF-09EBEBCE64BE}"/>
    <cellStyle name="Normal 2 3 4 4 3 2 2" xfId="27088" xr:uid="{D19C885D-D8E6-4382-A32E-409AE35C35B4}"/>
    <cellStyle name="Normal 2 3 4 4 3 3" xfId="27087" xr:uid="{EC8E44D4-454A-4603-892C-C3005E401ADC}"/>
    <cellStyle name="Normal 2 3 4 4 3 4" xfId="21828" xr:uid="{896FDD6A-128B-4970-9D4E-A5413D330E4A}"/>
    <cellStyle name="Normal 2 3 4 4 4" xfId="11292" xr:uid="{F492AB9F-63FB-4AB6-8CE6-78222B3E73A5}"/>
    <cellStyle name="Normal 2 3 4 4 4 2" xfId="11293" xr:uid="{8F7028DF-A445-429F-BAA3-089420032E95}"/>
    <cellStyle name="Normal 2 3 4 4 4 2 2" xfId="27090" xr:uid="{9554D25B-031C-453F-A572-7F05C9C6141C}"/>
    <cellStyle name="Normal 2 3 4 4 4 3" xfId="27089" xr:uid="{42BDDFC0-0415-4468-825E-27A60EF6484E}"/>
    <cellStyle name="Normal 2 3 4 4 5" xfId="11294" xr:uid="{AD4D652E-CAD0-4A25-84F1-ABBA228DF973}"/>
    <cellStyle name="Normal 2 3 4 4 5 2" xfId="27091" xr:uid="{FCE8EC8D-6DB3-475A-9173-FED5901EC2B5}"/>
    <cellStyle name="Normal 2 3 4 4 6" xfId="27080" xr:uid="{83D13261-09F4-49BF-867D-759F56D38EF1}"/>
    <cellStyle name="Normal 2 3 4 4 7" xfId="21830" xr:uid="{12070D23-BFC9-4BDC-ADA2-9FBE8DA98A5B}"/>
    <cellStyle name="Normal 2 3 4 4_Dev global price ach" xfId="11295" xr:uid="{C7B8D408-C7A1-4ED4-9105-A721083705E1}"/>
    <cellStyle name="Normal 2 3 4 5" xfId="11296" xr:uid="{A1AD38DD-E533-499F-AADF-76441DA0D7EC}"/>
    <cellStyle name="Normal 2 3 4 5 2" xfId="11297" xr:uid="{DE611CC7-BB1D-487C-9C5E-FE784EB65755}"/>
    <cellStyle name="Normal 2 3 4 5 2 2" xfId="11298" xr:uid="{902817BB-B08F-4D81-92D7-8F8B4197B683}"/>
    <cellStyle name="Normal 2 3 4 5 2 2 2" xfId="27094" xr:uid="{405F4D0A-EA30-42AB-8E93-AC61D90D6E17}"/>
    <cellStyle name="Normal 2 3 4 5 2 3" xfId="27093" xr:uid="{F3AE8591-1797-4BCE-9005-9BF80453EDC6}"/>
    <cellStyle name="Normal 2 3 4 5 2 4" xfId="21826" xr:uid="{801BB6F8-3255-4D1D-AF95-AF9CFFE2D154}"/>
    <cellStyle name="Normal 2 3 4 5 3" xfId="11299" xr:uid="{3BEA1AC7-B54C-48ED-B31A-8DF93967BEE1}"/>
    <cellStyle name="Normal 2 3 4 5 3 2" xfId="11300" xr:uid="{8726EF11-602C-47B1-A898-73B8E6B4DC29}"/>
    <cellStyle name="Normal 2 3 4 5 3 2 2" xfId="27096" xr:uid="{FD012D3C-FD98-4ADB-8C0E-C07EC180C68F}"/>
    <cellStyle name="Normal 2 3 4 5 3 3" xfId="27095" xr:uid="{34FA1181-7717-4E99-B444-8F713BECE4E2}"/>
    <cellStyle name="Normal 2 3 4 5 3 4" xfId="21825" xr:uid="{49D412B4-3165-4840-A0D2-7B7D571D59EE}"/>
    <cellStyle name="Normal 2 3 4 5 4" xfId="11301" xr:uid="{3660031C-89B5-4E23-8746-11428444EB83}"/>
    <cellStyle name="Normal 2 3 4 5 4 2" xfId="27097" xr:uid="{89E32FC6-0289-4C45-83D2-12469E3C3855}"/>
    <cellStyle name="Normal 2 3 4 5 5" xfId="27092" xr:uid="{91ECF613-D648-4FCE-8294-84F8390DC5A0}"/>
    <cellStyle name="Normal 2 3 4 5 6" xfId="21827" xr:uid="{55D04AE4-29AE-434E-B9FD-E6E9ED7B3760}"/>
    <cellStyle name="Normal 2 3 4 5_Input 18 Cash FC" xfId="21824" xr:uid="{8EABA07F-2A95-42F9-A653-2C2BD52D9188}"/>
    <cellStyle name="Normal 2 3 4 6" xfId="11302" xr:uid="{3714F57A-7256-4EBB-9579-06B41A9A73F7}"/>
    <cellStyle name="Normal 2 3 4 6 2" xfId="11303" xr:uid="{025E6D59-1137-42D2-B483-8DD2780363D1}"/>
    <cellStyle name="Normal 2 3 4 6 2 2" xfId="27099" xr:uid="{4699CBF2-2B9B-4C1F-9E8C-E585CA901C57}"/>
    <cellStyle name="Normal 2 3 4 6 2 3" xfId="21822" xr:uid="{24B2CAD9-79CF-4FE0-80F0-EEC5065255C2}"/>
    <cellStyle name="Normal 2 3 4 6 3" xfId="11304" xr:uid="{0086077C-AECA-4ED1-B9E9-F39B680F162C}"/>
    <cellStyle name="Normal 2 3 4 6 3 2" xfId="27100" xr:uid="{C0209C9D-90EA-4DE9-8E84-D1DE589F05E6}"/>
    <cellStyle name="Normal 2 3 4 6 3 3" xfId="21821" xr:uid="{14F82A3C-AD2D-42B9-9D6F-291D99A059BE}"/>
    <cellStyle name="Normal 2 3 4 6 4" xfId="27098" xr:uid="{040DE97F-504A-46C9-9041-785C1ABFF088}"/>
    <cellStyle name="Normal 2 3 4 6 5" xfId="21823" xr:uid="{7D8AC069-CDC2-470F-8156-BE8043FAADB9}"/>
    <cellStyle name="Normal 2 3 4 6_Input 18 Cash FC" xfId="21820" xr:uid="{E3640628-4BC6-45C0-A563-CFCE53D68A78}"/>
    <cellStyle name="Normal 2 3 4 7" xfId="11305" xr:uid="{F93E42C6-BDC8-48FF-8D95-126379B04DD1}"/>
    <cellStyle name="Normal 2 3 4 7 2" xfId="11306" xr:uid="{FE693C80-00CC-4900-9B5D-B909DB5AD819}"/>
    <cellStyle name="Normal 2 3 4 7 2 2" xfId="27102" xr:uid="{D7627F8D-6BD6-43D8-92CC-245D53694374}"/>
    <cellStyle name="Normal 2 3 4 7 3" xfId="27101" xr:uid="{DD58CEBB-2AEB-454E-84FC-D117CFD315C6}"/>
    <cellStyle name="Normal 2 3 4 7 4" xfId="21819" xr:uid="{EAA7CF24-5951-4FD6-9C70-B24FC3260922}"/>
    <cellStyle name="Normal 2 3 4 8" xfId="11307" xr:uid="{F936F993-8898-4259-8648-E0DBB3F1B79A}"/>
    <cellStyle name="Normal 2 3 4 8 2" xfId="11308" xr:uid="{F0644299-DBDA-4574-AD98-038B8419D1C8}"/>
    <cellStyle name="Normal 2 3 4 8 2 2" xfId="27104" xr:uid="{F5A320B3-C652-4A32-8D02-CAC1F3ADD0A0}"/>
    <cellStyle name="Normal 2 3 4 8 3" xfId="27103" xr:uid="{917CB4EE-F98E-4BDF-B15A-4C59985F482E}"/>
    <cellStyle name="Normal 2 3 4 8 4" xfId="21818" xr:uid="{0D4C6DB5-E9B3-435B-BA1B-19C5A6A9D9AD}"/>
    <cellStyle name="Normal 2 3 4 9" xfId="11309" xr:uid="{DAAF95CD-C522-45E4-80F2-8D6EB9193B17}"/>
    <cellStyle name="Normal 2 3 4 9 2" xfId="27105" xr:uid="{B502604F-A003-483F-8EE5-39B282CE76CC}"/>
    <cellStyle name="Normal 2 3 4_Dev global price ach" xfId="11310" xr:uid="{7DFF4096-26BF-47E8-9594-D916A8DE8FDE}"/>
    <cellStyle name="Normal 2 3 5" xfId="1523" xr:uid="{00000000-0005-0000-0000-000036060000}"/>
    <cellStyle name="Normal 2 3 5 2" xfId="1524" xr:uid="{00000000-0005-0000-0000-000037060000}"/>
    <cellStyle name="Normal 2 3 5 2 2" xfId="1525" xr:uid="{00000000-0005-0000-0000-000038060000}"/>
    <cellStyle name="Normal 2 3 5 2 2 2" xfId="11312" xr:uid="{A5A979A3-D6D7-49F4-8843-355CCA9ACE60}"/>
    <cellStyle name="Normal 2 3 5 2 2 2 2" xfId="11313" xr:uid="{B4A6C7C4-939E-4AAC-BA8B-DBA29DF43C14}"/>
    <cellStyle name="Normal 2 3 5 2 2 2 2 2" xfId="27107" xr:uid="{1CAA9D7E-6C66-49C3-9BF6-8D7292BDE144}"/>
    <cellStyle name="Normal 2 3 5 2 2 2 3" xfId="11314" xr:uid="{EFC55AEF-0370-4481-851B-ED2E1925978B}"/>
    <cellStyle name="Normal 2 3 5 2 2 2 3 2" xfId="27108" xr:uid="{CFF75CA3-6C95-416A-88D5-E84D3980001E}"/>
    <cellStyle name="Normal 2 3 5 2 2 2 4" xfId="27106" xr:uid="{CF6B1562-524C-420F-AE4A-DBF054C5AC5D}"/>
    <cellStyle name="Normal 2 3 5 2 2 3" xfId="11315" xr:uid="{AFB50F99-B81C-4395-B826-BF2408CF7AD0}"/>
    <cellStyle name="Normal 2 3 5 2 2 3 2" xfId="11316" xr:uid="{B56AA87F-9F22-4449-9186-0D5EC1B28A94}"/>
    <cellStyle name="Normal 2 3 5 2 2 3 2 2" xfId="27110" xr:uid="{C109FD65-7D2E-4761-8B95-7E58D88B23DB}"/>
    <cellStyle name="Normal 2 3 5 2 2 3 3" xfId="27109" xr:uid="{CA573889-2F19-475D-8E41-66488678AAC8}"/>
    <cellStyle name="Normal 2 3 5 2 2 4" xfId="11317" xr:uid="{CCC92C31-46C8-41F2-895D-FB3C6DE00F28}"/>
    <cellStyle name="Normal 2 3 5 2 2 4 2" xfId="11318" xr:uid="{3A6AA186-10ED-4AF6-BBC0-14F68D1EF900}"/>
    <cellStyle name="Normal 2 3 5 2 2 4 2 2" xfId="27112" xr:uid="{1C27579B-51E4-442E-BC03-9932D6427EB4}"/>
    <cellStyle name="Normal 2 3 5 2 2 4 3" xfId="27111" xr:uid="{B96EB781-BDDB-4884-8162-44C930371ED3}"/>
    <cellStyle name="Normal 2 3 5 2 2 5" xfId="11319" xr:uid="{F540F5C9-BBC0-4062-9D3F-9ADD39B48E57}"/>
    <cellStyle name="Normal 2 3 5 2 2 5 2" xfId="27113" xr:uid="{479E7FA9-C115-41DE-B0BE-B7921C871C83}"/>
    <cellStyle name="Normal 2 3 5 2 2_sales contracts" xfId="11311" xr:uid="{8CD7824E-5359-4FA1-998C-339B600D4658}"/>
    <cellStyle name="Normal 2 3 5 2 3" xfId="11320" xr:uid="{278EFEA5-7C22-4F75-9AF5-522F24B33173}"/>
    <cellStyle name="Normal 2 3 5 2 3 2" xfId="11321" xr:uid="{DD17E0F4-E496-49E5-B507-39A3F6817024}"/>
    <cellStyle name="Normal 2 3 5 2 3 2 2" xfId="27115" xr:uid="{FBFC0914-5BD4-4640-BE5A-CDECFD8C54E4}"/>
    <cellStyle name="Normal 2 3 5 2 3 3" xfId="11322" xr:uid="{F0E55C7E-E4E1-40A4-8FD8-5948AB01DA3F}"/>
    <cellStyle name="Normal 2 3 5 2 3 3 2" xfId="27116" xr:uid="{EC0C1C31-C205-4586-84A5-4EA167F6B3C3}"/>
    <cellStyle name="Normal 2 3 5 2 3 4" xfId="27114" xr:uid="{DFB1757A-4E59-4726-B15E-21CC4507FA51}"/>
    <cellStyle name="Normal 2 3 5 2 3 5" xfId="21817" xr:uid="{C06F69FC-2500-459E-8294-5029ADA7C30E}"/>
    <cellStyle name="Normal 2 3 5 2 4" xfId="11323" xr:uid="{C0639D95-AAC6-42D1-998A-1FE955786D5C}"/>
    <cellStyle name="Normal 2 3 5 2 4 2" xfId="11324" xr:uid="{7C76C8FF-67A5-43A1-A0CA-BB8311EF384C}"/>
    <cellStyle name="Normal 2 3 5 2 4 2 2" xfId="27118" xr:uid="{26CCC2C3-1D86-40CE-AA24-0882AC2D61B2}"/>
    <cellStyle name="Normal 2 3 5 2 4 3" xfId="11325" xr:uid="{1F3E4901-16ED-4997-9D81-8AE0DEBC061A}"/>
    <cellStyle name="Normal 2 3 5 2 4 3 2" xfId="27119" xr:uid="{1895B456-42F7-4B1F-8FEE-8B6DF6D7E93D}"/>
    <cellStyle name="Normal 2 3 5 2 4 4" xfId="27117" xr:uid="{AEF37213-434A-4112-BD6C-C94A0A138E94}"/>
    <cellStyle name="Normal 2 3 5 2 5" xfId="11326" xr:uid="{3CAE0639-9931-48EB-900B-EA3D145149BC}"/>
    <cellStyle name="Normal 2 3 5 2 5 2" xfId="11327" xr:uid="{92C799FC-1ED7-4542-BC51-9ADBD031308F}"/>
    <cellStyle name="Normal 2 3 5 2 5 2 2" xfId="27121" xr:uid="{AB2445D1-C1EC-4802-BACA-4AA534E84D5A}"/>
    <cellStyle name="Normal 2 3 5 2 5 3" xfId="27120" xr:uid="{4645BAA3-16F2-405D-8FCD-67C5CC6E3E6F}"/>
    <cellStyle name="Normal 2 3 5 2 6" xfId="11328" xr:uid="{D93C7740-E5B1-4C06-9EB7-37A66CFD338A}"/>
    <cellStyle name="Normal 2 3 5 2 6 2" xfId="11329" xr:uid="{7D5E6E68-B8F8-4062-B378-440B1AE93EB7}"/>
    <cellStyle name="Normal 2 3 5 2 6 2 2" xfId="27123" xr:uid="{0C09D67E-996B-4647-94C1-FB243A1DFA05}"/>
    <cellStyle name="Normal 2 3 5 2 6 3" xfId="27122" xr:uid="{E0B5D6E2-C659-45F9-833F-573820EDA69B}"/>
    <cellStyle name="Normal 2 3 5 2 7" xfId="11330" xr:uid="{37704F07-75EF-43FD-9411-B7362550B91E}"/>
    <cellStyle name="Normal 2 3 5 2 7 2" xfId="27124" xr:uid="{3DAF6C12-4BE9-49FE-9240-355B0D644A83}"/>
    <cellStyle name="Normal 2 3 5 2_Dev global price ach" xfId="11331" xr:uid="{55584B99-4AC6-4E80-B2A4-E9352FAEA8EA}"/>
    <cellStyle name="Normal 2 3 5 3" xfId="1526" xr:uid="{00000000-0005-0000-0000-00003A060000}"/>
    <cellStyle name="Normal 2 3 5 3 2" xfId="11332" xr:uid="{F8475752-FFF4-4034-A245-CF39AD3B863D}"/>
    <cellStyle name="Normal 2 3 5 3 2 2" xfId="11333" xr:uid="{72F94103-C409-49D0-BCAB-3C3748F19DA9}"/>
    <cellStyle name="Normal 2 3 5 3 2 2 2" xfId="27126" xr:uid="{42C52586-29A9-46E9-9444-44FB76402C0B}"/>
    <cellStyle name="Normal 2 3 5 3 2 3" xfId="11334" xr:uid="{ADB34FAA-DBA2-42EB-9058-A998FE614295}"/>
    <cellStyle name="Normal 2 3 5 3 2 3 2" xfId="27127" xr:uid="{5930B4C1-F35F-4555-8F51-3A1BD7265DEE}"/>
    <cellStyle name="Normal 2 3 5 3 2 4" xfId="27125" xr:uid="{A03D3FB1-7AA8-4C1A-90F4-D006FD6574B8}"/>
    <cellStyle name="Normal 2 3 5 3 2 5" xfId="21816" xr:uid="{7C509E22-791A-473E-A3CF-08DDF4282671}"/>
    <cellStyle name="Normal 2 3 5 3 3" xfId="11335" xr:uid="{1349666E-B0B9-4EF4-B950-61ADAF446543}"/>
    <cellStyle name="Normal 2 3 5 3 3 2" xfId="11336" xr:uid="{5501BC6B-7C59-4C22-BBA2-6EB67A0BE2B5}"/>
    <cellStyle name="Normal 2 3 5 3 3 2 2" xfId="27129" xr:uid="{2847DE35-D1AD-4B7F-A3F6-4621D79803A8}"/>
    <cellStyle name="Normal 2 3 5 3 3 3" xfId="27128" xr:uid="{2B60E0B8-489E-409B-9B6B-957B3655E49B}"/>
    <cellStyle name="Normal 2 3 5 3 3 4" xfId="21815" xr:uid="{D132F53A-86D6-48E8-940E-80700DA51617}"/>
    <cellStyle name="Normal 2 3 5 3 4" xfId="11337" xr:uid="{8AF65A82-DF7C-466D-8F70-9926F137A7A7}"/>
    <cellStyle name="Normal 2 3 5 3 4 2" xfId="11338" xr:uid="{F9AE0E14-B198-4EBB-BEDE-FBF16D3418F3}"/>
    <cellStyle name="Normal 2 3 5 3 4 2 2" xfId="27131" xr:uid="{E65F3B04-71C6-4047-A9E3-D2E684920427}"/>
    <cellStyle name="Normal 2 3 5 3 4 3" xfId="27130" xr:uid="{322910E2-C95D-4A7F-BE1E-C81476106C0A}"/>
    <cellStyle name="Normal 2 3 5 3 5" xfId="11339" xr:uid="{F0975DED-2AA6-4873-A9B1-19C798E80423}"/>
    <cellStyle name="Normal 2 3 5 3 5 2" xfId="27132" xr:uid="{99CBB4B3-D78B-4D46-833B-1FFD73D47B33}"/>
    <cellStyle name="Normal 2 3 5 3_Input 18 Cash FC" xfId="21814" xr:uid="{35170B3C-0C6F-4D04-9D89-2BE3F590AAB7}"/>
    <cellStyle name="Normal 2 3 5 4" xfId="11340" xr:uid="{88D2A8EA-9926-4D5F-B075-1C8645434114}"/>
    <cellStyle name="Normal 2 3 5 4 2" xfId="11341" xr:uid="{A54C349D-8CC1-43DA-8BCA-3376B55EFB69}"/>
    <cellStyle name="Normal 2 3 5 4 2 2" xfId="27134" xr:uid="{A0FF37AB-4819-4234-8D5B-E6BE6F7DF0BE}"/>
    <cellStyle name="Normal 2 3 5 4 2 3" xfId="21812" xr:uid="{739D4DFF-69AB-41E1-A8C8-71B56E873B15}"/>
    <cellStyle name="Normal 2 3 5 4 3" xfId="11342" xr:uid="{CB5EDE5F-05D6-481E-AC98-55BFFC0F8AC8}"/>
    <cellStyle name="Normal 2 3 5 4 3 2" xfId="27135" xr:uid="{7BBFD794-0231-45CD-8FD0-58598DAB7A3A}"/>
    <cellStyle name="Normal 2 3 5 4 3 3" xfId="21811" xr:uid="{5953E564-E132-4864-AC81-AE8C167310E5}"/>
    <cellStyle name="Normal 2 3 5 4 4" xfId="27133" xr:uid="{88FD423B-95CF-402D-B6E2-B3260F5A07FD}"/>
    <cellStyle name="Normal 2 3 5 4 5" xfId="21813" xr:uid="{4F44B10F-E4F2-46C6-BE1B-440345A0BB98}"/>
    <cellStyle name="Normal 2 3 5 4_Input 18 Cash FC" xfId="21810" xr:uid="{5FD5E9CA-5E40-4194-87D1-AA697E71B73D}"/>
    <cellStyle name="Normal 2 3 5 5" xfId="11343" xr:uid="{A28113D9-6D85-49B9-8C7A-85E6E67A9C27}"/>
    <cellStyle name="Normal 2 3 5 5 2" xfId="11344" xr:uid="{03E34596-0670-4D7D-AD7D-B4DA0ABD97BA}"/>
    <cellStyle name="Normal 2 3 5 5 2 2" xfId="27137" xr:uid="{AFCB00AB-29FD-45BC-BD87-1FE76EF7E30E}"/>
    <cellStyle name="Normal 2 3 5 5 2 3" xfId="21808" xr:uid="{F93C1BC2-734F-4BE3-9665-434560868A99}"/>
    <cellStyle name="Normal 2 3 5 5 3" xfId="11345" xr:uid="{2E64222B-5DC1-478C-912A-19ADE505AA11}"/>
    <cellStyle name="Normal 2 3 5 5 3 2" xfId="27138" xr:uid="{31D4D9EC-E897-4006-9AEE-044499453EF2}"/>
    <cellStyle name="Normal 2 3 5 5 3 3" xfId="21807" xr:uid="{3D804214-F3F0-4808-AA9F-B3F9E9F7B570}"/>
    <cellStyle name="Normal 2 3 5 5 4" xfId="27136" xr:uid="{5C7998D9-7DE2-48EF-8CA1-D030AAD9D285}"/>
    <cellStyle name="Normal 2 3 5 5 5" xfId="21809" xr:uid="{BCD8767D-9697-4230-A208-636BBC497794}"/>
    <cellStyle name="Normal 2 3 5 5_Input 18 Cash FC" xfId="21806" xr:uid="{E380D5A4-22CA-4D02-AF19-ABDE32A1476B}"/>
    <cellStyle name="Normal 2 3 5 6" xfId="11346" xr:uid="{62F55B46-6DCA-4933-AE8B-5ED5F13DA8E6}"/>
    <cellStyle name="Normal 2 3 5 6 2" xfId="11347" xr:uid="{FDFC63CE-A47D-42E1-AB6C-0B4B1400203B}"/>
    <cellStyle name="Normal 2 3 5 6 2 2" xfId="27140" xr:uid="{4293045A-8409-4A72-B097-EB5FA11797CC}"/>
    <cellStyle name="Normal 2 3 5 6 2 3" xfId="21804" xr:uid="{52E78EA7-C513-41F6-B36A-66797775C199}"/>
    <cellStyle name="Normal 2 3 5 6 3" xfId="27139" xr:uid="{CBA59335-29F7-4A5F-B394-02722C71BE94}"/>
    <cellStyle name="Normal 2 3 5 6 3 2" xfId="21803" xr:uid="{DEB59336-833E-4CF6-A9DF-224A69B312D4}"/>
    <cellStyle name="Normal 2 3 5 6 4" xfId="34483" xr:uid="{F4D3BC09-6285-441C-AE9D-EB492CCCDD0B}"/>
    <cellStyle name="Normal 2 3 5 6 5" xfId="21805" xr:uid="{D46E4C48-871E-4E24-9334-CB884A3B29CF}"/>
    <cellStyle name="Normal 2 3 5 6_Input 18 Cash FC" xfId="21802" xr:uid="{953E0CE0-4BBE-4A80-AC35-72C6599BD8C9}"/>
    <cellStyle name="Normal 2 3 5 7" xfId="11348" xr:uid="{1D65329C-4BCE-4593-A50E-B2745065E23F}"/>
    <cellStyle name="Normal 2 3 5 7 2" xfId="11349" xr:uid="{BF198A23-BF4A-40D7-A0BF-34FA7A5942AF}"/>
    <cellStyle name="Normal 2 3 5 7 2 2" xfId="27142" xr:uid="{E294C7EE-BFAD-4347-B7F7-8C2509840990}"/>
    <cellStyle name="Normal 2 3 5 7 3" xfId="27141" xr:uid="{BEBF0AE8-B9BA-4953-9674-BA71FBF1DF96}"/>
    <cellStyle name="Normal 2 3 5 7 4" xfId="21801" xr:uid="{10CF0A5C-355B-4C54-8EBA-5F31208C9083}"/>
    <cellStyle name="Normal 2 3 5 8" xfId="11350" xr:uid="{574D6344-29EC-4A59-9C28-D9F6F19FAB80}"/>
    <cellStyle name="Normal 2 3 5 8 2" xfId="27143" xr:uid="{1B1A9C80-C1E0-4224-BB63-D6B4C7DE8CA9}"/>
    <cellStyle name="Normal 2 3 5 8 3" xfId="21800" xr:uid="{D8D39774-1A65-46FA-A5B5-95A362EECC01}"/>
    <cellStyle name="Normal 2 3 5_Dev global price ach" xfId="11351" xr:uid="{06BAF3C4-7A3E-4800-A72A-C9FE4AC896B3}"/>
    <cellStyle name="Normal 2 3 6" xfId="1527" xr:uid="{00000000-0005-0000-0000-00003C060000}"/>
    <cellStyle name="Normal 2 3 6 2" xfId="1528" xr:uid="{00000000-0005-0000-0000-00003D060000}"/>
    <cellStyle name="Normal 2 3 6 2 2" xfId="11353" xr:uid="{C5ABBAA7-F60F-4B1B-8797-A62894527559}"/>
    <cellStyle name="Normal 2 3 6 2 2 2" xfId="11354" xr:uid="{84F24C78-333C-40DF-AB57-EE772FC9A35F}"/>
    <cellStyle name="Normal 2 3 6 2 2 2 2" xfId="27145" xr:uid="{D5161712-D580-47AE-8219-3957BD8ABC07}"/>
    <cellStyle name="Normal 2 3 6 2 2 3" xfId="11355" xr:uid="{ED630432-3039-49F8-9AD4-9F698F5FF59E}"/>
    <cellStyle name="Normal 2 3 6 2 2 3 2" xfId="27146" xr:uid="{FC25837B-2C66-4F14-B817-9B8F754B7FC6}"/>
    <cellStyle name="Normal 2 3 6 2 2 4" xfId="27144" xr:uid="{B013444B-7B74-4E3F-AC48-04E347F589E4}"/>
    <cellStyle name="Normal 2 3 6 2 3" xfId="11356" xr:uid="{C9954556-43DF-4A56-8A87-B5B443908622}"/>
    <cellStyle name="Normal 2 3 6 2 3 2" xfId="11357" xr:uid="{F8F86660-8FCC-46BE-9238-CD48E0A6261C}"/>
    <cellStyle name="Normal 2 3 6 2 3 2 2" xfId="27148" xr:uid="{E5653BE1-2D05-4668-8844-A547096C7856}"/>
    <cellStyle name="Normal 2 3 6 2 3 3" xfId="27147" xr:uid="{B984E0AE-97C2-4383-9A8C-17B813521EF0}"/>
    <cellStyle name="Normal 2 3 6 2 4" xfId="11358" xr:uid="{F2F6FB33-724E-4CC5-825C-19060A4FA37B}"/>
    <cellStyle name="Normal 2 3 6 2 4 2" xfId="11359" xr:uid="{2B519AEA-9899-4223-9359-B0228BC3C05D}"/>
    <cellStyle name="Normal 2 3 6 2 4 2 2" xfId="27150" xr:uid="{9DB709BF-B7EE-48BD-9D84-15720F5D5B6C}"/>
    <cellStyle name="Normal 2 3 6 2 4 3" xfId="27149" xr:uid="{9BD92FAD-57C7-474D-B012-C2B04C7EFE1E}"/>
    <cellStyle name="Normal 2 3 6 2 5" xfId="11360" xr:uid="{DD9538A5-8579-42CD-8D29-4C464452D595}"/>
    <cellStyle name="Normal 2 3 6 2 5 2" xfId="27151" xr:uid="{F9E2B666-54F1-4190-B091-C43F57442D53}"/>
    <cellStyle name="Normal 2 3 6 2_sales contracts" xfId="11352" xr:uid="{34BD47FA-007A-45F9-9125-8BF2C9D48C56}"/>
    <cellStyle name="Normal 2 3 6 3" xfId="11361" xr:uid="{16B22A55-5AC8-4FCB-B1F7-C172D6C540A9}"/>
    <cellStyle name="Normal 2 3 6 3 2" xfId="11362" xr:uid="{B97E5353-CAD1-48D2-ACFD-5529EFE1A3C6}"/>
    <cellStyle name="Normal 2 3 6 3 2 2" xfId="27153" xr:uid="{91C2F5F1-E375-4D13-9F41-C129B8ADD48D}"/>
    <cellStyle name="Normal 2 3 6 3 3" xfId="11363" xr:uid="{8EE7E1AD-E1BD-40AE-8EB0-5D500EF6B62D}"/>
    <cellStyle name="Normal 2 3 6 3 3 2" xfId="27154" xr:uid="{858C0D7B-C185-4D3B-BEE4-9231AB296579}"/>
    <cellStyle name="Normal 2 3 6 3 4" xfId="27152" xr:uid="{C35A16AA-FC0C-4DEC-9A67-34827069C405}"/>
    <cellStyle name="Normal 2 3 6 3 5" xfId="21799" xr:uid="{FC3D724F-030C-4C81-A351-19C6DFF363C1}"/>
    <cellStyle name="Normal 2 3 6 4" xfId="11364" xr:uid="{540EC4F8-5F7B-438A-95C5-A98E8BF5BBB9}"/>
    <cellStyle name="Normal 2 3 6 4 2" xfId="11365" xr:uid="{7BE29A45-7580-4703-9128-B5CBC08A8F67}"/>
    <cellStyle name="Normal 2 3 6 4 2 2" xfId="27156" xr:uid="{BA0B759B-B56E-4404-93DA-6581A8FFAB38}"/>
    <cellStyle name="Normal 2 3 6 4 3" xfId="11366" xr:uid="{CBF140B0-5CC7-432D-941E-4DDF3F212C28}"/>
    <cellStyle name="Normal 2 3 6 4 3 2" xfId="27157" xr:uid="{C0219F7C-34B2-4625-B81D-671CB29D82F7}"/>
    <cellStyle name="Normal 2 3 6 4 4" xfId="27155" xr:uid="{7123B86F-3B55-4379-8B42-C0F82180CC6C}"/>
    <cellStyle name="Normal 2 3 6 5" xfId="11367" xr:uid="{842814BB-C870-457A-9A06-490A33593279}"/>
    <cellStyle name="Normal 2 3 6 5 2" xfId="11368" xr:uid="{70FAF19E-AC99-410D-881A-5FB9A80A7110}"/>
    <cellStyle name="Normal 2 3 6 5 2 2" xfId="27159" xr:uid="{2A9CB01A-6FFF-4F7C-88FC-6EA2F3328C03}"/>
    <cellStyle name="Normal 2 3 6 5 3" xfId="27158" xr:uid="{7C1DE771-BE4D-4287-973A-FEE07B7DB4C1}"/>
    <cellStyle name="Normal 2 3 6 6" xfId="11369" xr:uid="{401B8A5C-51CF-4659-B838-22C99E9652CB}"/>
    <cellStyle name="Normal 2 3 6 6 2" xfId="11370" xr:uid="{E3E0908C-41A9-41B7-BD1D-A8FB7FFC81AC}"/>
    <cellStyle name="Normal 2 3 6 6 2 2" xfId="27161" xr:uid="{6DD8CF63-8D8F-4A52-A682-E772ABD5DD66}"/>
    <cellStyle name="Normal 2 3 6 6 3" xfId="27160" xr:uid="{25F127BA-E915-40F5-9FC1-88EAD2C80FE0}"/>
    <cellStyle name="Normal 2 3 6 7" xfId="11371" xr:uid="{5612BE74-C17F-4306-BE24-CD934F73DEFD}"/>
    <cellStyle name="Normal 2 3 6 7 2" xfId="27162" xr:uid="{E62CF596-1370-496A-8353-7EE0D66CBF53}"/>
    <cellStyle name="Normal 2 3 6_Dev global price ach" xfId="11372" xr:uid="{7EAE5191-7361-47FD-A1FD-59449F0E73D5}"/>
    <cellStyle name="Normal 2 3 7" xfId="1529" xr:uid="{00000000-0005-0000-0000-00003F060000}"/>
    <cellStyle name="Normal 2 3 7 2" xfId="1530" xr:uid="{00000000-0005-0000-0000-000040060000}"/>
    <cellStyle name="Normal 2 3 7 2 2" xfId="11374" xr:uid="{FE2D1BAF-3118-47B2-A098-3D5EB6FB55A5}"/>
    <cellStyle name="Normal 2 3 7 2 2 2" xfId="11375" xr:uid="{2C915957-861E-4AB4-8E94-F4B2A1A70993}"/>
    <cellStyle name="Normal 2 3 7 2 2 2 2" xfId="27164" xr:uid="{ECA3CAB9-8D44-4EB3-BA8D-23E6795CCEFD}"/>
    <cellStyle name="Normal 2 3 7 2 2 3" xfId="11376" xr:uid="{59220709-C3D2-40FF-9C51-8FE61FD1A33F}"/>
    <cellStyle name="Normal 2 3 7 2 2 3 2" xfId="27165" xr:uid="{0D9BCFEE-7680-4FEC-9023-632E2FE41099}"/>
    <cellStyle name="Normal 2 3 7 2 2 4" xfId="27163" xr:uid="{F078997D-213D-46A1-9B7F-B6FE682E451F}"/>
    <cellStyle name="Normal 2 3 7 2 3" xfId="11377" xr:uid="{99FE8F28-DA46-4EC6-8428-2ED657D73FAD}"/>
    <cellStyle name="Normal 2 3 7 2 3 2" xfId="11378" xr:uid="{EC42CB5B-D699-472E-BEBA-FF390A235F81}"/>
    <cellStyle name="Normal 2 3 7 2 3 2 2" xfId="27167" xr:uid="{425184B1-3986-4260-AD52-216F9836C508}"/>
    <cellStyle name="Normal 2 3 7 2 3 3" xfId="27166" xr:uid="{8ADE86A5-8855-41E5-AAA9-FF90FBED6429}"/>
    <cellStyle name="Normal 2 3 7 2 4" xfId="11379" xr:uid="{C1D97C60-734C-4DF7-A813-61D9E7FD81DF}"/>
    <cellStyle name="Normal 2 3 7 2 4 2" xfId="11380" xr:uid="{46C83C78-C196-4C69-AC82-F0166A2E4E43}"/>
    <cellStyle name="Normal 2 3 7 2 4 2 2" xfId="27169" xr:uid="{4A1390D2-756A-4EE0-8F45-D21FFBC528D4}"/>
    <cellStyle name="Normal 2 3 7 2 4 3" xfId="27168" xr:uid="{6B7C01B3-B783-4A48-806E-BEE0BE76366E}"/>
    <cellStyle name="Normal 2 3 7 2 5" xfId="11381" xr:uid="{7673A2CD-C774-4417-AC92-4BD07C0FA97A}"/>
    <cellStyle name="Normal 2 3 7 2 5 2" xfId="27170" xr:uid="{B81A91F3-A770-45B4-8E1C-4935674EBB3C}"/>
    <cellStyle name="Normal 2 3 7 2_sales contracts" xfId="11373" xr:uid="{4C9DC781-A5CA-4534-A5C3-36FC920BC559}"/>
    <cellStyle name="Normal 2 3 7 3" xfId="11382" xr:uid="{53EB9057-7E8D-4938-8FB4-839E661B060A}"/>
    <cellStyle name="Normal 2 3 7 3 2" xfId="11383" xr:uid="{CC1F54F2-B7A8-4901-97CE-BC98F4C8441F}"/>
    <cellStyle name="Normal 2 3 7 3 2 2" xfId="27172" xr:uid="{326616E9-570E-4B1A-805F-CAF9B6C09AE6}"/>
    <cellStyle name="Normal 2 3 7 3 3" xfId="11384" xr:uid="{D4249265-6301-4E40-83CE-6C7BD8426B1F}"/>
    <cellStyle name="Normal 2 3 7 3 3 2" xfId="27173" xr:uid="{EF09A143-395F-49C7-84D7-00F080944584}"/>
    <cellStyle name="Normal 2 3 7 3 4" xfId="27171" xr:uid="{D148E68B-75AB-4348-8310-02C5F296DA06}"/>
    <cellStyle name="Normal 2 3 7 3 5" xfId="21798" xr:uid="{D96FF8B4-EA9F-4C8F-91FF-0484C89EF61A}"/>
    <cellStyle name="Normal 2 3 7 4" xfId="11385" xr:uid="{D3A1680A-81D6-4DF5-B7B6-07B6519B5D99}"/>
    <cellStyle name="Normal 2 3 7 4 2" xfId="11386" xr:uid="{C11853DB-AA32-4E6C-A69E-8B947FE77A14}"/>
    <cellStyle name="Normal 2 3 7 4 2 2" xfId="27175" xr:uid="{BCEFB865-060C-4842-BE79-78085C9DE31E}"/>
    <cellStyle name="Normal 2 3 7 4 3" xfId="11387" xr:uid="{A8F5EEFF-1C72-499D-ADB3-F4591670855D}"/>
    <cellStyle name="Normal 2 3 7 4 3 2" xfId="27176" xr:uid="{3D030481-7D57-43F1-BF9D-B9345E531729}"/>
    <cellStyle name="Normal 2 3 7 4 4" xfId="27174" xr:uid="{BDB2BAAB-68D2-4C91-B3BC-92830451B64C}"/>
    <cellStyle name="Normal 2 3 7 5" xfId="11388" xr:uid="{2EFA8001-4CC7-49D7-B503-0D2F14AD5CCF}"/>
    <cellStyle name="Normal 2 3 7 5 2" xfId="11389" xr:uid="{CE048847-4B0C-4A6F-AF1F-AA637456AFDA}"/>
    <cellStyle name="Normal 2 3 7 5 2 2" xfId="27178" xr:uid="{81A6F167-1752-4C32-A284-738F76A73DB4}"/>
    <cellStyle name="Normal 2 3 7 5 3" xfId="27177" xr:uid="{CD7056DE-DE1D-4816-90DB-D4ACCC0E65E8}"/>
    <cellStyle name="Normal 2 3 7 6" xfId="11390" xr:uid="{50132280-4C36-4945-BC52-773A8B2D2A54}"/>
    <cellStyle name="Normal 2 3 7 6 2" xfId="11391" xr:uid="{B7333C05-0CBF-4F46-84ED-C6F808AB181F}"/>
    <cellStyle name="Normal 2 3 7 6 2 2" xfId="27180" xr:uid="{B03FFB8C-058C-4A9F-BE19-296398FF01E9}"/>
    <cellStyle name="Normal 2 3 7 6 3" xfId="27179" xr:uid="{249658FD-F261-427D-97FE-22D492436854}"/>
    <cellStyle name="Normal 2 3 7 7" xfId="11392" xr:uid="{40D1D7F7-E8E7-4242-BEAC-F0604222DA6F}"/>
    <cellStyle name="Normal 2 3 7 7 2" xfId="27181" xr:uid="{2B71E51B-6246-4F6E-8C0C-4BF21F353AF2}"/>
    <cellStyle name="Normal 2 3 7_Dev global price ach" xfId="11393" xr:uid="{92D2EB16-73DA-4A2C-92B9-78A3F2D5B4D3}"/>
    <cellStyle name="Normal 2 3 8" xfId="1531" xr:uid="{00000000-0005-0000-0000-000042060000}"/>
    <cellStyle name="Normal 2 3 8 2" xfId="11394" xr:uid="{BD4FE033-624F-41DB-B110-6EFA99D3CB07}"/>
    <cellStyle name="Normal 2 3 8 2 2" xfId="11395" xr:uid="{89AF9767-C304-444F-AED2-92EF6341D4D8}"/>
    <cellStyle name="Normal 2 3 8 2 2 2" xfId="27183" xr:uid="{0C5895BE-2184-4C5F-997E-F1448F3B7791}"/>
    <cellStyle name="Normal 2 3 8 2 3" xfId="11396" xr:uid="{5F322FCC-2BD2-4F2D-BE91-FAD062775EF1}"/>
    <cellStyle name="Normal 2 3 8 2 3 2" xfId="27184" xr:uid="{4814F019-D31E-4804-AA90-AD311AA2C71D}"/>
    <cellStyle name="Normal 2 3 8 2 4" xfId="27182" xr:uid="{EC2529E5-47F0-4199-B64D-A455E78F21E7}"/>
    <cellStyle name="Normal 2 3 8 2 5" xfId="21797" xr:uid="{F200EC10-0EE7-4733-9F4B-F11DEAE80A8C}"/>
    <cellStyle name="Normal 2 3 8 3" xfId="11397" xr:uid="{21315EBC-42B0-42D6-95F7-A8C961A906D0}"/>
    <cellStyle name="Normal 2 3 8 3 2" xfId="27185" xr:uid="{AD1C9DC5-331A-413E-9C17-401F108519C6}"/>
    <cellStyle name="Normal 2 3 8 3 3" xfId="21796" xr:uid="{6DA4433F-8F18-4BE9-8C7C-BE0AA4A77F53}"/>
    <cellStyle name="Normal 2 3 8 4" xfId="11398" xr:uid="{AC1FE5CE-47C9-42E6-973B-8E2EB0C211C6}"/>
    <cellStyle name="Normal 2 3 8 4 2" xfId="11399" xr:uid="{91771B34-33A8-4A7C-A0A8-33A2B6461B39}"/>
    <cellStyle name="Normal 2 3 8 4 2 2" xfId="27187" xr:uid="{970A7D80-ED39-4D7F-A585-B637FBA23769}"/>
    <cellStyle name="Normal 2 3 8 4 3" xfId="27186" xr:uid="{72A7278F-7A43-444E-B5A9-247770CA5E06}"/>
    <cellStyle name="Normal 2 3 8_Input 18 Cash FC" xfId="21795" xr:uid="{B028F75E-8220-413E-BB3D-BA97E8C3BE72}"/>
    <cellStyle name="Normal 2 3 9" xfId="1532" xr:uid="{00000000-0005-0000-0000-000043060000}"/>
    <cellStyle name="Normal 2 3 9 2" xfId="11400" xr:uid="{3DBE62CC-9B25-4AFC-B15F-485689A46ED9}"/>
    <cellStyle name="Normal 2 3 9 2 2" xfId="11401" xr:uid="{970A70D6-0CBE-47F7-955A-270EED88A1BC}"/>
    <cellStyle name="Normal 2 3 9 2 2 2" xfId="27189" xr:uid="{D67F0064-ED3E-4F35-9847-AEAA4A25B842}"/>
    <cellStyle name="Normal 2 3 9 2 3" xfId="11402" xr:uid="{9D586D08-82A2-42E7-9ACA-08A083AC0FAE}"/>
    <cellStyle name="Normal 2 3 9 2 3 2" xfId="27190" xr:uid="{52BD02FB-D09A-46B8-8D08-85FB1BF2467C}"/>
    <cellStyle name="Normal 2 3 9 2 4" xfId="27188" xr:uid="{83C4F9C5-0E9F-4BFD-A2B5-8FDE853F11B4}"/>
    <cellStyle name="Normal 2 3 9 2 5" xfId="21794" xr:uid="{1822755F-96CC-4BCF-958C-EF70E2BED01B}"/>
    <cellStyle name="Normal 2 3 9 3" xfId="11403" xr:uid="{4E0466EA-042D-4830-9A8A-70A626287BA3}"/>
    <cellStyle name="Normal 2 3 9 3 2" xfId="11404" xr:uid="{40210655-7FD4-4B98-8052-CD2A2A8971A4}"/>
    <cellStyle name="Normal 2 3 9 3 2 2" xfId="27192" xr:uid="{F7EF37EF-56FD-4CA8-9CCD-44F717224AD9}"/>
    <cellStyle name="Normal 2 3 9 3 3" xfId="27191" xr:uid="{D3ADDE10-D09C-4B9E-82A2-EB27C2C2920B}"/>
    <cellStyle name="Normal 2 3 9 3 4" xfId="21793" xr:uid="{C6017E40-DB9D-44F5-B2D7-93E1201B5B8F}"/>
    <cellStyle name="Normal 2 3 9 4" xfId="11405" xr:uid="{E7C29564-1174-4E33-A455-BCFA01A84AF0}"/>
    <cellStyle name="Normal 2 3 9 4 2" xfId="11406" xr:uid="{8BCD655C-4E09-4E5A-9CDF-7073CCE19264}"/>
    <cellStyle name="Normal 2 3 9 4 2 2" xfId="27194" xr:uid="{D79A7E63-9640-48D5-B063-AB10B2BD82F8}"/>
    <cellStyle name="Normal 2 3 9 4 3" xfId="27193" xr:uid="{12BD3DD2-FEB3-4E08-A9E5-B536B6FAA846}"/>
    <cellStyle name="Normal 2 3 9 5" xfId="11407" xr:uid="{71386895-84EF-482D-8277-29799F849DF2}"/>
    <cellStyle name="Normal 2 3 9 5 2" xfId="27195" xr:uid="{28F9FFCC-B866-4444-9197-90874BACA372}"/>
    <cellStyle name="Normal 2 3 9_Input 18 Cash FC" xfId="21792" xr:uid="{BD214E98-0B07-44F9-B307-A490DAA5E35F}"/>
    <cellStyle name="Normal 2 3_2015 BFOREC HFM PLBS" xfId="1533" xr:uid="{00000000-0005-0000-0000-000044060000}"/>
    <cellStyle name="Normal 2 4" xfId="1534" xr:uid="{00000000-0005-0000-0000-000045060000}"/>
    <cellStyle name="Normal 2 4 10" xfId="33882" xr:uid="{BEF6F2C9-429D-4A52-B7D3-50ED92AEA730}"/>
    <cellStyle name="Normal 2 4 11" xfId="34076" xr:uid="{3F2A2585-ABA8-4CDD-A4E7-A7D4C0C623B5}"/>
    <cellStyle name="Normal 2 4 12" xfId="19606" xr:uid="{E5EF2BB5-4F73-4912-BB49-57DA50088F6C}"/>
    <cellStyle name="Normal 2 4 2" xfId="1535" xr:uid="{00000000-0005-0000-0000-000046060000}"/>
    <cellStyle name="Normal 2 4 2 10" xfId="21790" xr:uid="{A3939DE2-A39F-499C-B0E9-6511A06871F3}"/>
    <cellStyle name="Normal 2 4 2 11" xfId="34077" xr:uid="{159980E9-963D-486D-A525-EBB9B9C275DD}"/>
    <cellStyle name="Normal 2 4 2 12" xfId="21791" xr:uid="{36131715-972B-4E3A-9ADA-2B897F3CF891}"/>
    <cellStyle name="Normal 2 4 2 2" xfId="21789" xr:uid="{CB1647A6-1D7D-4841-9D4D-DD5E0AB69E5E}"/>
    <cellStyle name="Normal 2 4 2 2 2" xfId="21788" xr:uid="{B0B8EACB-2788-4AA7-944B-0ED0864DE78A}"/>
    <cellStyle name="Normal 2 4 2 2 2 2" xfId="21787" xr:uid="{86AF4BF6-4D19-405E-BE31-3E25B2444299}"/>
    <cellStyle name="Normal 2 4 2 2 2 3" xfId="21786" xr:uid="{D2EFE445-D3B8-43A1-9A19-71B180EE5ADC}"/>
    <cellStyle name="Normal 2 4 2 2 2_Input 18 Cash FC" xfId="21785" xr:uid="{F9F92E09-CD41-44D5-A654-7F41D144882F}"/>
    <cellStyle name="Normal 2 4 2 2 3" xfId="21784" xr:uid="{CEB0CB3B-53EE-4E09-8D9A-F520B2118965}"/>
    <cellStyle name="Normal 2 4 2 2 3 2" xfId="21783" xr:uid="{71452FF3-6E3B-4B0C-9B8A-8503594CE837}"/>
    <cellStyle name="Normal 2 4 2 2 3 3" xfId="18616" xr:uid="{D7706304-BABB-4528-9B86-CEF2AC5D206F}"/>
    <cellStyle name="Normal 2 4 2 2 3_Input 18 Cash FC" xfId="18615" xr:uid="{1EC550E5-DF87-4DF1-B43F-6F9379991FBE}"/>
    <cellStyle name="Normal 2 4 2 2 4" xfId="18614" xr:uid="{245FE561-5C67-4551-B7F4-B5CC5AFEEA73}"/>
    <cellStyle name="Normal 2 4 2 2 4 2" xfId="21782" xr:uid="{BEBAAD21-8F06-4684-9BF0-50BDF666AA27}"/>
    <cellStyle name="Normal 2 4 2 2 4 3" xfId="21781" xr:uid="{E0496073-43FC-4F80-AFB4-A9ADC73775D2}"/>
    <cellStyle name="Normal 2 4 2 2 4_Input 18 Cash FC" xfId="21780" xr:uid="{51C80183-C7A5-4532-8F46-F887FF4C907F}"/>
    <cellStyle name="Normal 2 4 2 2 5" xfId="21779" xr:uid="{C1C74D55-9B11-4B38-AFF7-3C9181FD6A20}"/>
    <cellStyle name="Normal 2 4 2 2 5 2" xfId="21778" xr:uid="{881D28EF-BDF2-449B-8AC4-4DAA51940EDF}"/>
    <cellStyle name="Normal 2 4 2 2 5 3" xfId="21777" xr:uid="{7C9E1510-0A3C-4CE9-891F-736869F5D52C}"/>
    <cellStyle name="Normal 2 4 2 2 5_Input 18 Cash FC" xfId="21776" xr:uid="{86E65757-F82D-4AB2-9430-9AF2D20FC5E4}"/>
    <cellStyle name="Normal 2 4 2 2 6" xfId="21775" xr:uid="{9ED33FDD-CB29-4D14-A5FD-D9275CB53AB3}"/>
    <cellStyle name="Normal 2 4 2 2 6 2" xfId="21774" xr:uid="{57E71108-49E4-4645-9C4B-3196DB0D1E99}"/>
    <cellStyle name="Normal 2 4 2 2 6 3" xfId="21773" xr:uid="{3FD2B3E5-39C1-4CFC-B178-FADEB2B2C02F}"/>
    <cellStyle name="Normal 2 4 2 2 6_Input 18 Cash FC" xfId="21772" xr:uid="{643767C5-C2F9-4C61-B035-FFF669281B8A}"/>
    <cellStyle name="Normal 2 4 2 2 7" xfId="21771" xr:uid="{57BB1F80-638E-484F-A2CA-6274D9DB02B1}"/>
    <cellStyle name="Normal 2 4 2 2 8" xfId="21770" xr:uid="{BAE4D196-BB20-4CFC-89DF-4212BF191D72}"/>
    <cellStyle name="Normal 2 4 2 2_Input 18 Cash FC" xfId="21769" xr:uid="{22C0C836-50EE-4C85-B77C-CDD4B58C8A93}"/>
    <cellStyle name="Normal 2 4 2 3" xfId="21768" xr:uid="{54E1AA11-C178-4D88-9989-3C08324058C2}"/>
    <cellStyle name="Normal 2 4 2 3 2" xfId="21767" xr:uid="{47E201BC-F04C-4EDA-A59A-018E81D95F24}"/>
    <cellStyle name="Normal 2 4 2 3 2 2" xfId="21766" xr:uid="{D0616683-78F1-4FE7-9973-EE0324104789}"/>
    <cellStyle name="Normal 2 4 2 3 2 3" xfId="21765" xr:uid="{B8096E54-AEB9-429D-9FAE-76CFE6B204D2}"/>
    <cellStyle name="Normal 2 4 2 3 2_Input 18 Cash FC" xfId="21764" xr:uid="{5258C352-A226-4C94-A369-C33CB8D022F7}"/>
    <cellStyle name="Normal 2 4 2 3 3" xfId="18613" xr:uid="{6F2E71E2-CB08-4F6D-ABEC-4FE0DCEC2F21}"/>
    <cellStyle name="Normal 2 4 2 3 3 2" xfId="21762" xr:uid="{5F767F00-4DB3-45F0-BC44-2F754CFE78BA}"/>
    <cellStyle name="Normal 2 4 2 3 3 3" xfId="21761" xr:uid="{526E0FDE-450F-4011-980E-5B49CF074F7D}"/>
    <cellStyle name="Normal 2 4 2 3 3_Input 18 Cash FC" xfId="21760" xr:uid="{408F1B34-48DB-4B03-B251-A1F3F8B15DD6}"/>
    <cellStyle name="Normal 2 4 2 3 4" xfId="21759" xr:uid="{C5DA77E5-B749-42A4-8AAB-C7EF25CF42FA}"/>
    <cellStyle name="Normal 2 4 2 3 4 2" xfId="21758" xr:uid="{5ADBD916-73D4-404F-A4BD-F73DD8537B77}"/>
    <cellStyle name="Normal 2 4 2 3 4 3" xfId="21757" xr:uid="{F521E3CE-4C01-4793-8746-3A6F9F6022BF}"/>
    <cellStyle name="Normal 2 4 2 3 4_Input 18 Cash FC" xfId="21756" xr:uid="{49BE318D-D5A6-43F7-BE06-BC0C6F5007BE}"/>
    <cellStyle name="Normal 2 4 2 3 5" xfId="21755" xr:uid="{E6B2EF82-0389-4FC8-B630-4DDF3604F307}"/>
    <cellStyle name="Normal 2 4 2 3 5 2" xfId="21754" xr:uid="{202BBD71-9C5C-4066-B298-D60C97A01FA9}"/>
    <cellStyle name="Normal 2 4 2 3 5 3" xfId="21753" xr:uid="{58D28488-410C-47DF-A4CD-20E2A7AAAB75}"/>
    <cellStyle name="Normal 2 4 2 3 5_Input 18 Cash FC" xfId="21752" xr:uid="{7F0A6A9E-8B07-49F0-AC57-7D8436A76C87}"/>
    <cellStyle name="Normal 2 4 2 3 6" xfId="21751" xr:uid="{53325206-F649-4624-9528-8650AF79A349}"/>
    <cellStyle name="Normal 2 4 2 3 6 2" xfId="21750" xr:uid="{CDD02660-8853-4AC6-94A0-22DD9F60FBE1}"/>
    <cellStyle name="Normal 2 4 2 3 6 3" xfId="21749" xr:uid="{E9305B87-2143-4512-A799-9A7990CC73EF}"/>
    <cellStyle name="Normal 2 4 2 3 6_Input 18 Cash FC" xfId="21748" xr:uid="{E5CA57EA-D34A-4CEC-B73D-FED641E77E21}"/>
    <cellStyle name="Normal 2 4 2 3 7" xfId="21747" xr:uid="{4DAA9A2A-4BA5-4EF3-AF17-6BF26CA24688}"/>
    <cellStyle name="Normal 2 4 2 3 8" xfId="21746" xr:uid="{DE9E9CC7-7A1B-4A8C-A0E1-DE36A30EE2F4}"/>
    <cellStyle name="Normal 2 4 2 3_Input 18 Cash FC" xfId="21745" xr:uid="{C06FB2B6-E2D9-41E6-823C-B7A93A3AF419}"/>
    <cellStyle name="Normal 2 4 2 4" xfId="21744" xr:uid="{1B90C273-BB6D-4961-BA5C-DF49AF8C469A}"/>
    <cellStyle name="Normal 2 4 2 4 2" xfId="18612" xr:uid="{5C9FAB61-F0D3-418D-BC40-C86025245078}"/>
    <cellStyle name="Normal 2 4 2 4 3" xfId="18611" xr:uid="{B403DB4D-F709-4BC3-A908-C5C9381E8113}"/>
    <cellStyle name="Normal 2 4 2 4_Input 18 Cash FC" xfId="18610" xr:uid="{503B1792-1FA9-4490-86ED-A80571577B1A}"/>
    <cellStyle name="Normal 2 4 2 5" xfId="21743" xr:uid="{6E5E68C0-A1A5-493D-BD55-44EEE40DE61F}"/>
    <cellStyle name="Normal 2 4 2 5 2" xfId="21742" xr:uid="{66C3C0F1-E542-4461-A4A2-62BB8A14A0BB}"/>
    <cellStyle name="Normal 2 4 2 5 3" xfId="21741" xr:uid="{A98B5B7A-180A-41D8-BC6D-348CE9F32F87}"/>
    <cellStyle name="Normal 2 4 2 5_Input 18 Cash FC" xfId="21740" xr:uid="{FCAD9CA3-58C4-42B0-AE91-DC0A14F17DB1}"/>
    <cellStyle name="Normal 2 4 2 6" xfId="21739" xr:uid="{F733FD98-3540-49BF-8607-E8B0F65B1A25}"/>
    <cellStyle name="Normal 2 4 2 6 2" xfId="21738" xr:uid="{8B6365BC-F127-4977-9035-CEF906D645C1}"/>
    <cellStyle name="Normal 2 4 2 6 3" xfId="21737" xr:uid="{7B306C49-B80D-4578-B4BF-A26BC5C54A42}"/>
    <cellStyle name="Normal 2 4 2 6_Input 18 Cash FC" xfId="21736" xr:uid="{B8F484C8-4612-4DD7-894C-83756CCEED66}"/>
    <cellStyle name="Normal 2 4 2 7" xfId="21735" xr:uid="{3FB1AE61-68F0-4459-AE1C-F973C1222306}"/>
    <cellStyle name="Normal 2 4 2 7 2" xfId="21734" xr:uid="{F588030B-1E6B-4D42-99C7-13AD8F4843EF}"/>
    <cellStyle name="Normal 2 4 2 7 3" xfId="21733" xr:uid="{D7551089-814A-4B70-BEFF-A9CEEB9ACBE2}"/>
    <cellStyle name="Normal 2 4 2 7_Input 18 Cash FC" xfId="21732" xr:uid="{7D26E3EF-C61B-455A-8262-6C04FD9E9D2B}"/>
    <cellStyle name="Normal 2 4 2 8" xfId="21731" xr:uid="{C8EB2168-685F-4DDD-99C3-1FBBFDFD7037}"/>
    <cellStyle name="Normal 2 4 2 8 2" xfId="21730" xr:uid="{CF7E2CA6-E252-4397-9B5A-8C0C077D237A}"/>
    <cellStyle name="Normal 2 4 2 8 3" xfId="21729" xr:uid="{261A8A74-97E4-4610-BB47-4B78E56B4D63}"/>
    <cellStyle name="Normal 2 4 2 8_Input 18 Cash FC" xfId="21728" xr:uid="{50D88CF1-0D25-429D-AB61-B02110102440}"/>
    <cellStyle name="Normal 2 4 2 9" xfId="21727" xr:uid="{7D575182-5B08-41DF-8032-33FDEF78C274}"/>
    <cellStyle name="Normal 2 4 2_FX" xfId="34915" xr:uid="{9346356F-6918-45BA-91EA-FE39593A0BCF}"/>
    <cellStyle name="Normal 2 4 3" xfId="1536" xr:uid="{00000000-0005-0000-0000-000047060000}"/>
    <cellStyle name="Normal 2 4 3 10" xfId="11408" xr:uid="{093CB1E9-6DDC-4906-926B-6F1230D84702}"/>
    <cellStyle name="Normal 2 4 3 10 2" xfId="11409" xr:uid="{1B0F5D34-AD10-40F0-8F91-489BF942B7AC}"/>
    <cellStyle name="Normal 2 4 3 10 2 2" xfId="27197" xr:uid="{D9E030EB-5176-4377-8209-53EDC99D2AEC}"/>
    <cellStyle name="Normal 2 4 3 10 3" xfId="27196" xr:uid="{B9BB48BE-D50D-4089-A476-C3F4D91AF2CB}"/>
    <cellStyle name="Normal 2 4 3 10 4" xfId="18609" xr:uid="{625559B6-6341-427F-885D-A2155F0C7148}"/>
    <cellStyle name="Normal 2 4 3 11" xfId="11410" xr:uid="{15D84483-1F4F-4CED-875B-6505871A9088}"/>
    <cellStyle name="Normal 2 4 3 11 2" xfId="11411" xr:uid="{6F6F48FF-918E-4ABE-9D39-FF5E61292A0A}"/>
    <cellStyle name="Normal 2 4 3 11 2 2" xfId="27199" xr:uid="{DD09ACA6-463C-427F-99A7-0391C9098AC8}"/>
    <cellStyle name="Normal 2 4 3 11 3" xfId="27198" xr:uid="{F303EF9B-D4AE-4CF4-9608-7E8A1D85B7FE}"/>
    <cellStyle name="Normal 2 4 3 12" xfId="11412" xr:uid="{0718B6BB-215E-4FA1-8635-DBD4BB9D0118}"/>
    <cellStyle name="Normal 2 4 3 12 2" xfId="27200" xr:uid="{8273C1E9-A1F6-4307-8AAB-C7C07009D8FE}"/>
    <cellStyle name="Normal 2 4 3 2" xfId="1537" xr:uid="{00000000-0005-0000-0000-000048060000}"/>
    <cellStyle name="Normal 2 4 3 2 2" xfId="1538" xr:uid="{00000000-0005-0000-0000-000049060000}"/>
    <cellStyle name="Normal 2 4 3 2 2 2" xfId="1539" xr:uid="{00000000-0005-0000-0000-00004A060000}"/>
    <cellStyle name="Normal 2 4 3 2 2 2 2" xfId="11414" xr:uid="{B21AF4C4-D5C7-498A-A52A-AF52C4DAF2B2}"/>
    <cellStyle name="Normal 2 4 3 2 2 2 2 2" xfId="11415" xr:uid="{A5BD4BD5-12C5-49CB-B851-D1FED4CAAFEE}"/>
    <cellStyle name="Normal 2 4 3 2 2 2 2 2 2" xfId="27202" xr:uid="{17F8A8F3-2117-49D3-A9B5-3111C84E379D}"/>
    <cellStyle name="Normal 2 4 3 2 2 2 2 3" xfId="11416" xr:uid="{268A6A2C-DA6F-4DFD-895A-3056BFE243AE}"/>
    <cellStyle name="Normal 2 4 3 2 2 2 2 3 2" xfId="27203" xr:uid="{7B541D93-9E93-45FC-A546-EA2BA1802963}"/>
    <cellStyle name="Normal 2 4 3 2 2 2 2 4" xfId="27201" xr:uid="{513A2D94-DE19-4887-AD20-5F5015629902}"/>
    <cellStyle name="Normal 2 4 3 2 2 2 3" xfId="11417" xr:uid="{7B2EBF10-87B0-471E-BEF4-F8565E967770}"/>
    <cellStyle name="Normal 2 4 3 2 2 2 3 2" xfId="11418" xr:uid="{70F4D417-40F5-4A3B-B5B8-6286FEAD2670}"/>
    <cellStyle name="Normal 2 4 3 2 2 2 3 2 2" xfId="27205" xr:uid="{B895B8DC-5F4F-4DC3-97A9-1D122236CFD4}"/>
    <cellStyle name="Normal 2 4 3 2 2 2 3 3" xfId="27204" xr:uid="{35BC4428-B613-49C3-A673-E0E1641177C1}"/>
    <cellStyle name="Normal 2 4 3 2 2 2 4" xfId="11419" xr:uid="{3740FA8C-5631-4B71-A5E8-0AE447EA69B2}"/>
    <cellStyle name="Normal 2 4 3 2 2 2 4 2" xfId="11420" xr:uid="{E477CADF-91C3-4BDC-A91F-9D1248EC5AE2}"/>
    <cellStyle name="Normal 2 4 3 2 2 2 4 2 2" xfId="27207" xr:uid="{A7FB551E-87DA-428F-98D8-4D00BD053E94}"/>
    <cellStyle name="Normal 2 4 3 2 2 2 4 3" xfId="27206" xr:uid="{90535C6B-507C-45EC-8F59-7EBC423265F6}"/>
    <cellStyle name="Normal 2 4 3 2 2 2 5" xfId="11421" xr:uid="{15B00087-C983-4E47-A14D-BA52B7B89622}"/>
    <cellStyle name="Normal 2 4 3 2 2 2 5 2" xfId="27208" xr:uid="{FB1C481A-2090-4FA9-B046-81C415E572D8}"/>
    <cellStyle name="Normal 2 4 3 2 2 2_sales contracts" xfId="11413" xr:uid="{5AD58538-1EBC-4024-B9F5-594DE33DF248}"/>
    <cellStyle name="Normal 2 4 3 2 2 3" xfId="11422" xr:uid="{4EF9F6BB-617A-4F60-8E5F-DA1BD2E3477B}"/>
    <cellStyle name="Normal 2 4 3 2 2 3 2" xfId="11423" xr:uid="{F765EC3C-C3DD-4654-89AF-5EC9D7019A0E}"/>
    <cellStyle name="Normal 2 4 3 2 2 3 2 2" xfId="27210" xr:uid="{9284BF21-4A4C-4B68-93FD-C2FE6E6FE78A}"/>
    <cellStyle name="Normal 2 4 3 2 2 3 3" xfId="11424" xr:uid="{C3190BC6-D100-45C2-9B53-101627F1BABC}"/>
    <cellStyle name="Normal 2 4 3 2 2 3 3 2" xfId="27211" xr:uid="{5FD5712B-F59E-4CE8-BC82-C02466D9066C}"/>
    <cellStyle name="Normal 2 4 3 2 2 3 4" xfId="27209" xr:uid="{8648E886-0364-4117-8933-8AAFF41B30F8}"/>
    <cellStyle name="Normal 2 4 3 2 2 3 5" xfId="21726" xr:uid="{2EA4323F-AACD-4471-97D5-54CB3B854E79}"/>
    <cellStyle name="Normal 2 4 3 2 2 4" xfId="11425" xr:uid="{B93040AA-94C9-4235-844D-EFBF47A76B51}"/>
    <cellStyle name="Normal 2 4 3 2 2 4 2" xfId="11426" xr:uid="{5242C0E8-69E7-40F4-AB5D-EF0D83B7F8AE}"/>
    <cellStyle name="Normal 2 4 3 2 2 4 2 2" xfId="27213" xr:uid="{DC1DE250-69FF-4EFA-B49A-A04FA2DF962E}"/>
    <cellStyle name="Normal 2 4 3 2 2 4 3" xfId="11427" xr:uid="{C8025A0F-BAF9-46E9-ACB4-90F4787C13DB}"/>
    <cellStyle name="Normal 2 4 3 2 2 4 3 2" xfId="27214" xr:uid="{FEA85C11-0A88-444C-911D-D31A255F0CA3}"/>
    <cellStyle name="Normal 2 4 3 2 2 4 4" xfId="27212" xr:uid="{599C4F0F-0984-443A-804C-A4F0DA08552B}"/>
    <cellStyle name="Normal 2 4 3 2 2 5" xfId="11428" xr:uid="{8A8A8752-5B05-4F1B-A6CA-188AC67AB119}"/>
    <cellStyle name="Normal 2 4 3 2 2 5 2" xfId="11429" xr:uid="{F16BDC2F-75C4-460E-942E-2FA7EEABF751}"/>
    <cellStyle name="Normal 2 4 3 2 2 5 2 2" xfId="27216" xr:uid="{B3F2B2DA-F9DE-45A5-A57A-FE32F79EA697}"/>
    <cellStyle name="Normal 2 4 3 2 2 5 3" xfId="27215" xr:uid="{0F25A51A-5C30-46A3-AFB1-C904B768B9D3}"/>
    <cellStyle name="Normal 2 4 3 2 2 6" xfId="11430" xr:uid="{3E3C4FC2-9FA6-40E1-9D77-621D0B873217}"/>
    <cellStyle name="Normal 2 4 3 2 2 6 2" xfId="11431" xr:uid="{C9A8F1A3-8D15-41E2-A953-01859BEA458A}"/>
    <cellStyle name="Normal 2 4 3 2 2 6 2 2" xfId="27218" xr:uid="{0A8ACC60-B299-45B7-8432-389E8356C275}"/>
    <cellStyle name="Normal 2 4 3 2 2 6 3" xfId="27217" xr:uid="{40969A64-DFE6-40F5-AA54-181DF205CE3C}"/>
    <cellStyle name="Normal 2 4 3 2 2 7" xfId="11432" xr:uid="{24A5B05C-7ADC-4D0F-A6D2-21FE90707B8E}"/>
    <cellStyle name="Normal 2 4 3 2 2 7 2" xfId="27219" xr:uid="{258E93C4-AB77-47FF-BD9B-88ADDB468439}"/>
    <cellStyle name="Normal 2 4 3 2 2_Dev global price ach" xfId="11433" xr:uid="{0381AF5A-0205-4A3A-8748-4BA70C8F9FB1}"/>
    <cellStyle name="Normal 2 4 3 2 3" xfId="1540" xr:uid="{00000000-0005-0000-0000-00004C060000}"/>
    <cellStyle name="Normal 2 4 3 2 3 2" xfId="11434" xr:uid="{79C37403-9D67-4F51-97A9-0AFD17C90A70}"/>
    <cellStyle name="Normal 2 4 3 2 3 2 2" xfId="11435" xr:uid="{D444647A-B2F6-45AA-95C9-EF10EEFAADD7}"/>
    <cellStyle name="Normal 2 4 3 2 3 2 2 2" xfId="27221" xr:uid="{AA88FF1C-AE47-4232-B685-D322FCA2EBC8}"/>
    <cellStyle name="Normal 2 4 3 2 3 2 3" xfId="11436" xr:uid="{9A511F8E-F945-4C10-8963-187532141713}"/>
    <cellStyle name="Normal 2 4 3 2 3 2 3 2" xfId="27222" xr:uid="{55625D79-B968-4EE3-ABE5-F1DFDA117F9C}"/>
    <cellStyle name="Normal 2 4 3 2 3 2 4" xfId="27220" xr:uid="{8A36BBE7-DB47-4A17-B4A3-CED547835C0A}"/>
    <cellStyle name="Normal 2 4 3 2 3 2 5" xfId="18608" xr:uid="{FF043553-92C3-490C-8A64-537515574B10}"/>
    <cellStyle name="Normal 2 4 3 2 3 3" xfId="11437" xr:uid="{78D1A22A-A61F-44DE-BD89-407128741998}"/>
    <cellStyle name="Normal 2 4 3 2 3 3 2" xfId="11438" xr:uid="{505DFC61-1396-408E-B6FB-4A089827E29D}"/>
    <cellStyle name="Normal 2 4 3 2 3 3 2 2" xfId="27224" xr:uid="{E6CB74C3-5F16-492E-8666-987E29788165}"/>
    <cellStyle name="Normal 2 4 3 2 3 3 3" xfId="27223" xr:uid="{52614C9A-5A6E-4DE0-A93C-6B97AEFFE88E}"/>
    <cellStyle name="Normal 2 4 3 2 3 3 4" xfId="21724" xr:uid="{01A2EE2C-9623-41F7-AC61-BDE20323D458}"/>
    <cellStyle name="Normal 2 4 3 2 3 4" xfId="11439" xr:uid="{A4A1C895-1B48-4E2A-9D5A-C5D355DE65A5}"/>
    <cellStyle name="Normal 2 4 3 2 3 4 2" xfId="11440" xr:uid="{EFD8CCA7-FBB4-4C90-AC88-E98510A238C0}"/>
    <cellStyle name="Normal 2 4 3 2 3 4 2 2" xfId="27226" xr:uid="{E87E9F01-18B6-4979-8BB8-AEA82DA55962}"/>
    <cellStyle name="Normal 2 4 3 2 3 4 3" xfId="27225" xr:uid="{6FBAE4F3-820E-490E-B10A-E4167D856E72}"/>
    <cellStyle name="Normal 2 4 3 2 3 5" xfId="11441" xr:uid="{E759BED0-A3A4-441E-88E7-A1E684D7D2D4}"/>
    <cellStyle name="Normal 2 4 3 2 3 5 2" xfId="27227" xr:uid="{7616DE4F-7A2C-4672-A6A8-2BB315B72DE5}"/>
    <cellStyle name="Normal 2 4 3 2 3_Input 18 Cash FC" xfId="21723" xr:uid="{C144B997-0A0D-47C3-B84E-C14EA1294155}"/>
    <cellStyle name="Normal 2 4 3 2 4" xfId="11442" xr:uid="{71E18BE3-4125-4F64-A90A-A88C102F9FD6}"/>
    <cellStyle name="Normal 2 4 3 2 4 2" xfId="11443" xr:uid="{3B6B75F6-1935-4C1D-8482-6AF2ED128010}"/>
    <cellStyle name="Normal 2 4 3 2 4 2 2" xfId="27229" xr:uid="{1B96AA38-BD61-4FC7-8B65-44B9ECF6894C}"/>
    <cellStyle name="Normal 2 4 3 2 4 2 3" xfId="21721" xr:uid="{703DA23C-1E7C-4F84-99D0-9ACAA89288F8}"/>
    <cellStyle name="Normal 2 4 3 2 4 3" xfId="11444" xr:uid="{47711F21-CE0F-4232-859E-2F87EA655A6A}"/>
    <cellStyle name="Normal 2 4 3 2 4 3 2" xfId="27230" xr:uid="{348EF60E-E607-4A6C-A5D5-275A86C7C981}"/>
    <cellStyle name="Normal 2 4 3 2 4 3 3" xfId="21720" xr:uid="{F0372BA3-F864-4FE1-A3D3-0380D434F7C1}"/>
    <cellStyle name="Normal 2 4 3 2 4 4" xfId="27228" xr:uid="{2255A5D6-6137-4814-A11E-0898BD783509}"/>
    <cellStyle name="Normal 2 4 3 2 4 5" xfId="21722" xr:uid="{93A627AA-69E3-4A0C-AF35-82B7747FB972}"/>
    <cellStyle name="Normal 2 4 3 2 4_Input 18 Cash FC" xfId="21719" xr:uid="{F55C41B4-0E24-4A9B-8541-01EEA250258C}"/>
    <cellStyle name="Normal 2 4 3 2 5" xfId="11445" xr:uid="{72E079D3-E096-4426-B4C8-372B0CA39A40}"/>
    <cellStyle name="Normal 2 4 3 2 5 2" xfId="11446" xr:uid="{AA28A8AF-3F8F-4293-8702-36BE91722C25}"/>
    <cellStyle name="Normal 2 4 3 2 5 2 2" xfId="27232" xr:uid="{1CCEB529-CA99-4593-9FF9-94C5252F9A9F}"/>
    <cellStyle name="Normal 2 4 3 2 5 2 3" xfId="21717" xr:uid="{507607C2-5E4E-4251-95DC-DC9117598E91}"/>
    <cellStyle name="Normal 2 4 3 2 5 3" xfId="11447" xr:uid="{950C9701-C149-491A-9A25-C330EFC82D6E}"/>
    <cellStyle name="Normal 2 4 3 2 5 3 2" xfId="27233" xr:uid="{D26C686A-0A0B-40D9-80C0-D9711099B9F7}"/>
    <cellStyle name="Normal 2 4 3 2 5 3 3" xfId="21716" xr:uid="{096049F9-2D31-48AA-BCBC-A84617BF8064}"/>
    <cellStyle name="Normal 2 4 3 2 5 4" xfId="27231" xr:uid="{D4B5E4BD-ED1C-4FCB-A17D-1334117B6D76}"/>
    <cellStyle name="Normal 2 4 3 2 5 5" xfId="21718" xr:uid="{94E2901D-2520-4DF3-8330-3BDD9650AF05}"/>
    <cellStyle name="Normal 2 4 3 2 5_Input 18 Cash FC" xfId="21715" xr:uid="{C1A98985-E2B5-4EF5-A7F5-9DA2568B951B}"/>
    <cellStyle name="Normal 2 4 3 2 6" xfId="11448" xr:uid="{126730A3-782C-4494-A6C0-A2D84C97BD8D}"/>
    <cellStyle name="Normal 2 4 3 2 6 2" xfId="11449" xr:uid="{D5953258-AA3B-4F58-9369-EF245CB259C7}"/>
    <cellStyle name="Normal 2 4 3 2 6 2 2" xfId="27235" xr:uid="{7A878B36-A7A2-4DA4-82FC-6405E4B925F1}"/>
    <cellStyle name="Normal 2 4 3 2 6 2 3" xfId="21713" xr:uid="{F57E09DC-274D-42F8-B684-333BB73F2333}"/>
    <cellStyle name="Normal 2 4 3 2 6 3" xfId="27234" xr:uid="{540FC45F-EFC3-4ABE-84B1-09314FFB2952}"/>
    <cellStyle name="Normal 2 4 3 2 6 3 2" xfId="21712" xr:uid="{98E89EF5-53DA-4888-826E-11D8D737BDB8}"/>
    <cellStyle name="Normal 2 4 3 2 6 4" xfId="34484" xr:uid="{7F4A651E-4175-42C8-BD3A-DA13DFB896B7}"/>
    <cellStyle name="Normal 2 4 3 2 6 5" xfId="21714" xr:uid="{DA4C5336-B185-48AF-8569-8D83767968DE}"/>
    <cellStyle name="Normal 2 4 3 2 6_Input 18 Cash FC" xfId="21711" xr:uid="{FF9381F4-8593-4B53-8768-1C48FED14DCE}"/>
    <cellStyle name="Normal 2 4 3 2 7" xfId="11450" xr:uid="{3B046009-C14E-435F-8BC2-8D3FBB5E60EE}"/>
    <cellStyle name="Normal 2 4 3 2 7 2" xfId="11451" xr:uid="{C5BEC908-2314-4096-BB82-93844067AA64}"/>
    <cellStyle name="Normal 2 4 3 2 7 2 2" xfId="27237" xr:uid="{1FDA586F-FE22-45E3-B4F5-448EED7D928C}"/>
    <cellStyle name="Normal 2 4 3 2 7 3" xfId="27236" xr:uid="{908640B3-2D08-42F6-AFA7-621D2236565E}"/>
    <cellStyle name="Normal 2 4 3 2 7 4" xfId="21710" xr:uid="{F0FB0448-019B-4912-A0FD-172A3B162A95}"/>
    <cellStyle name="Normal 2 4 3 2 8" xfId="11452" xr:uid="{7B1793B7-9646-4873-8EE7-BB7F2A8BC377}"/>
    <cellStyle name="Normal 2 4 3 2 8 2" xfId="27238" xr:uid="{F97D3AB3-FA1B-401F-A75C-62E71BA88581}"/>
    <cellStyle name="Normal 2 4 3 2 8 3" xfId="21709" xr:uid="{947FDF05-F117-4087-9EA2-F517E9DE1D92}"/>
    <cellStyle name="Normal 2 4 3 2_Dev global price ach" xfId="11453" xr:uid="{BA425049-66ED-499C-AFE0-03248A752E69}"/>
    <cellStyle name="Normal 2 4 3 3" xfId="1541" xr:uid="{00000000-0005-0000-0000-00004E060000}"/>
    <cellStyle name="Normal 2 4 3 3 2" xfId="1542" xr:uid="{00000000-0005-0000-0000-00004F060000}"/>
    <cellStyle name="Normal 2 4 3 3 2 2" xfId="1543" xr:uid="{00000000-0005-0000-0000-000050060000}"/>
    <cellStyle name="Normal 2 4 3 3 2 2 2" xfId="11455" xr:uid="{D5440F80-1918-49C2-817E-C20A22D0CBC8}"/>
    <cellStyle name="Normal 2 4 3 3 2 2 2 2" xfId="11456" xr:uid="{FBC4A1C5-30E2-4E13-B069-AE083B26F4D7}"/>
    <cellStyle name="Normal 2 4 3 3 2 2 2 2 2" xfId="27240" xr:uid="{7D173D6D-51DF-4D95-906C-3014DD6A6D3A}"/>
    <cellStyle name="Normal 2 4 3 3 2 2 2 3" xfId="11457" xr:uid="{E2AF7D99-5294-49F7-BEF7-DED266E6BE53}"/>
    <cellStyle name="Normal 2 4 3 3 2 2 2 3 2" xfId="27241" xr:uid="{7660C4B1-FB30-4BC2-89B4-3D2D0C980D1D}"/>
    <cellStyle name="Normal 2 4 3 3 2 2 2 4" xfId="27239" xr:uid="{EF3B1AC5-4534-4ED4-AFCF-1B71C0E6BE64}"/>
    <cellStyle name="Normal 2 4 3 3 2 2 3" xfId="11458" xr:uid="{7E06217A-187E-4DC8-A612-CB49CF5AD7BC}"/>
    <cellStyle name="Normal 2 4 3 3 2 2 3 2" xfId="11459" xr:uid="{D765CC60-9757-4ED8-B2CC-A11527EE3323}"/>
    <cellStyle name="Normal 2 4 3 3 2 2 3 2 2" xfId="27243" xr:uid="{D97CCD76-8565-48A4-A84B-C0060E31A196}"/>
    <cellStyle name="Normal 2 4 3 3 2 2 3 3" xfId="27242" xr:uid="{B8A82C9B-9542-4C2E-906A-7827F3359308}"/>
    <cellStyle name="Normal 2 4 3 3 2 2 4" xfId="11460" xr:uid="{8FCFFBD6-AB99-44CD-91F2-615CA7159BA6}"/>
    <cellStyle name="Normal 2 4 3 3 2 2 4 2" xfId="11461" xr:uid="{81052395-6674-440D-B00C-0EC47C575CCB}"/>
    <cellStyle name="Normal 2 4 3 3 2 2 4 2 2" xfId="27245" xr:uid="{9B89BA41-27CC-4D27-AB84-F2BE2EF87C4C}"/>
    <cellStyle name="Normal 2 4 3 3 2 2 4 3" xfId="27244" xr:uid="{B18F910C-5E01-48C6-AA39-E8BE52C232E2}"/>
    <cellStyle name="Normal 2 4 3 3 2 2 5" xfId="11462" xr:uid="{F38B967D-109F-439D-A042-C8EFB43A6113}"/>
    <cellStyle name="Normal 2 4 3 3 2 2 5 2" xfId="27246" xr:uid="{3D783324-0ED0-4E2D-A7DA-9801105500F4}"/>
    <cellStyle name="Normal 2 4 3 3 2 2_sales contracts" xfId="11454" xr:uid="{FAC185BA-B03E-42BA-BF77-64F7D08E0362}"/>
    <cellStyle name="Normal 2 4 3 3 2 3" xfId="11463" xr:uid="{8133821B-6C2C-4DEC-9384-0A87FFCB91F6}"/>
    <cellStyle name="Normal 2 4 3 3 2 3 2" xfId="11464" xr:uid="{84466B84-0FF6-4516-98FB-209A4B062C7B}"/>
    <cellStyle name="Normal 2 4 3 3 2 3 2 2" xfId="27248" xr:uid="{28AD8893-B134-4D50-812E-E16BEB29DD5F}"/>
    <cellStyle name="Normal 2 4 3 3 2 3 3" xfId="11465" xr:uid="{CDFFA635-1B70-42AF-892D-DE06631EB6EA}"/>
    <cellStyle name="Normal 2 4 3 3 2 3 3 2" xfId="27249" xr:uid="{D38AE211-93EA-4D39-859F-322A9431B471}"/>
    <cellStyle name="Normal 2 4 3 3 2 3 4" xfId="27247" xr:uid="{AE78E0E2-254F-4A66-B736-0120CFF39A31}"/>
    <cellStyle name="Normal 2 4 3 3 2 3 5" xfId="18607" xr:uid="{771529CE-2849-4E56-B911-F98D290C0AC3}"/>
    <cellStyle name="Normal 2 4 3 3 2 4" xfId="11466" xr:uid="{6391F3A4-EB38-48D4-9667-5FF598B5174B}"/>
    <cellStyle name="Normal 2 4 3 3 2 4 2" xfId="11467" xr:uid="{BDE8E294-4E61-4A6A-91D7-CF8F405D0EAA}"/>
    <cellStyle name="Normal 2 4 3 3 2 4 2 2" xfId="27251" xr:uid="{22EBC405-01B4-4C58-AD49-43D8FC488BB4}"/>
    <cellStyle name="Normal 2 4 3 3 2 4 3" xfId="11468" xr:uid="{1F2A6EAB-40C8-4907-8E6D-492A8A561F70}"/>
    <cellStyle name="Normal 2 4 3 3 2 4 3 2" xfId="27252" xr:uid="{5BC6DBF4-083F-4973-AE65-3DE75BB5BD77}"/>
    <cellStyle name="Normal 2 4 3 3 2 4 4" xfId="27250" xr:uid="{F48ECC6F-A3DD-4D69-8034-65724E6F43A1}"/>
    <cellStyle name="Normal 2 4 3 3 2 5" xfId="11469" xr:uid="{4C3C7689-A9FA-46F6-B52F-3C7681D4FF7D}"/>
    <cellStyle name="Normal 2 4 3 3 2 5 2" xfId="11470" xr:uid="{0770ADEB-FB78-4703-B128-DB1EAFD9FCDA}"/>
    <cellStyle name="Normal 2 4 3 3 2 5 2 2" xfId="27254" xr:uid="{FE96EE0D-EE50-44D6-A87A-28007443FECC}"/>
    <cellStyle name="Normal 2 4 3 3 2 5 3" xfId="27253" xr:uid="{0E0D7592-FB2E-4B47-ACAB-D9E4219E984E}"/>
    <cellStyle name="Normal 2 4 3 3 2 6" xfId="11471" xr:uid="{E6BA612D-DC2A-4CEE-86EC-B459AA9DD7A8}"/>
    <cellStyle name="Normal 2 4 3 3 2 6 2" xfId="11472" xr:uid="{8E33B781-43C2-480C-ACAC-44C4971A081E}"/>
    <cellStyle name="Normal 2 4 3 3 2 6 2 2" xfId="27256" xr:uid="{CE23AEE1-5540-4AFC-B3B5-E9B8FF26EA14}"/>
    <cellStyle name="Normal 2 4 3 3 2 6 3" xfId="27255" xr:uid="{A60BD6CE-532B-4BF4-93AC-A3E83D3CB058}"/>
    <cellStyle name="Normal 2 4 3 3 2 7" xfId="11473" xr:uid="{CE0E0E84-D109-4666-A593-396EB7D53F89}"/>
    <cellStyle name="Normal 2 4 3 3 2 7 2" xfId="27257" xr:uid="{19FAE845-F329-4423-B2E0-A6A51274DB78}"/>
    <cellStyle name="Normal 2 4 3 3 2_Dev global price ach" xfId="11474" xr:uid="{44CC2311-7D55-4EA3-A9C3-B8CE51FBD151}"/>
    <cellStyle name="Normal 2 4 3 3 3" xfId="1544" xr:uid="{00000000-0005-0000-0000-000052060000}"/>
    <cellStyle name="Normal 2 4 3 3 3 2" xfId="11475" xr:uid="{F804E429-F0E4-44D6-B5C1-67EBC5ABE548}"/>
    <cellStyle name="Normal 2 4 3 3 3 2 2" xfId="11476" xr:uid="{39669E3B-68BD-4D6D-A15D-77642C9FD51C}"/>
    <cellStyle name="Normal 2 4 3 3 3 2 2 2" xfId="27259" xr:uid="{F23A7DD7-6C7A-49A4-9CD6-AF254B8E2069}"/>
    <cellStyle name="Normal 2 4 3 3 3 2 3" xfId="11477" xr:uid="{9676BE1D-37C7-4716-8723-E5622BB2F97C}"/>
    <cellStyle name="Normal 2 4 3 3 3 2 3 2" xfId="27260" xr:uid="{AF9474A4-634A-486D-92FA-906F38CF2C83}"/>
    <cellStyle name="Normal 2 4 3 3 3 2 4" xfId="27258" xr:uid="{C0180856-5F78-4E37-B5EF-61ADEEAF941D}"/>
    <cellStyle name="Normal 2 4 3 3 3 2 5" xfId="21708" xr:uid="{041FFA39-2547-4730-AF6A-E66D260DB04A}"/>
    <cellStyle name="Normal 2 4 3 3 3 3" xfId="11478" xr:uid="{3199445D-DCB0-438B-8245-490A02D69886}"/>
    <cellStyle name="Normal 2 4 3 3 3 3 2" xfId="11479" xr:uid="{C5D30FEC-3858-4AC0-BECA-46B2BE0AA07C}"/>
    <cellStyle name="Normal 2 4 3 3 3 3 2 2" xfId="27262" xr:uid="{DBAAB765-A40B-4881-B3B3-13000E8E84D2}"/>
    <cellStyle name="Normal 2 4 3 3 3 3 3" xfId="27261" xr:uid="{EDD4BE7E-7E55-4D7E-8940-4DACD6BDB1D8}"/>
    <cellStyle name="Normal 2 4 3 3 3 3 4" xfId="21707" xr:uid="{8B56E832-69D1-4A9B-A4AD-061407EDD239}"/>
    <cellStyle name="Normal 2 4 3 3 3 4" xfId="11480" xr:uid="{0EE63CA1-B8DE-4A49-B10D-CC583F3D9DC1}"/>
    <cellStyle name="Normal 2 4 3 3 3 4 2" xfId="11481" xr:uid="{31B4EBC3-EEC0-4BC2-82E1-2571A1969B23}"/>
    <cellStyle name="Normal 2 4 3 3 3 4 2 2" xfId="27264" xr:uid="{64269245-2505-49ED-8870-C56D3E8F6604}"/>
    <cellStyle name="Normal 2 4 3 3 3 4 3" xfId="27263" xr:uid="{007D5F21-B912-44E4-95DF-C3B3AB8EFA62}"/>
    <cellStyle name="Normal 2 4 3 3 3 5" xfId="11482" xr:uid="{E44E4D84-E44D-4975-BBDD-B56CEFF328AD}"/>
    <cellStyle name="Normal 2 4 3 3 3 5 2" xfId="27265" xr:uid="{8F5403F2-5A1D-4340-93EE-646A132FA8DA}"/>
    <cellStyle name="Normal 2 4 3 3 3_Input 18 Cash FC" xfId="21706" xr:uid="{25F55E48-910B-4838-9332-7A849A0E2C6A}"/>
    <cellStyle name="Normal 2 4 3 3 4" xfId="11483" xr:uid="{AAC3A4BE-627E-47E7-AB78-36A50CC82724}"/>
    <cellStyle name="Normal 2 4 3 3 4 2" xfId="11484" xr:uid="{E89BD247-5604-43B5-8966-4DF91AD86F5E}"/>
    <cellStyle name="Normal 2 4 3 3 4 2 2" xfId="27267" xr:uid="{5326A0B5-7921-4C47-8D6C-4F946C29E7BA}"/>
    <cellStyle name="Normal 2 4 3 3 4 2 3" xfId="21704" xr:uid="{E4908886-B20E-4AB3-B11A-851BCC500612}"/>
    <cellStyle name="Normal 2 4 3 3 4 3" xfId="11485" xr:uid="{F42CBA00-8BDA-497E-A7B9-E8E53EDF26C0}"/>
    <cellStyle name="Normal 2 4 3 3 4 3 2" xfId="27268" xr:uid="{5D5817EE-56DB-4FF5-95DA-1D261BA31740}"/>
    <cellStyle name="Normal 2 4 3 3 4 3 3" xfId="21703" xr:uid="{554BD447-03BA-479C-8985-C5D722B535C7}"/>
    <cellStyle name="Normal 2 4 3 3 4 4" xfId="27266" xr:uid="{17CC5CA0-1040-4759-BB37-264B1B810DE1}"/>
    <cellStyle name="Normal 2 4 3 3 4 5" xfId="21705" xr:uid="{97D0B2CA-AD64-4C98-B170-0B16E2A654EC}"/>
    <cellStyle name="Normal 2 4 3 3 4_Input 18 Cash FC" xfId="21702" xr:uid="{83BFDC2E-4044-4AF6-B1ED-F6E6F7743D29}"/>
    <cellStyle name="Normal 2 4 3 3 5" xfId="11486" xr:uid="{23B3FD67-8B42-49EE-8803-F5D0EE056837}"/>
    <cellStyle name="Normal 2 4 3 3 5 2" xfId="11487" xr:uid="{81CF9B5C-7BE6-4CF2-8298-D21BF8D42E5E}"/>
    <cellStyle name="Normal 2 4 3 3 5 2 2" xfId="27270" xr:uid="{D3AE5096-21C9-445A-BDC3-7FAABF15109E}"/>
    <cellStyle name="Normal 2 4 3 3 5 2 3" xfId="21700" xr:uid="{A3A70C35-0A39-4469-AFEE-DC2A869054D3}"/>
    <cellStyle name="Normal 2 4 3 3 5 3" xfId="11488" xr:uid="{4FD2DA2A-CD9F-44EE-A15F-D2131D449631}"/>
    <cellStyle name="Normal 2 4 3 3 5 3 2" xfId="27271" xr:uid="{26E1732B-4B55-46D0-BEE0-9E66AFD1470A}"/>
    <cellStyle name="Normal 2 4 3 3 5 3 3" xfId="21699" xr:uid="{C4484DBA-1C0E-4096-A56E-45754B8ED925}"/>
    <cellStyle name="Normal 2 4 3 3 5 4" xfId="27269" xr:uid="{D677E75B-5BE6-4263-AAF5-18CBE67C5968}"/>
    <cellStyle name="Normal 2 4 3 3 5 5" xfId="21701" xr:uid="{BB9B5B4E-0CEA-416D-AD7D-350D3B1CBAE1}"/>
    <cellStyle name="Normal 2 4 3 3 5_Input 18 Cash FC" xfId="21698" xr:uid="{4F0C6CCA-B58F-4858-BA06-8CD51E3F5C0E}"/>
    <cellStyle name="Normal 2 4 3 3 6" xfId="11489" xr:uid="{8D2054EA-805B-434D-86DF-A08A65B14800}"/>
    <cellStyle name="Normal 2 4 3 3 6 2" xfId="11490" xr:uid="{7FD67328-52F3-4287-A9DD-3C725DEA3DD1}"/>
    <cellStyle name="Normal 2 4 3 3 6 2 2" xfId="27273" xr:uid="{57D37594-CF02-42B0-9F41-D7B05BCAD8EB}"/>
    <cellStyle name="Normal 2 4 3 3 6 2 3" xfId="21696" xr:uid="{B90EBEA1-60FE-452D-8B76-25D6585BE00D}"/>
    <cellStyle name="Normal 2 4 3 3 6 3" xfId="27272" xr:uid="{750837B3-5129-435D-BD59-621EAA0A3E93}"/>
    <cellStyle name="Normal 2 4 3 3 6 3 2" xfId="21695" xr:uid="{3AED464C-9435-46F1-9A69-3A08DDE8C0BD}"/>
    <cellStyle name="Normal 2 4 3 3 6 4" xfId="34485" xr:uid="{923D59A8-ABD7-412F-AD70-4BCCEB04306E}"/>
    <cellStyle name="Normal 2 4 3 3 6 5" xfId="21697" xr:uid="{29CE393F-16FA-4370-9B25-284E3A7F2C98}"/>
    <cellStyle name="Normal 2 4 3 3 6_Input 18 Cash FC" xfId="21694" xr:uid="{056F17F4-2659-46BC-9891-EC585856965F}"/>
    <cellStyle name="Normal 2 4 3 3 7" xfId="11491" xr:uid="{1DDD3720-3E42-4A4F-8C66-0FA28D4EB10D}"/>
    <cellStyle name="Normal 2 4 3 3 7 2" xfId="11492" xr:uid="{D0AE825B-89B1-47FA-A06B-8A84A6D3357F}"/>
    <cellStyle name="Normal 2 4 3 3 7 2 2" xfId="27275" xr:uid="{C22909FC-801F-4A50-8A7C-8D50A2767127}"/>
    <cellStyle name="Normal 2 4 3 3 7 3" xfId="27274" xr:uid="{AEFD6C27-A881-4A8B-BD1D-BBFCA762A897}"/>
    <cellStyle name="Normal 2 4 3 3 7 4" xfId="21693" xr:uid="{08EFA523-A982-439D-AE27-8594C4AA5657}"/>
    <cellStyle name="Normal 2 4 3 3 8" xfId="11493" xr:uid="{C805B1E4-3D1E-40F0-8DD1-1BB3249D0B4C}"/>
    <cellStyle name="Normal 2 4 3 3 8 2" xfId="27276" xr:uid="{A8B2ABF7-1BDC-4904-BB4D-96633082D31D}"/>
    <cellStyle name="Normal 2 4 3 3 8 3" xfId="21692" xr:uid="{69E82A8C-54A9-4C6A-8C10-F37BE24D842E}"/>
    <cellStyle name="Normal 2 4 3 3_Dev global price ach" xfId="11494" xr:uid="{B8AB8881-6B12-4C79-89B1-07BA070E58E7}"/>
    <cellStyle name="Normal 2 4 3 4" xfId="1545" xr:uid="{00000000-0005-0000-0000-000054060000}"/>
    <cellStyle name="Normal 2 4 3 4 2" xfId="1546" xr:uid="{00000000-0005-0000-0000-000055060000}"/>
    <cellStyle name="Normal 2 4 3 4 2 2" xfId="11496" xr:uid="{8C3EB963-9B5F-4F25-A5E6-EF06FBD26599}"/>
    <cellStyle name="Normal 2 4 3 4 2 2 2" xfId="11497" xr:uid="{7EB731C4-7C66-43ED-8655-C06D4CAE929F}"/>
    <cellStyle name="Normal 2 4 3 4 2 2 2 2" xfId="27278" xr:uid="{209CA997-BBC7-4241-8CFB-2E6909F29B3A}"/>
    <cellStyle name="Normal 2 4 3 4 2 2 3" xfId="11498" xr:uid="{646819A8-44DC-4D48-A259-59F640323AC6}"/>
    <cellStyle name="Normal 2 4 3 4 2 2 3 2" xfId="27279" xr:uid="{76230C20-5571-4A21-81BB-CB6BDAEE6963}"/>
    <cellStyle name="Normal 2 4 3 4 2 2 4" xfId="27277" xr:uid="{96A30213-E7B4-44D7-81DA-25874B004A65}"/>
    <cellStyle name="Normal 2 4 3 4 2 3" xfId="11499" xr:uid="{5F1580A6-5A29-45DA-B5E3-EA83B93DA670}"/>
    <cellStyle name="Normal 2 4 3 4 2 3 2" xfId="11500" xr:uid="{67DE1043-1041-4AA2-AB1C-67ADCEAA010E}"/>
    <cellStyle name="Normal 2 4 3 4 2 3 2 2" xfId="27281" xr:uid="{DBF07D78-25E9-4769-9A79-05E1DF2D7F6F}"/>
    <cellStyle name="Normal 2 4 3 4 2 3 3" xfId="27280" xr:uid="{F7137802-9E18-487D-8760-44228F05792E}"/>
    <cellStyle name="Normal 2 4 3 4 2 4" xfId="11501" xr:uid="{94922681-0EEB-46CA-876C-59D42571EFF0}"/>
    <cellStyle name="Normal 2 4 3 4 2 4 2" xfId="11502" xr:uid="{88B4E242-5805-4BB9-ABCD-DA45FB732B5F}"/>
    <cellStyle name="Normal 2 4 3 4 2 4 2 2" xfId="27283" xr:uid="{4DB03575-72B9-451C-8823-19DC7445D162}"/>
    <cellStyle name="Normal 2 4 3 4 2 4 3" xfId="27282" xr:uid="{8BC77A61-5BCD-47AB-A3B4-CCBBDA785BB8}"/>
    <cellStyle name="Normal 2 4 3 4 2 5" xfId="11503" xr:uid="{BCEFF03D-8692-4FFA-898F-632963FA410F}"/>
    <cellStyle name="Normal 2 4 3 4 2 5 2" xfId="27284" xr:uid="{C840A99F-2C10-4999-9F97-1738E9FBEA46}"/>
    <cellStyle name="Normal 2 4 3 4 2_sales contracts" xfId="11495" xr:uid="{65D4928C-415D-4DD7-A389-DF4ABE9DAB8F}"/>
    <cellStyle name="Normal 2 4 3 4 3" xfId="11504" xr:uid="{784E97BE-E1BE-4E63-B517-8C776C4E6FB8}"/>
    <cellStyle name="Normal 2 4 3 4 3 2" xfId="11505" xr:uid="{0E185033-DC2F-42BD-946F-1ACF175E3121}"/>
    <cellStyle name="Normal 2 4 3 4 3 2 2" xfId="27286" xr:uid="{E33E44CC-ACD9-41A0-90D5-9552BCB771D3}"/>
    <cellStyle name="Normal 2 4 3 4 3 3" xfId="11506" xr:uid="{9C6303A8-E0E9-4A4B-AFB5-990F0A71D5B0}"/>
    <cellStyle name="Normal 2 4 3 4 3 3 2" xfId="27287" xr:uid="{53F666D0-D739-45C1-989B-18E7C4A2577F}"/>
    <cellStyle name="Normal 2 4 3 4 3 4" xfId="27285" xr:uid="{540137D7-CA99-41AF-B69E-9A5736A402DE}"/>
    <cellStyle name="Normal 2 4 3 4 3 5" xfId="18606" xr:uid="{FE8D9BF2-DCCB-4627-AED4-C176404AACF8}"/>
    <cellStyle name="Normal 2 4 3 4 4" xfId="11507" xr:uid="{8BE072BB-2525-4952-AD54-08554BC3B274}"/>
    <cellStyle name="Normal 2 4 3 4 4 2" xfId="11508" xr:uid="{09348DA5-F006-4634-930F-D69E9B0CC1B1}"/>
    <cellStyle name="Normal 2 4 3 4 4 2 2" xfId="27289" xr:uid="{EBA3E74E-6AF1-49E1-802F-1CB91C356F07}"/>
    <cellStyle name="Normal 2 4 3 4 4 3" xfId="11509" xr:uid="{05680011-4EC4-4385-9322-006281B0A53F}"/>
    <cellStyle name="Normal 2 4 3 4 4 3 2" xfId="27290" xr:uid="{3295E1CC-F0E4-46F6-957C-EFDF2BB8C4E9}"/>
    <cellStyle name="Normal 2 4 3 4 4 4" xfId="27288" xr:uid="{A18EDA5D-7824-44C8-A832-72FED2CD7FA3}"/>
    <cellStyle name="Normal 2 4 3 4 5" xfId="11510" xr:uid="{0E5CE4AF-990D-44A1-9848-DA49B4FDF5B7}"/>
    <cellStyle name="Normal 2 4 3 4 5 2" xfId="11511" xr:uid="{60DB8C0A-1BC0-4615-A028-81A9A7E75379}"/>
    <cellStyle name="Normal 2 4 3 4 5 2 2" xfId="27292" xr:uid="{76DD9928-6B3C-4AA3-A8C4-682F924C961B}"/>
    <cellStyle name="Normal 2 4 3 4 5 3" xfId="27291" xr:uid="{8ED7A5A3-3DA5-42EC-8822-AA94FB25D6C4}"/>
    <cellStyle name="Normal 2 4 3 4 6" xfId="11512" xr:uid="{D5F79429-4CDC-4DDC-829F-54E156CA7371}"/>
    <cellStyle name="Normal 2 4 3 4 6 2" xfId="11513" xr:uid="{FB26F187-907F-4C84-A445-7FEC1AB05FBD}"/>
    <cellStyle name="Normal 2 4 3 4 6 2 2" xfId="27294" xr:uid="{82E2EE8E-A42E-4F76-AC29-2DB83187CF65}"/>
    <cellStyle name="Normal 2 4 3 4 6 3" xfId="27293" xr:uid="{5BA01335-8366-47A0-B498-A0D3778BBBCD}"/>
    <cellStyle name="Normal 2 4 3 4 7" xfId="11514" xr:uid="{0944CF6D-0867-4177-B989-C912EBABAFC7}"/>
    <cellStyle name="Normal 2 4 3 4 7 2" xfId="27295" xr:uid="{71067471-BB13-4413-BA77-00F9668649BE}"/>
    <cellStyle name="Normal 2 4 3 4_Dev global price ach" xfId="11515" xr:uid="{D5BCA9CE-44DB-4662-814A-506D54CA5F0A}"/>
    <cellStyle name="Normal 2 4 3 5" xfId="1547" xr:uid="{00000000-0005-0000-0000-000057060000}"/>
    <cellStyle name="Normal 2 4 3 5 2" xfId="1548" xr:uid="{00000000-0005-0000-0000-000058060000}"/>
    <cellStyle name="Normal 2 4 3 5 2 2" xfId="11517" xr:uid="{4FB92D56-59D7-4C20-9192-D472188FE08B}"/>
    <cellStyle name="Normal 2 4 3 5 2 2 2" xfId="11518" xr:uid="{B9B173F0-A8DF-4E29-B68B-07FCCE4759A8}"/>
    <cellStyle name="Normal 2 4 3 5 2 2 2 2" xfId="27297" xr:uid="{EAA3121F-F60C-4547-9E2A-480FB1772A14}"/>
    <cellStyle name="Normal 2 4 3 5 2 2 3" xfId="11519" xr:uid="{77C62A6C-82CC-4F78-8490-F7A2C04D7937}"/>
    <cellStyle name="Normal 2 4 3 5 2 2 3 2" xfId="27298" xr:uid="{710536A1-69B0-4E45-86BA-6A2B83113EEA}"/>
    <cellStyle name="Normal 2 4 3 5 2 2 4" xfId="27296" xr:uid="{4A3E36DD-C350-4741-A343-B40F86DED5B9}"/>
    <cellStyle name="Normal 2 4 3 5 2 3" xfId="11520" xr:uid="{2823BD0B-8222-4034-8A4D-2660181E2FCC}"/>
    <cellStyle name="Normal 2 4 3 5 2 3 2" xfId="11521" xr:uid="{F566D936-53D7-4797-9BBE-E86B48FF7C01}"/>
    <cellStyle name="Normal 2 4 3 5 2 3 2 2" xfId="27300" xr:uid="{C1CA6DB9-729D-45C2-9A65-F38CBAB67B97}"/>
    <cellStyle name="Normal 2 4 3 5 2 3 3" xfId="27299" xr:uid="{83DA725B-54BC-4B6A-976D-6C8D3E472152}"/>
    <cellStyle name="Normal 2 4 3 5 2 4" xfId="11522" xr:uid="{F3232560-709A-429A-9FDB-5020A42EB60A}"/>
    <cellStyle name="Normal 2 4 3 5 2 4 2" xfId="11523" xr:uid="{6C8F8CE7-D6F0-40B2-8EAA-3BCF2C3779B0}"/>
    <cellStyle name="Normal 2 4 3 5 2 4 2 2" xfId="27302" xr:uid="{659497D0-704C-4331-B356-FCDCACF45F41}"/>
    <cellStyle name="Normal 2 4 3 5 2 4 3" xfId="27301" xr:uid="{C5F379D2-612A-4DCA-BB2E-E78DFB26739E}"/>
    <cellStyle name="Normal 2 4 3 5 2 5" xfId="11524" xr:uid="{BAD93DEC-8A60-4BD0-A919-775F7575B9AB}"/>
    <cellStyle name="Normal 2 4 3 5 2 5 2" xfId="27303" xr:uid="{4C11ADD5-B07F-4C60-9706-2AA896D00260}"/>
    <cellStyle name="Normal 2 4 3 5 2_sales contracts" xfId="11516" xr:uid="{6452557F-E720-4868-B448-BCF31A877CFF}"/>
    <cellStyle name="Normal 2 4 3 5 3" xfId="11525" xr:uid="{7D8FF543-FA54-4861-8A2B-264145B0DD60}"/>
    <cellStyle name="Normal 2 4 3 5 3 2" xfId="11526" xr:uid="{18810276-30E9-4883-9F13-19367F5ED77E}"/>
    <cellStyle name="Normal 2 4 3 5 3 2 2" xfId="27305" xr:uid="{28A59553-0906-45E9-88DF-0A4082B9A4D9}"/>
    <cellStyle name="Normal 2 4 3 5 3 3" xfId="11527" xr:uid="{972F2C6A-92DA-4A76-B845-D56FDF5284F3}"/>
    <cellStyle name="Normal 2 4 3 5 3 3 2" xfId="27306" xr:uid="{E931AAB3-F0DE-4079-AE35-446353ABAD27}"/>
    <cellStyle name="Normal 2 4 3 5 3 4" xfId="27304" xr:uid="{E3D411D7-BD0C-4DCC-838B-66BCAC10E693}"/>
    <cellStyle name="Normal 2 4 3 5 3 5" xfId="21691" xr:uid="{C2680CC5-8DA9-4F98-BA6C-8EA06FD9FAA8}"/>
    <cellStyle name="Normal 2 4 3 5 4" xfId="11528" xr:uid="{7717AC61-5104-494E-A5AE-24B3016DDF82}"/>
    <cellStyle name="Normal 2 4 3 5 4 2" xfId="11529" xr:uid="{FB78976E-579A-431E-BB0B-673A8C3787B5}"/>
    <cellStyle name="Normal 2 4 3 5 4 2 2" xfId="27308" xr:uid="{F2BC6217-7EFD-400E-853D-221165B0E967}"/>
    <cellStyle name="Normal 2 4 3 5 4 3" xfId="11530" xr:uid="{52756361-5EA6-4AA8-B8E8-A07B071DCC22}"/>
    <cellStyle name="Normal 2 4 3 5 4 3 2" xfId="27309" xr:uid="{E6C74117-438B-4C32-A979-2A01BC864770}"/>
    <cellStyle name="Normal 2 4 3 5 4 4" xfId="27307" xr:uid="{F65BDCE6-28DB-4309-A327-4210C030005B}"/>
    <cellStyle name="Normal 2 4 3 5 5" xfId="11531" xr:uid="{B3B332DA-6CCF-4819-8135-E703C5FA2BB9}"/>
    <cellStyle name="Normal 2 4 3 5 5 2" xfId="11532" xr:uid="{301C0ED8-6536-4B6F-87CC-F9D5D5370842}"/>
    <cellStyle name="Normal 2 4 3 5 5 2 2" xfId="27311" xr:uid="{36E225C1-7C28-4EE2-BAA8-BAC1CD394311}"/>
    <cellStyle name="Normal 2 4 3 5 5 3" xfId="27310" xr:uid="{BC9B737E-CC80-4A71-819D-D59C40D961C3}"/>
    <cellStyle name="Normal 2 4 3 5 6" xfId="11533" xr:uid="{CE3FB344-B22E-468C-A988-0BAC156D6074}"/>
    <cellStyle name="Normal 2 4 3 5 6 2" xfId="11534" xr:uid="{4003C983-EBF3-4EA1-A9E0-0E67B31B31B4}"/>
    <cellStyle name="Normal 2 4 3 5 6 2 2" xfId="27313" xr:uid="{41026820-9645-4099-B930-C1AD1C729557}"/>
    <cellStyle name="Normal 2 4 3 5 6 3" xfId="27312" xr:uid="{C0D1C28F-FE9E-4D68-8864-9AF3EEBF3CF5}"/>
    <cellStyle name="Normal 2 4 3 5 7" xfId="11535" xr:uid="{6755E0AF-0F18-460B-90C2-04AEDD424CF5}"/>
    <cellStyle name="Normal 2 4 3 5 7 2" xfId="27314" xr:uid="{8147B19B-DCAF-455C-869B-0B46932A5972}"/>
    <cellStyle name="Normal 2 4 3 5_Dev global price ach" xfId="11536" xr:uid="{8074CDA9-6259-4202-BFDB-6FE274E2D9E6}"/>
    <cellStyle name="Normal 2 4 3 6" xfId="1549" xr:uid="{00000000-0005-0000-0000-00005A060000}"/>
    <cellStyle name="Normal 2 4 3 6 2" xfId="11537" xr:uid="{A859B3BF-A791-47AE-84E5-FC1EA851B1C1}"/>
    <cellStyle name="Normal 2 4 3 6 2 2" xfId="11538" xr:uid="{4E23B7B5-9AD6-42D4-AF5D-F105B226FC4F}"/>
    <cellStyle name="Normal 2 4 3 6 2 2 2" xfId="11539" xr:uid="{A3BE8FF8-18A4-4567-8F9B-19A07E779099}"/>
    <cellStyle name="Normal 2 4 3 6 2 2 2 2" xfId="27317" xr:uid="{3A6EFB03-14BB-410B-8DB9-BB40AAAE28E7}"/>
    <cellStyle name="Normal 2 4 3 6 2 2 3" xfId="27316" xr:uid="{F5F506A8-7088-4F88-8D62-C8DEADAD19C0}"/>
    <cellStyle name="Normal 2 4 3 6 2 3" xfId="11540" xr:uid="{77430ABE-C8D6-48D0-821A-235AAC6B88D9}"/>
    <cellStyle name="Normal 2 4 3 6 2 3 2" xfId="11541" xr:uid="{BA39FCBE-756C-4324-A054-0DE9390F8ACB}"/>
    <cellStyle name="Normal 2 4 3 6 2 3 2 2" xfId="27319" xr:uid="{1445190F-20FC-4A20-89C1-967DE178BC71}"/>
    <cellStyle name="Normal 2 4 3 6 2 3 3" xfId="27318" xr:uid="{B0296F96-6F20-453E-A922-BDAB8942DB44}"/>
    <cellStyle name="Normal 2 4 3 6 2 4" xfId="11542" xr:uid="{E4063D1D-6A8E-4D02-ABF1-6C4493D73DED}"/>
    <cellStyle name="Normal 2 4 3 6 2 4 2" xfId="27320" xr:uid="{28D44733-EDF7-4B93-8F02-31FB8A221B28}"/>
    <cellStyle name="Normal 2 4 3 6 2 5" xfId="27315" xr:uid="{BB75C6D8-BB32-458D-99C2-F53AFC79FBB2}"/>
    <cellStyle name="Normal 2 4 3 6 2 6" xfId="21690" xr:uid="{0FC5CFCD-BFE8-42F8-88A2-6ECA0F14E51B}"/>
    <cellStyle name="Normal 2 4 3 6 3" xfId="11543" xr:uid="{09E7A6A7-5121-45BC-AED6-FB8E765572F1}"/>
    <cellStyle name="Normal 2 4 3 6 3 2" xfId="11544" xr:uid="{8864AA68-A508-4B0D-BE1C-F93213A45C23}"/>
    <cellStyle name="Normal 2 4 3 6 3 2 2" xfId="27322" xr:uid="{7F88C79B-A960-4227-A70D-4754F7EB9A86}"/>
    <cellStyle name="Normal 2 4 3 6 3 3" xfId="11545" xr:uid="{C4C875AF-B61E-47E6-946C-920752C2B082}"/>
    <cellStyle name="Normal 2 4 3 6 3 3 2" xfId="27323" xr:uid="{E7A188A3-6B40-436C-874C-991FA5DE9657}"/>
    <cellStyle name="Normal 2 4 3 6 3 4" xfId="27321" xr:uid="{6DC466EA-3DEC-4BC9-96A4-17BE24E72CC1}"/>
    <cellStyle name="Normal 2 4 3 6 3 5" xfId="21689" xr:uid="{98EF9A43-0F2B-4A99-956F-21160AE4F358}"/>
    <cellStyle name="Normal 2 4 3 6 4" xfId="11546" xr:uid="{3E57EF86-1BD9-49B8-9535-652C5215B4A1}"/>
    <cellStyle name="Normal 2 4 3 6 4 2" xfId="11547" xr:uid="{F77368A8-74F5-4DF6-BB2B-65C346B18115}"/>
    <cellStyle name="Normal 2 4 3 6 4 2 2" xfId="27325" xr:uid="{C953E71E-5AF6-41C9-BAA8-2241778F8117}"/>
    <cellStyle name="Normal 2 4 3 6 4 3" xfId="27324" xr:uid="{E43841A3-D383-40FC-BE37-7856D4CD92C8}"/>
    <cellStyle name="Normal 2 4 3 6 5" xfId="11548" xr:uid="{ABB44799-13A7-4A94-AC93-8EB9202EB3B8}"/>
    <cellStyle name="Normal 2 4 3 6 5 2" xfId="11549" xr:uid="{59F73595-5F3D-45F1-8F66-D2AF9D14B258}"/>
    <cellStyle name="Normal 2 4 3 6 5 2 2" xfId="27327" xr:uid="{A30AF000-B5EA-40A0-B1E0-0CDA3D55A022}"/>
    <cellStyle name="Normal 2 4 3 6 5 3" xfId="27326" xr:uid="{D7C8C962-90DE-4885-8C1B-7BDA98E7B22D}"/>
    <cellStyle name="Normal 2 4 3 6 6" xfId="11550" xr:uid="{A3B880BC-8AED-4EA5-88EF-8A6913A0AD82}"/>
    <cellStyle name="Normal 2 4 3 6 6 2" xfId="27328" xr:uid="{C5C64B7B-EEEF-4527-9319-D07EC7C59BE3}"/>
    <cellStyle name="Normal 2 4 3 6_Dev global price ach" xfId="11551" xr:uid="{4686D67A-90D5-425B-B62F-158F14B5E23E}"/>
    <cellStyle name="Normal 2 4 3 7" xfId="1550" xr:uid="{00000000-0005-0000-0000-00005B060000}"/>
    <cellStyle name="Normal 2 4 3 7 2" xfId="11552" xr:uid="{32FCF611-D419-4A84-A501-46CF2F82C3BA}"/>
    <cellStyle name="Normal 2 4 3 7 2 2" xfId="11553" xr:uid="{B0FAF59A-624B-433D-B3DD-0605C980EB2C}"/>
    <cellStyle name="Normal 2 4 3 7 2 2 2" xfId="11554" xr:uid="{BEC1E08E-444B-4EA1-B42C-3A7D5D914CA0}"/>
    <cellStyle name="Normal 2 4 3 7 2 2 2 2" xfId="27331" xr:uid="{231D9063-54D8-4976-A60D-71E676F5DB52}"/>
    <cellStyle name="Normal 2 4 3 7 2 2 3" xfId="27330" xr:uid="{8D4971CB-4490-4D3D-94B8-5D6799D7F202}"/>
    <cellStyle name="Normal 2 4 3 7 2 3" xfId="11555" xr:uid="{DA888B4A-65CA-463C-876B-477A70CFB624}"/>
    <cellStyle name="Normal 2 4 3 7 2 3 2" xfId="11556" xr:uid="{CBEFCF99-6B91-44A1-881E-78A74A234C68}"/>
    <cellStyle name="Normal 2 4 3 7 2 3 2 2" xfId="27333" xr:uid="{54BE754F-5621-43BE-926A-D02D17ADED87}"/>
    <cellStyle name="Normal 2 4 3 7 2 3 3" xfId="27332" xr:uid="{CD818F74-D6DC-465E-9058-0ACBBAE0744C}"/>
    <cellStyle name="Normal 2 4 3 7 2 4" xfId="11557" xr:uid="{27B6760F-D23C-4958-954F-613C49C1244B}"/>
    <cellStyle name="Normal 2 4 3 7 2 4 2" xfId="27334" xr:uid="{0F61FBE9-8E70-4E33-86AE-8168B8B940A1}"/>
    <cellStyle name="Normal 2 4 3 7 2 5" xfId="27329" xr:uid="{22F79D35-34F8-4BC5-90F3-1EADE20691DF}"/>
    <cellStyle name="Normal 2 4 3 7 2 6" xfId="21688" xr:uid="{A6EEBF06-FE3D-4628-A77E-F253A4DC94F0}"/>
    <cellStyle name="Normal 2 4 3 7 3" xfId="11558" xr:uid="{B59B650A-A164-4573-AC8F-37C268C43A2D}"/>
    <cellStyle name="Normal 2 4 3 7 3 2" xfId="11559" xr:uid="{146D8D47-2EF5-4EC9-8A19-64B3E3F5492E}"/>
    <cellStyle name="Normal 2 4 3 7 3 2 2" xfId="27336" xr:uid="{3A79FED3-61E7-4B53-B476-336ABDFCF202}"/>
    <cellStyle name="Normal 2 4 3 7 3 3" xfId="11560" xr:uid="{70F7727E-127B-4651-97BA-0A2DCF33A296}"/>
    <cellStyle name="Normal 2 4 3 7 3 3 2" xfId="27337" xr:uid="{BC7A5492-9451-4619-A58B-E35EEEF7CB97}"/>
    <cellStyle name="Normal 2 4 3 7 3 4" xfId="27335" xr:uid="{2F63EDF8-7B3F-441B-824F-4ED03E2CD552}"/>
    <cellStyle name="Normal 2 4 3 7 3 5" xfId="21687" xr:uid="{75E7122F-CACA-4705-B7A1-30E6381D6D52}"/>
    <cellStyle name="Normal 2 4 3 7 4" xfId="11561" xr:uid="{52A600B9-D36F-4CD3-B25B-E1F670F9D7AC}"/>
    <cellStyle name="Normal 2 4 3 7 4 2" xfId="11562" xr:uid="{2B53DE23-12DA-4E6E-91AB-EEC7EB868FE2}"/>
    <cellStyle name="Normal 2 4 3 7 4 2 2" xfId="27339" xr:uid="{B4EA8EE9-6182-4B2F-8770-588D3CB57A86}"/>
    <cellStyle name="Normal 2 4 3 7 4 3" xfId="27338" xr:uid="{22CCAA10-791F-4090-B6BD-B88FE38BD1D2}"/>
    <cellStyle name="Normal 2 4 3 7 5" xfId="11563" xr:uid="{08B4F741-B206-4909-BE87-0D8B9D335392}"/>
    <cellStyle name="Normal 2 4 3 7 5 2" xfId="11564" xr:uid="{E11F7A81-12D2-4790-BBA2-DF12A9F3D3D6}"/>
    <cellStyle name="Normal 2 4 3 7 5 2 2" xfId="27341" xr:uid="{EBD18FBD-3977-4ECC-8E4F-09EB8DE1B1FF}"/>
    <cellStyle name="Normal 2 4 3 7 5 3" xfId="27340" xr:uid="{3934DB72-B54A-48AD-AE7D-33F0987F96A9}"/>
    <cellStyle name="Normal 2 4 3 7 6" xfId="11565" xr:uid="{7BD49412-FB7E-43C0-904A-6F98F9E49565}"/>
    <cellStyle name="Normal 2 4 3 7 6 2" xfId="27342" xr:uid="{56D64606-DBD3-48DB-91ED-CAC90A3C46A6}"/>
    <cellStyle name="Normal 2 4 3 7_Dev global price ach" xfId="11566" xr:uid="{3D649A9C-E34A-4618-9454-2F072A886BF8}"/>
    <cellStyle name="Normal 2 4 3 8" xfId="11567" xr:uid="{EBAE3B55-2B68-4221-B8A1-158F01C5EB9D}"/>
    <cellStyle name="Normal 2 4 3 8 2" xfId="11568" xr:uid="{2BFE9C61-B1AD-48D8-ABFE-EE516DB4C161}"/>
    <cellStyle name="Normal 2 4 3 8 2 2" xfId="11569" xr:uid="{146DF668-D627-438E-9FEA-5DDC9EDA62F7}"/>
    <cellStyle name="Normal 2 4 3 8 2 2 2" xfId="27345" xr:uid="{26C29E2D-B764-4B3B-B46D-E5371EC28680}"/>
    <cellStyle name="Normal 2 4 3 8 2 3" xfId="27344" xr:uid="{834DD03E-338A-4CE5-A0E2-F4FE84DD3C16}"/>
    <cellStyle name="Normal 2 4 3 8 2 4" xfId="21685" xr:uid="{AF51B43D-00C2-457B-AF37-36E82C99D26D}"/>
    <cellStyle name="Normal 2 4 3 8 3" xfId="11570" xr:uid="{D646A55A-C741-4687-B361-0FC9569C1607}"/>
    <cellStyle name="Normal 2 4 3 8 3 2" xfId="11571" xr:uid="{A2771F02-6215-4CD3-95E8-94E2B3875BBC}"/>
    <cellStyle name="Normal 2 4 3 8 3 2 2" xfId="27347" xr:uid="{2452D1A0-994B-4BFD-8EFA-36444B678B38}"/>
    <cellStyle name="Normal 2 4 3 8 3 3" xfId="27346" xr:uid="{B3E7A41B-3964-4A34-AB5F-186DCDDA23B6}"/>
    <cellStyle name="Normal 2 4 3 8 3 4" xfId="21684" xr:uid="{631786E2-42C5-4C2B-B5A3-BF6DCB47E33F}"/>
    <cellStyle name="Normal 2 4 3 8 4" xfId="11572" xr:uid="{AB91620C-D8E8-44A1-BF85-88D19AB9BB21}"/>
    <cellStyle name="Normal 2 4 3 8 4 2" xfId="27348" xr:uid="{16FA5FCF-3397-4921-9D5C-989635D61A54}"/>
    <cellStyle name="Normal 2 4 3 8 5" xfId="27343" xr:uid="{9EDA0139-52E8-413A-89FE-F95F12565353}"/>
    <cellStyle name="Normal 2 4 3 8 6" xfId="21686" xr:uid="{09F68243-95BD-4D55-8C9F-3B1FF02E6BF8}"/>
    <cellStyle name="Normal 2 4 3 8_Input 18 Cash FC" xfId="21683" xr:uid="{62C13453-B1EB-49A2-A15E-92C0087C5EC6}"/>
    <cellStyle name="Normal 2 4 3 9" xfId="11573" xr:uid="{8B7F3687-8CFD-4ADB-BF6D-3F4934E4EDC1}"/>
    <cellStyle name="Normal 2 4 3 9 2" xfId="11574" xr:uid="{08B9A9D6-0DF7-4EA2-8926-44E9375D2F1B}"/>
    <cellStyle name="Normal 2 4 3 9 2 2" xfId="27350" xr:uid="{5BAD677C-098B-4EBC-ACF8-A04704D7D24A}"/>
    <cellStyle name="Normal 2 4 3 9 3" xfId="11575" xr:uid="{E0DC922D-E69C-4E3C-8433-A349B2C61481}"/>
    <cellStyle name="Normal 2 4 3 9 3 2" xfId="27351" xr:uid="{531196A4-52A4-4217-965B-31B1DF2932C0}"/>
    <cellStyle name="Normal 2 4 3 9 4" xfId="27349" xr:uid="{DFDBADD7-A6E7-4E1F-B601-88D5BC0BBFBC}"/>
    <cellStyle name="Normal 2 4 3 9 5" xfId="21682" xr:uid="{17F54B55-DC41-468E-A890-2349F576A52A}"/>
    <cellStyle name="Normal 2 4 3_2015 BFOREC HFM PLBS" xfId="1551" xr:uid="{00000000-0005-0000-0000-00005C060000}"/>
    <cellStyle name="Normal 2 4 4" xfId="11576" xr:uid="{C2B5ECEA-6EA3-4BA7-B611-0FF100325C04}"/>
    <cellStyle name="Normal 2 4 4 10" xfId="21681" xr:uid="{869FAAFA-103F-41A2-86EF-44E0D7C925AA}"/>
    <cellStyle name="Normal 2 4 4 2" xfId="27352" xr:uid="{C8F4B4B2-1CBB-42F9-AA48-3A7DB47C344D}"/>
    <cellStyle name="Normal 2 4 4 2 2" xfId="21679" xr:uid="{898BD4BD-9A04-423F-8825-7AED9F965853}"/>
    <cellStyle name="Normal 2 4 4 2 3" xfId="21678" xr:uid="{05FB99C4-CC7B-4238-8729-887D69B77965}"/>
    <cellStyle name="Normal 2 4 4 2 4" xfId="21680" xr:uid="{70CBB077-596B-4D34-B8DA-C6CBC683A6E8}"/>
    <cellStyle name="Normal 2 4 4 2_Input 18 Cash FC" xfId="21677" xr:uid="{DEBC8463-28A8-4FE8-B542-B893F3DC71EB}"/>
    <cellStyle name="Normal 2 4 4 3" xfId="21676" xr:uid="{F4768F93-9677-4A05-9136-D7DB98BF9897}"/>
    <cellStyle name="Normal 2 4 4 3 2" xfId="21675" xr:uid="{F87D412B-AE10-4FEE-966E-75862CC51019}"/>
    <cellStyle name="Normal 2 4 4 3 3" xfId="21674" xr:uid="{31BA24A9-AAEF-4C64-B4D3-00272D9CD55D}"/>
    <cellStyle name="Normal 2 4 4 3_Input 18 Cash FC" xfId="21673" xr:uid="{1CBF0074-9DB1-427F-910F-19589D188D7D}"/>
    <cellStyle name="Normal 2 4 4 4" xfId="21672" xr:uid="{7A688543-737B-47D3-A2D8-16281AD756E9}"/>
    <cellStyle name="Normal 2 4 4 4 2" xfId="21671" xr:uid="{8C571DE5-9FD7-4560-B062-4D512521F563}"/>
    <cellStyle name="Normal 2 4 4 4 3" xfId="21670" xr:uid="{9F1B0601-1526-406E-8611-13A604554069}"/>
    <cellStyle name="Normal 2 4 4 4_Input 18 Cash FC" xfId="21669" xr:uid="{E185EAE1-D3C7-4FB4-BB11-53C51BF00F75}"/>
    <cellStyle name="Normal 2 4 4 5" xfId="21668" xr:uid="{C9B6D4DA-592C-4363-A24B-343FD564163F}"/>
    <cellStyle name="Normal 2 4 4 5 2" xfId="21667" xr:uid="{FDF75A69-6B82-472E-BD4A-95255E5DAEBD}"/>
    <cellStyle name="Normal 2 4 4 5 3" xfId="21666" xr:uid="{75D73F36-AE96-4476-951E-A5008EDC8042}"/>
    <cellStyle name="Normal 2 4 4 5_Input 18 Cash FC" xfId="21665" xr:uid="{80B67AA0-7DC5-4693-8AE4-0F793C4B1C4B}"/>
    <cellStyle name="Normal 2 4 4 6" xfId="21664" xr:uid="{C3F08385-BE3C-40AB-98AC-2720F95BAB60}"/>
    <cellStyle name="Normal 2 4 4 6 2" xfId="21663" xr:uid="{E7A63888-4EF9-4207-85BF-6E6F8875FF3C}"/>
    <cellStyle name="Normal 2 4 4 6 3" xfId="21662" xr:uid="{23254BA9-4859-4E7B-BB47-E009B7E2E4DF}"/>
    <cellStyle name="Normal 2 4 4 6_Input 18 Cash FC" xfId="21661" xr:uid="{7870C660-1A2F-42C8-80A8-A6AECFA965A6}"/>
    <cellStyle name="Normal 2 4 4 7" xfId="21660" xr:uid="{76A55967-79D7-4342-B4CA-8B937BBB3043}"/>
    <cellStyle name="Normal 2 4 4 8" xfId="21659" xr:uid="{A722C31E-7B13-4B91-8229-DC90F374B454}"/>
    <cellStyle name="Normal 2 4 4 9" xfId="34486" xr:uid="{4EBA652E-5E88-4898-A3E0-81122DA806E9}"/>
    <cellStyle name="Normal 2 4 4_Input 18 Cash FC" xfId="21658" xr:uid="{80D5D2B4-C11D-4FD2-A300-570D458A558B}"/>
    <cellStyle name="Normal 2 4 5" xfId="11577" xr:uid="{C3186E50-83F4-4473-B375-0759004DA49F}"/>
    <cellStyle name="Normal 2 4 5 10" xfId="21657" xr:uid="{E91FB72A-F626-479C-BF08-357902C7F755}"/>
    <cellStyle name="Normal 2 4 5 2" xfId="11578" xr:uid="{C1A3AB05-3A1B-4806-8419-E1F0669B9302}"/>
    <cellStyle name="Normal 2 4 5 2 2" xfId="11579" xr:uid="{22C5FAF1-F35B-4E3B-90AF-3B889604E0D6}"/>
    <cellStyle name="Normal 2 4 5 2 2 2" xfId="11580" xr:uid="{44E8A2C9-8C22-46AE-9DBF-35A6044FF804}"/>
    <cellStyle name="Normal 2 4 5 2 2 2 2" xfId="27356" xr:uid="{A48FB25E-5CAC-45D8-8A1A-F6C75B921902}"/>
    <cellStyle name="Normal 2 4 5 2 2 3" xfId="27355" xr:uid="{462D255B-4F6C-4640-ADA2-D38F8655DBBD}"/>
    <cellStyle name="Normal 2 4 5 2 2 4" xfId="21655" xr:uid="{D2FBB132-BC19-4F62-82C8-491F89FDEEEF}"/>
    <cellStyle name="Normal 2 4 5 2 3" xfId="11581" xr:uid="{940BD142-BD7F-4BAF-A85A-8C9BD37F57D1}"/>
    <cellStyle name="Normal 2 4 5 2 3 2" xfId="11582" xr:uid="{66BA11F3-6EB7-4C37-A944-2304103D4367}"/>
    <cellStyle name="Normal 2 4 5 2 3 2 2" xfId="27358" xr:uid="{C54FF482-9D46-4017-9A84-280146949F7C}"/>
    <cellStyle name="Normal 2 4 5 2 3 3" xfId="27357" xr:uid="{8548A94F-C1C8-45EF-9E7A-AD5E41607E1F}"/>
    <cellStyle name="Normal 2 4 5 2 3 4" xfId="18605" xr:uid="{D20DE83A-C2A9-4E02-AA53-C7496E606DFB}"/>
    <cellStyle name="Normal 2 4 5 2 4" xfId="11583" xr:uid="{140BEFC5-77EF-465B-B307-06656C0E59FE}"/>
    <cellStyle name="Normal 2 4 5 2 4 2" xfId="27359" xr:uid="{3E829707-E425-4511-B2FD-403175C5071C}"/>
    <cellStyle name="Normal 2 4 5 2 5" xfId="27354" xr:uid="{499B7FFF-E659-4F51-BF22-5616099837DA}"/>
    <cellStyle name="Normal 2 4 5 2 6" xfId="21656" xr:uid="{CEA1F753-518C-4422-9204-7465B0F5BA6D}"/>
    <cellStyle name="Normal 2 4 5 2_Input 18 Cash FC" xfId="21654" xr:uid="{9D63A0B8-B42E-4050-A374-E6AE93B38317}"/>
    <cellStyle name="Normal 2 4 5 3" xfId="11584" xr:uid="{E9335ACF-3829-4070-B0C7-ADE83F5C5BEB}"/>
    <cellStyle name="Normal 2 4 5 3 2" xfId="11585" xr:uid="{9B2B6F1B-8027-4F95-9967-5D73C7A862A6}"/>
    <cellStyle name="Normal 2 4 5 3 2 2" xfId="27361" xr:uid="{041D66BF-80D2-4393-8E99-595FC1A24A75}"/>
    <cellStyle name="Normal 2 4 5 3 2 3" xfId="21652" xr:uid="{1536EC3B-8B88-43A2-A5F9-46E556A362C1}"/>
    <cellStyle name="Normal 2 4 5 3 3" xfId="27360" xr:uid="{3746E2C1-2B14-46E4-83BD-7A1CFB96533B}"/>
    <cellStyle name="Normal 2 4 5 3 3 2" xfId="21651" xr:uid="{7CAE8ED8-8D65-4057-99DB-6B53DF2B5D73}"/>
    <cellStyle name="Normal 2 4 5 3 4" xfId="34488" xr:uid="{B811578E-6ED0-42C4-B556-C9CEC82F127D}"/>
    <cellStyle name="Normal 2 4 5 3 5" xfId="21653" xr:uid="{1A959622-F6D5-4B7F-8AA2-1C498A874947}"/>
    <cellStyle name="Normal 2 4 5 3_Input 18 Cash FC" xfId="21650" xr:uid="{08B8B033-29A9-46D0-A07A-3F8C97740E0D}"/>
    <cellStyle name="Normal 2 4 5 4" xfId="11586" xr:uid="{C2F13D1A-A313-4726-AF93-008056FF4F49}"/>
    <cellStyle name="Normal 2 4 5 4 2" xfId="11587" xr:uid="{08B4137E-651A-4137-B877-A1E887BBD6F7}"/>
    <cellStyle name="Normal 2 4 5 4 2 2" xfId="27363" xr:uid="{B1719E72-0190-4C27-B64D-F681143FFFBE}"/>
    <cellStyle name="Normal 2 4 5 4 2 3" xfId="21648" xr:uid="{1874B377-5757-4D59-B8A5-251593F6E18F}"/>
    <cellStyle name="Normal 2 4 5 4 3" xfId="27362" xr:uid="{5CB44F5D-1FDA-4397-B037-FAFA1A5AA827}"/>
    <cellStyle name="Normal 2 4 5 4 3 2" xfId="21647" xr:uid="{7782ADB0-0B16-4314-9398-E65393FB8423}"/>
    <cellStyle name="Normal 2 4 5 4 4" xfId="34489" xr:uid="{DD8A2FC9-8700-402B-B28C-03E18237ADA9}"/>
    <cellStyle name="Normal 2 4 5 4 5" xfId="21649" xr:uid="{E4C16AFA-C0A2-4E4F-9950-A186AD8FB3E6}"/>
    <cellStyle name="Normal 2 4 5 4_Input 18 Cash FC" xfId="21646" xr:uid="{251A0643-C009-41DE-8687-D100B5BBCE06}"/>
    <cellStyle name="Normal 2 4 5 5" xfId="11588" xr:uid="{4AFFEDCD-0D6A-4C16-94D7-7FE2A3DF45A4}"/>
    <cellStyle name="Normal 2 4 5 5 2" xfId="27364" xr:uid="{8092278A-CC12-4ACC-AD38-33299ABE883A}"/>
    <cellStyle name="Normal 2 4 5 5 2 2" xfId="21644" xr:uid="{C67EF9BC-A280-4E6C-A864-24F6E32F5A10}"/>
    <cellStyle name="Normal 2 4 5 5 3" xfId="21643" xr:uid="{ADA6B0AA-FA40-4F70-93BE-548804895885}"/>
    <cellStyle name="Normal 2 4 5 5 4" xfId="34490" xr:uid="{CB2A0F93-1FB4-449A-870B-D2F5480BE097}"/>
    <cellStyle name="Normal 2 4 5 5 5" xfId="21645" xr:uid="{CC821DED-A1B0-42DA-8F85-C1C8A0326B8A}"/>
    <cellStyle name="Normal 2 4 5 5_Input 18 Cash FC" xfId="21642" xr:uid="{63CE378E-FE50-4A94-A745-7D8E3FB08D93}"/>
    <cellStyle name="Normal 2 4 5 6" xfId="27353" xr:uid="{2B766D6B-9D78-41E7-996C-D662ED2BF621}"/>
    <cellStyle name="Normal 2 4 5 6 2" xfId="21640" xr:uid="{05DCEFC9-F525-432C-B590-70FE3BF53862}"/>
    <cellStyle name="Normal 2 4 5 6 3" xfId="21639" xr:uid="{817ED21E-9CBD-42E2-92F6-E8D00A8767D3}"/>
    <cellStyle name="Normal 2 4 5 6 4" xfId="21641" xr:uid="{23CF7FE9-D0A7-42A8-A0A0-00A29403ABCD}"/>
    <cellStyle name="Normal 2 4 5 6_Input 18 Cash FC" xfId="21638" xr:uid="{FC5C6DFD-FB3A-4295-A4F9-CE4A07A0746C}"/>
    <cellStyle name="Normal 2 4 5 7" xfId="21637" xr:uid="{F1F3E442-028C-4A5D-BFE3-7D8DBB07BC7C}"/>
    <cellStyle name="Normal 2 4 5 8" xfId="21636" xr:uid="{76AEE035-1D4C-4389-82EB-9FAB22284D32}"/>
    <cellStyle name="Normal 2 4 5 9" xfId="34487" xr:uid="{0A16F9AE-0D5A-4EC9-A410-BD3D1B571FD5}"/>
    <cellStyle name="Normal 2 4 5_Dev global price ach" xfId="11589" xr:uid="{062A349C-71B5-4F34-ADA8-18E7071A26CD}"/>
    <cellStyle name="Normal 2 4 6" xfId="11590" xr:uid="{095682E2-0DCB-4E30-961B-8F0BB088FC09}"/>
    <cellStyle name="Normal 2 4 6 2" xfId="11591" xr:uid="{96A66334-FF38-46B5-B927-E35831122962}"/>
    <cellStyle name="Normal 2 4 6 2 2" xfId="11592" xr:uid="{17F37F86-7EFB-40FE-8A9F-19E490C9E8B0}"/>
    <cellStyle name="Normal 2 4 6 2 2 2" xfId="11593" xr:uid="{09147BE3-4258-40DD-9BAD-CB71F4EB4AEC}"/>
    <cellStyle name="Normal 2 4 6 2 2 2 2" xfId="27368" xr:uid="{125C5994-9E13-4E40-9449-94BEA5A6D190}"/>
    <cellStyle name="Normal 2 4 6 2 2 3" xfId="27367" xr:uid="{1ED347C7-8688-4E8E-854A-0EF1D476CCC8}"/>
    <cellStyle name="Normal 2 4 6 2 2 4" xfId="18602" xr:uid="{7D8E58ED-899E-4822-93BD-A3AF6258E17D}"/>
    <cellStyle name="Normal 2 4 6 2 3" xfId="11594" xr:uid="{024EB76C-3378-4BBA-BD46-4133B229E6C9}"/>
    <cellStyle name="Normal 2 4 6 2 3 2" xfId="11595" xr:uid="{5E8E721C-D88D-4F39-BB9C-5C0CCDDC034E}"/>
    <cellStyle name="Normal 2 4 6 2 3 2 2" xfId="27370" xr:uid="{98AC37DB-0B43-44A8-A6B5-9CE73CA200C9}"/>
    <cellStyle name="Normal 2 4 6 2 3 3" xfId="27369" xr:uid="{C6A3EA19-3845-4BC5-A590-2BC2754CC986}"/>
    <cellStyle name="Normal 2 4 6 2 3 4" xfId="21635" xr:uid="{09FD98EF-5FCC-46D2-A590-7A0AB08D5F68}"/>
    <cellStyle name="Normal 2 4 6 2 4" xfId="11596" xr:uid="{6DE809B8-B61C-4BC1-B304-9C44AD38D1C2}"/>
    <cellStyle name="Normal 2 4 6 2 4 2" xfId="27371" xr:uid="{08E3EA1D-F472-4259-B19E-A8C5D3F36D13}"/>
    <cellStyle name="Normal 2 4 6 2 5" xfId="27366" xr:uid="{565D3502-278A-4DA2-950B-142BD2B74B38}"/>
    <cellStyle name="Normal 2 4 6 2 6" xfId="18603" xr:uid="{64BD0317-8E3C-4287-A659-700CCD19751D}"/>
    <cellStyle name="Normal 2 4 6 2_Input 18 Cash FC" xfId="21634" xr:uid="{B2C8B0C6-8B44-4E89-8234-3554EE6E2C49}"/>
    <cellStyle name="Normal 2 4 6 3" xfId="11597" xr:uid="{D7E169F2-5365-4BA6-80FC-8668088C5101}"/>
    <cellStyle name="Normal 2 4 6 3 2" xfId="11598" xr:uid="{1D350FA1-30B8-4262-A08C-FF378865C53E}"/>
    <cellStyle name="Normal 2 4 6 3 2 2" xfId="27373" xr:uid="{8B0EAD53-8701-4991-A52B-B0BCF038DB9B}"/>
    <cellStyle name="Normal 2 4 6 3 2 3" xfId="21632" xr:uid="{2D76E942-E1D6-490F-882C-F9D3F3E93E90}"/>
    <cellStyle name="Normal 2 4 6 3 3" xfId="27372" xr:uid="{C01CF7F9-EF27-4499-9F57-F9C518EF5229}"/>
    <cellStyle name="Normal 2 4 6 3 3 2" xfId="21631" xr:uid="{95749118-96FE-4FEC-ACAB-7403BF76FE43}"/>
    <cellStyle name="Normal 2 4 6 3 4" xfId="34492" xr:uid="{1DD0A430-928A-4738-806A-62541032966F}"/>
    <cellStyle name="Normal 2 4 6 3 5" xfId="21633" xr:uid="{C94BEA2F-359A-4E1C-9FCD-1B0DA953C9E5}"/>
    <cellStyle name="Normal 2 4 6 3_Input 18 Cash FC" xfId="21630" xr:uid="{C6E1F0B4-5B4B-4EB5-AE16-554979F543CA}"/>
    <cellStyle name="Normal 2 4 6 4" xfId="11599" xr:uid="{3341B2C1-E0A6-4CDC-B632-2C934FDDA25B}"/>
    <cellStyle name="Normal 2 4 6 4 2" xfId="11600" xr:uid="{113EF0AE-AD0C-4086-8E05-80990C186A7E}"/>
    <cellStyle name="Normal 2 4 6 4 2 2" xfId="27375" xr:uid="{5BA5FF43-CEF5-45A7-87FB-42FF084F47CB}"/>
    <cellStyle name="Normal 2 4 6 4 2 3" xfId="21628" xr:uid="{255810BF-C103-44D7-89C5-1254D6334F5B}"/>
    <cellStyle name="Normal 2 4 6 4 3" xfId="27374" xr:uid="{773EA4BC-27D5-45F6-B84B-95D500634FDE}"/>
    <cellStyle name="Normal 2 4 6 4 3 2" xfId="21627" xr:uid="{9B6F9A76-C175-4D6F-8466-1A4023B00D2F}"/>
    <cellStyle name="Normal 2 4 6 4 4" xfId="34493" xr:uid="{D46D108B-607E-4CDA-941C-1DEC2F083A00}"/>
    <cellStyle name="Normal 2 4 6 4 5" xfId="21629" xr:uid="{5E734932-E941-4822-8F21-40AD9ACBBC3A}"/>
    <cellStyle name="Normal 2 4 6 4_Input 18 Cash FC" xfId="21626" xr:uid="{F6667AFD-E3AA-478C-891F-13FE24EE79AE}"/>
    <cellStyle name="Normal 2 4 6 5" xfId="11601" xr:uid="{C6594EE5-6772-4F98-8DF5-02FE2ED93CC1}"/>
    <cellStyle name="Normal 2 4 6 5 2" xfId="27376" xr:uid="{12EAD6BE-A3E0-4A41-A93E-EF104ECDC047}"/>
    <cellStyle name="Normal 2 4 6 5 2 2" xfId="21624" xr:uid="{0B2DBB86-979C-49F9-9E59-BFFDF7644E97}"/>
    <cellStyle name="Normal 2 4 6 5 3" xfId="21623" xr:uid="{26B60022-2D0D-4EA5-B06C-B3FD405281C9}"/>
    <cellStyle name="Normal 2 4 6 5 4" xfId="34494" xr:uid="{17CD12FC-4710-4EE6-8EC3-812B5AA7A3AC}"/>
    <cellStyle name="Normal 2 4 6 5 5" xfId="21625" xr:uid="{9A80D239-730A-46AE-A72B-94EFBC645B98}"/>
    <cellStyle name="Normal 2 4 6 5_Input 18 Cash FC" xfId="21622" xr:uid="{3B60B955-B27F-4D47-A429-05484B3F168B}"/>
    <cellStyle name="Normal 2 4 6 6" xfId="27365" xr:uid="{823768A0-6F3E-419D-B774-993F608008CB}"/>
    <cellStyle name="Normal 2 4 6 6 2" xfId="21621" xr:uid="{167993C1-7FD5-4883-88EE-45066D7D65FC}"/>
    <cellStyle name="Normal 2 4 6 7" xfId="21620" xr:uid="{044BD8A3-274B-4042-891F-94D4ED0E39B0}"/>
    <cellStyle name="Normal 2 4 6 8" xfId="34491" xr:uid="{32C87DB7-523E-43F0-9D37-ED3C2C71B469}"/>
    <cellStyle name="Normal 2 4 6 9" xfId="18604" xr:uid="{32D21476-859B-4246-B232-AEF8899E1AE0}"/>
    <cellStyle name="Normal 2 4 6_Dev global price ach" xfId="11602" xr:uid="{9E413FAB-786F-4B91-A09D-DC3541056CD1}"/>
    <cellStyle name="Normal 2 4 7" xfId="11603" xr:uid="{53A185C2-5626-4BB6-A612-F76735ABAD18}"/>
    <cellStyle name="Normal 2 4 7 2" xfId="27377" xr:uid="{94AC88C2-38C1-48FA-B13C-C06DF18C6918}"/>
    <cellStyle name="Normal 2 4 8" xfId="18300" xr:uid="{73F66413-56DA-47CF-984C-35BA062B31A4}"/>
    <cellStyle name="Normal 2 4 9" xfId="33879" xr:uid="{F13D2173-5310-4266-AE9B-B6441061E60E}"/>
    <cellStyle name="Normal 2 4_Price prog" xfId="1552" xr:uid="{00000000-0005-0000-0000-00005D060000}"/>
    <cellStyle name="Normal 2 5" xfId="1553" xr:uid="{00000000-0005-0000-0000-00005E060000}"/>
    <cellStyle name="Normal 2 5 2" xfId="18270" xr:uid="{5B51989D-DC3E-474D-A6D8-6FB7BA63CC22}"/>
    <cellStyle name="Normal 2 5 3" xfId="18141" xr:uid="{B8CBDB26-54BE-4754-BAC5-40BB283253FC}"/>
    <cellStyle name="Normal 2 6" xfId="1554" xr:uid="{00000000-0005-0000-0000-00005F060000}"/>
    <cellStyle name="Normal 2 6 2" xfId="18271" xr:uid="{4C56B7A6-7C13-47FC-B917-DD1E689433B4}"/>
    <cellStyle name="Normal 2 6 3" xfId="18136" xr:uid="{5AB6E580-1557-4A82-B952-190EF84E7BB1}"/>
    <cellStyle name="Normal 2 7" xfId="1555" xr:uid="{00000000-0005-0000-0000-000060060000}"/>
    <cellStyle name="Normal 2 8" xfId="1556" xr:uid="{00000000-0005-0000-0000-000061060000}"/>
    <cellStyle name="Normal 2 9" xfId="1557" xr:uid="{00000000-0005-0000-0000-000062060000}"/>
    <cellStyle name="Normal 2_1 - MHC Jan 2010 Reconciliations" xfId="11604" xr:uid="{B09E1F6A-45E9-4DAB-ABB4-DC4F98208454}"/>
    <cellStyle name="Normal 20" xfId="1558" xr:uid="{00000000-0005-0000-0000-000064060000}"/>
    <cellStyle name="Normal 20 2" xfId="11605" xr:uid="{3888FE9C-7396-46DB-B3F9-FAB8A0CAE923}"/>
    <cellStyle name="Normal 20 2 2" xfId="27378" xr:uid="{9104BEC2-673E-40AB-8D49-0BA4DDF926DF}"/>
    <cellStyle name="Normal 20 2 3" xfId="21618" xr:uid="{5DFCADEB-9FC7-4971-BBFB-7D23F6113A06}"/>
    <cellStyle name="Normal 20 3" xfId="11606" xr:uid="{6CFD727E-8E2E-47D7-BFE2-06B723A13E38}"/>
    <cellStyle name="Normal 20 3 2" xfId="27379" xr:uid="{A61642FC-B05A-450F-BBC3-454DF2440128}"/>
    <cellStyle name="Normal 20 3 3" xfId="18601" xr:uid="{7816368C-AA67-4282-A172-579F38CEB351}"/>
    <cellStyle name="Normal 20 4" xfId="34078" xr:uid="{63F97BA6-9434-4837-9CDA-C8E196DC755A}"/>
    <cellStyle name="Normal 20 5" xfId="21619" xr:uid="{CE76FF74-32BC-4558-92A3-FF5D82AFBCFD}"/>
    <cellStyle name="Normal 20_FX" xfId="34916" xr:uid="{2DB69769-8D58-4642-9260-F94FB20E36B2}"/>
    <cellStyle name="Normal 21" xfId="1559" xr:uid="{00000000-0005-0000-0000-000065060000}"/>
    <cellStyle name="Normal 21 2" xfId="1560" xr:uid="{00000000-0005-0000-0000-000066060000}"/>
    <cellStyle name="Normal 21 2 2" xfId="34080" xr:uid="{C092BAD2-5950-42EF-A692-C888109D721B}"/>
    <cellStyle name="Normal 21 2 3" xfId="21615" xr:uid="{2EE0026A-5D5E-4AB6-9FFF-F6B290D1A1A3}"/>
    <cellStyle name="Normal 21 3" xfId="11607" xr:uid="{FD496A04-A356-4B20-962C-42CD11288413}"/>
    <cellStyle name="Normal 21 3 2" xfId="27380" xr:uid="{2CCDEE13-D5E2-4850-B3ED-2686A00F23F9}"/>
    <cellStyle name="Normal 21 3 3" xfId="21614" xr:uid="{605C0422-45D1-49F7-816E-E9818C50A668}"/>
    <cellStyle name="Normal 21 4" xfId="34079" xr:uid="{70F7C9C4-5263-40D7-8489-15613F9785B8}"/>
    <cellStyle name="Normal 21 5" xfId="21616" xr:uid="{9DC35BA9-FAC6-4509-98F6-C5F3D884E62B}"/>
    <cellStyle name="Normal 21_FX" xfId="34917" xr:uid="{86EFA1FB-30AB-4A51-8176-995D6C6006CC}"/>
    <cellStyle name="Normal 22" xfId="1561" xr:uid="{00000000-0005-0000-0000-000068060000}"/>
    <cellStyle name="Normal 22 10" xfId="11608" xr:uid="{D8AB381A-47E1-4CCD-B5AC-25DA73112095}"/>
    <cellStyle name="Normal 22 10 2" xfId="11609" xr:uid="{1B5E3DB3-14B0-4A60-97FD-9B45D6432DC3}"/>
    <cellStyle name="Normal 22 10 2 2" xfId="27382" xr:uid="{D7EE13BD-F18C-4C9A-86A3-B554F2123E66}"/>
    <cellStyle name="Normal 22 10 3" xfId="27381" xr:uid="{8EDA12C5-FAE8-4E0D-98EC-01248B35B2AE}"/>
    <cellStyle name="Normal 22 11" xfId="11610" xr:uid="{A92AA949-1F9A-4705-B752-6F6A9594430E}"/>
    <cellStyle name="Normal 22 11 2" xfId="27383" xr:uid="{91649B46-E1A9-4EBA-BCC3-5D7BC8041061}"/>
    <cellStyle name="Normal 22 2" xfId="1562" xr:uid="{00000000-0005-0000-0000-000069060000}"/>
    <cellStyle name="Normal 22 2 2" xfId="1563" xr:uid="{00000000-0005-0000-0000-00006A060000}"/>
    <cellStyle name="Normal 22 2 2 2" xfId="1564" xr:uid="{00000000-0005-0000-0000-00006B060000}"/>
    <cellStyle name="Normal 22 2 2 2 2" xfId="11612" xr:uid="{A20282ED-EA09-41A7-8E13-124DEB50517F}"/>
    <cellStyle name="Normal 22 2 2 2 2 2" xfId="11613" xr:uid="{62CCB695-B6F2-4862-8676-B5D6ADBFA252}"/>
    <cellStyle name="Normal 22 2 2 2 2 2 2" xfId="27385" xr:uid="{394ED89C-9660-42C5-AB02-30CB63623E83}"/>
    <cellStyle name="Normal 22 2 2 2 2 3" xfId="11614" xr:uid="{B3D2CE37-6185-4203-BC39-B8942E13A924}"/>
    <cellStyle name="Normal 22 2 2 2 2 3 2" xfId="27386" xr:uid="{714B3B57-4F1B-4B9D-A780-63B950D3CC9E}"/>
    <cellStyle name="Normal 22 2 2 2 2 4" xfId="27384" xr:uid="{FAF359C5-0D7D-490B-800E-571D4C9CC292}"/>
    <cellStyle name="Normal 22 2 2 2 3" xfId="11615" xr:uid="{635E99B8-818C-41E3-A7D2-7D6AC888BCF0}"/>
    <cellStyle name="Normal 22 2 2 2 3 2" xfId="11616" xr:uid="{15FFCDF8-7C2B-4367-B935-4FE58A262779}"/>
    <cellStyle name="Normal 22 2 2 2 3 2 2" xfId="27388" xr:uid="{8D018ED1-4DAD-400C-8C76-108287448410}"/>
    <cellStyle name="Normal 22 2 2 2 3 3" xfId="27387" xr:uid="{E8DFE84A-C1D0-40D7-BDFE-3A731462DED3}"/>
    <cellStyle name="Normal 22 2 2 2 4" xfId="11617" xr:uid="{C888B1D6-7066-46ED-AC6B-EB6D150CEA39}"/>
    <cellStyle name="Normal 22 2 2 2 4 2" xfId="11618" xr:uid="{A6BB23FB-F3DA-4BBB-968B-D6BA990DA52D}"/>
    <cellStyle name="Normal 22 2 2 2 4 2 2" xfId="27390" xr:uid="{81288A16-A5BE-425F-B92D-9AA17945EA67}"/>
    <cellStyle name="Normal 22 2 2 2 4 3" xfId="27389" xr:uid="{D855DB14-00D5-48BD-90D7-8776F47F539C}"/>
    <cellStyle name="Normal 22 2 2 2 5" xfId="11619" xr:uid="{FE7E31DB-67A1-47EB-B06F-3F0330788E83}"/>
    <cellStyle name="Normal 22 2 2 2 5 2" xfId="27391" xr:uid="{2B264AA9-80A1-4C98-9873-3E5D096505D9}"/>
    <cellStyle name="Normal 22 2 2 2_sales contracts" xfId="11611" xr:uid="{EAB740D3-C6E1-4161-A03C-88A10A910D68}"/>
    <cellStyle name="Normal 22 2 2 3" xfId="11620" xr:uid="{10A440DC-C016-461C-81D7-5F853E3840CC}"/>
    <cellStyle name="Normal 22 2 2 3 2" xfId="11621" xr:uid="{EF0BAE5C-1CAB-41DE-A16D-48D259984327}"/>
    <cellStyle name="Normal 22 2 2 3 2 2" xfId="27393" xr:uid="{E52CA1A3-37AC-4C3A-BAF4-6D7AF84E8908}"/>
    <cellStyle name="Normal 22 2 2 3 3" xfId="11622" xr:uid="{5F03B579-E547-435C-A90A-80B0FF4F33AD}"/>
    <cellStyle name="Normal 22 2 2 3 3 2" xfId="27394" xr:uid="{EAF928BF-625E-4A4B-B3C4-F33B6116A483}"/>
    <cellStyle name="Normal 22 2 2 3 4" xfId="27392" xr:uid="{8DAE2081-3845-475A-8EC6-8FB3AE41612F}"/>
    <cellStyle name="Normal 22 2 2 4" xfId="11623" xr:uid="{D8843F40-1F35-4F92-889F-4AEC25D8FBEC}"/>
    <cellStyle name="Normal 22 2 2 4 2" xfId="11624" xr:uid="{5858CD35-9449-4E04-BD3D-556F22798E1C}"/>
    <cellStyle name="Normal 22 2 2 4 2 2" xfId="27396" xr:uid="{226C5E35-08A1-454C-9761-ABDDD5CD40A1}"/>
    <cellStyle name="Normal 22 2 2 4 3" xfId="11625" xr:uid="{EB844C62-A3A6-427D-9539-85D80FEA0C86}"/>
    <cellStyle name="Normal 22 2 2 4 3 2" xfId="27397" xr:uid="{AF9D68AE-9D5F-4F41-9F48-8050D3B2D521}"/>
    <cellStyle name="Normal 22 2 2 4 4" xfId="27395" xr:uid="{E56ACC11-0A5B-4E42-A639-B7F65EB1E3BB}"/>
    <cellStyle name="Normal 22 2 2 5" xfId="11626" xr:uid="{C53453E0-8E03-45BF-8984-0A14FD7F7E9F}"/>
    <cellStyle name="Normal 22 2 2 5 2" xfId="11627" xr:uid="{C37E1C84-A224-4104-8212-E48C2C30DA9E}"/>
    <cellStyle name="Normal 22 2 2 5 2 2" xfId="27399" xr:uid="{61AAE74D-D67C-4CDC-B209-20285A1F2922}"/>
    <cellStyle name="Normal 22 2 2 5 3" xfId="27398" xr:uid="{DC47E216-D2C1-4221-82D1-6F8D250C6D95}"/>
    <cellStyle name="Normal 22 2 2 6" xfId="11628" xr:uid="{577B4EDB-EF78-4FE1-9911-36405EC744CA}"/>
    <cellStyle name="Normal 22 2 2 6 2" xfId="11629" xr:uid="{C549FA26-29A8-4BA2-BAC2-3D5131BB7653}"/>
    <cellStyle name="Normal 22 2 2 6 2 2" xfId="27401" xr:uid="{47AA00A1-7F27-4DED-98F3-1E6FB815115E}"/>
    <cellStyle name="Normal 22 2 2 6 3" xfId="27400" xr:uid="{372516E4-9861-4F1A-8753-D170C56D7EBD}"/>
    <cellStyle name="Normal 22 2 2 7" xfId="11630" xr:uid="{BC473267-BBD7-4116-ABF8-E2549E6F05E2}"/>
    <cellStyle name="Normal 22 2 2 7 2" xfId="27402" xr:uid="{A67121CD-6078-45F4-BA5A-444FFAC95381}"/>
    <cellStyle name="Normal 22 2 2_Dev global price ach" xfId="11631" xr:uid="{82E0CFF5-CE83-4FB3-B816-B19D70013A27}"/>
    <cellStyle name="Normal 22 2 3" xfId="1565" xr:uid="{00000000-0005-0000-0000-00006D060000}"/>
    <cellStyle name="Normal 22 2 3 2" xfId="11632" xr:uid="{18A38CC2-BB38-4332-8A96-EE8631369C5D}"/>
    <cellStyle name="Normal 22 2 3 2 2" xfId="27403" xr:uid="{188C5DFA-3975-4C0B-886E-CE8174359797}"/>
    <cellStyle name="Normal 22 2 3 3" xfId="11633" xr:uid="{F02083FA-5520-4215-A082-519A9C9990FB}"/>
    <cellStyle name="Normal 22 2 3 3 2" xfId="11634" xr:uid="{595FAA51-87B8-4340-9C3A-9A7579EC861A}"/>
    <cellStyle name="Normal 22 2 3 3 2 2" xfId="27405" xr:uid="{C1CD30CA-DF2F-4B77-BA7E-02AC90F4F38B}"/>
    <cellStyle name="Normal 22 2 3 3 3" xfId="11635" xr:uid="{A5F55117-788E-41F8-A558-31B4DE3AD91F}"/>
    <cellStyle name="Normal 22 2 3 3 3 2" xfId="27406" xr:uid="{077873DC-C111-4DEC-BD1F-85EC5C9E1890}"/>
    <cellStyle name="Normal 22 2 3 3 4" xfId="27404" xr:uid="{1981550B-8990-4803-BB9A-51DFD91BA922}"/>
    <cellStyle name="Normal 22 2 3 4" xfId="11636" xr:uid="{397BB56D-7044-430C-B014-18A2FE254485}"/>
    <cellStyle name="Normal 22 2 3 4 2" xfId="11637" xr:uid="{B7C4838B-1DCB-4D20-A80E-FC628F813620}"/>
    <cellStyle name="Normal 22 2 3 4 2 2" xfId="27408" xr:uid="{59579DFA-7AB9-4181-9511-99A656BCC4AC}"/>
    <cellStyle name="Normal 22 2 3 4 3" xfId="27407" xr:uid="{F45A4053-6F33-43CE-87E5-C7F1B3421A95}"/>
    <cellStyle name="Normal 22 2 3_Dev global price ach" xfId="11638" xr:uid="{84FA5E57-66F6-4390-9AE1-4336366602B5}"/>
    <cellStyle name="Normal 22 2 4" xfId="11639" xr:uid="{E3C7AD7A-A4DA-4291-A168-0EE781D63FCC}"/>
    <cellStyle name="Normal 22 2 4 2" xfId="11640" xr:uid="{F9A98F33-29CE-436E-9D94-1C28C0ADEAB1}"/>
    <cellStyle name="Normal 22 2 4 2 2" xfId="11641" xr:uid="{E5573A20-10B6-4E02-83C0-124246601DC5}"/>
    <cellStyle name="Normal 22 2 4 2 2 2" xfId="27411" xr:uid="{531B1B8D-C986-4BC4-8199-82BDA86FA6D9}"/>
    <cellStyle name="Normal 22 2 4 2 3" xfId="27410" xr:uid="{89687421-C36F-4062-88AA-80B7BB8F2DEB}"/>
    <cellStyle name="Normal 22 2 4 3" xfId="11642" xr:uid="{F4DF7A37-7785-4031-BF5C-F9FB18E4BFCB}"/>
    <cellStyle name="Normal 22 2 4 3 2" xfId="11643" xr:uid="{15D849B2-57ED-44CD-A8EC-ACE893A900C2}"/>
    <cellStyle name="Normal 22 2 4 3 2 2" xfId="27413" xr:uid="{58F525CF-F4F3-4F62-AEB6-E2EBBC987308}"/>
    <cellStyle name="Normal 22 2 4 3 3" xfId="27412" xr:uid="{98409A44-DEAB-42FE-B8AA-57998A17107C}"/>
    <cellStyle name="Normal 22 2 4 4" xfId="11644" xr:uid="{51D541D3-8C3B-4092-AF4B-84B00ED9D259}"/>
    <cellStyle name="Normal 22 2 4 4 2" xfId="27414" xr:uid="{A98FFA84-E8BB-446A-9473-896F83AF993D}"/>
    <cellStyle name="Normal 22 2 4 5" xfId="27409" xr:uid="{D8061C06-35D5-402B-80C4-D4EEB5229102}"/>
    <cellStyle name="Normal 22 2 5" xfId="11645" xr:uid="{5786424F-34A7-4998-90A3-0CD39B344712}"/>
    <cellStyle name="Normal 22 2 5 2" xfId="11646" xr:uid="{A6E22E0F-7F2F-4F1E-B882-3263B1821552}"/>
    <cellStyle name="Normal 22 2 5 2 2" xfId="27416" xr:uid="{9838E21B-1705-4D78-B07E-67B8D2A19415}"/>
    <cellStyle name="Normal 22 2 5 3" xfId="11647" xr:uid="{A38056EC-A79D-4BAA-B28F-4B2FD8E71EC9}"/>
    <cellStyle name="Normal 22 2 5 3 2" xfId="27417" xr:uid="{D32E421B-535B-49FA-8ADD-512520E4990B}"/>
    <cellStyle name="Normal 22 2 5 4" xfId="27415" xr:uid="{79FD9CBE-8D33-4D8E-A924-A6B72F7ABE3A}"/>
    <cellStyle name="Normal 22 2 6" xfId="11648" xr:uid="{4DE05C0E-63E3-454C-A476-891D6795077D}"/>
    <cellStyle name="Normal 22 2 6 2" xfId="11649" xr:uid="{F2E59E8B-598A-4513-9CAE-EE1AE35873BF}"/>
    <cellStyle name="Normal 22 2 6 2 2" xfId="27419" xr:uid="{E1D0D2AB-97E8-4DC9-97C6-60369A619B0B}"/>
    <cellStyle name="Normal 22 2 6 3" xfId="27418" xr:uid="{6AE2C848-F3D8-4972-8E79-7A81573AD02E}"/>
    <cellStyle name="Normal 22 2 7" xfId="11650" xr:uid="{4610CDEE-D4EB-4BDA-B3B4-5063C863BF01}"/>
    <cellStyle name="Normal 22 2 7 2" xfId="11651" xr:uid="{7F195B37-E197-4AF5-A200-92575706C588}"/>
    <cellStyle name="Normal 22 2 7 2 2" xfId="27421" xr:uid="{FA61E895-59C7-4791-ACB3-2F44C579F28D}"/>
    <cellStyle name="Normal 22 2 7 3" xfId="27420" xr:uid="{3B99D4ED-8A3D-436B-9332-B970CEE59090}"/>
    <cellStyle name="Normal 22 2 8" xfId="11652" xr:uid="{FACDCE7A-3143-4BF5-916E-2BF057E808C7}"/>
    <cellStyle name="Normal 22 2 8 2" xfId="27422" xr:uid="{A73702DD-D8D0-46E0-BC85-1ACCD622C357}"/>
    <cellStyle name="Normal 22 2_Dev global price ach" xfId="11653" xr:uid="{BF01E38B-8784-4EDE-89B1-5820D6574069}"/>
    <cellStyle name="Normal 22 3" xfId="1566" xr:uid="{00000000-0005-0000-0000-00006F060000}"/>
    <cellStyle name="Normal 22 3 2" xfId="1567" xr:uid="{00000000-0005-0000-0000-000070060000}"/>
    <cellStyle name="Normal 22 3 2 2" xfId="1568" xr:uid="{00000000-0005-0000-0000-000071060000}"/>
    <cellStyle name="Normal 22 3 2 2 2" xfId="11655" xr:uid="{5522DF4D-D533-44BC-B3B8-F7427DF45DB5}"/>
    <cellStyle name="Normal 22 3 2 2 2 2" xfId="11656" xr:uid="{A2CBB2CA-925A-4E3F-A7D5-9FF4FB7CFF5E}"/>
    <cellStyle name="Normal 22 3 2 2 2 2 2" xfId="27424" xr:uid="{76660F69-3F25-4F0F-8847-3578A73E3B6D}"/>
    <cellStyle name="Normal 22 3 2 2 2 3" xfId="11657" xr:uid="{91F439CD-64EB-4452-AEE0-F8637E80733B}"/>
    <cellStyle name="Normal 22 3 2 2 2 3 2" xfId="27425" xr:uid="{E31B8226-7EEA-40E4-B7E4-B898D576DDC4}"/>
    <cellStyle name="Normal 22 3 2 2 2 4" xfId="27423" xr:uid="{E5D04B7C-52A4-49BE-8A03-EBCC48626785}"/>
    <cellStyle name="Normal 22 3 2 2 3" xfId="11658" xr:uid="{8D9A440D-2EE0-421B-90EB-EFE507FE173C}"/>
    <cellStyle name="Normal 22 3 2 2 3 2" xfId="11659" xr:uid="{0FBEF6D0-8D59-4C76-BF11-5ED17BDB7C40}"/>
    <cellStyle name="Normal 22 3 2 2 3 2 2" xfId="27427" xr:uid="{84B6F5B2-1874-4FFD-8BCE-C3C5DC235272}"/>
    <cellStyle name="Normal 22 3 2 2 3 3" xfId="27426" xr:uid="{16552D4B-9DF7-4809-94AA-F455E2246C05}"/>
    <cellStyle name="Normal 22 3 2 2 4" xfId="11660" xr:uid="{3F056B03-D75A-4E09-B8A5-31A39A746F6F}"/>
    <cellStyle name="Normal 22 3 2 2 4 2" xfId="11661" xr:uid="{64C95F22-9616-4841-A8E1-08872FAC6F1C}"/>
    <cellStyle name="Normal 22 3 2 2 4 2 2" xfId="27429" xr:uid="{0C0D01CC-55B1-4EF6-92AF-04C0BC60E064}"/>
    <cellStyle name="Normal 22 3 2 2 4 3" xfId="27428" xr:uid="{C06AE672-311C-4701-A563-927EC0D757BA}"/>
    <cellStyle name="Normal 22 3 2 2 5" xfId="11662" xr:uid="{31E0320F-0E68-4873-8053-169C80175B68}"/>
    <cellStyle name="Normal 22 3 2 2 5 2" xfId="27430" xr:uid="{F1EDD2B2-08C6-40DF-9536-1711E80C308D}"/>
    <cellStyle name="Normal 22 3 2 2_sales contracts" xfId="11654" xr:uid="{4DC3604C-163C-41C6-BCAF-F14A2B9E8A3C}"/>
    <cellStyle name="Normal 22 3 2 3" xfId="11663" xr:uid="{A22299E1-DEBB-40A7-BD88-8542CC43EE83}"/>
    <cellStyle name="Normal 22 3 2 3 2" xfId="11664" xr:uid="{0A33B7A9-83EC-42D1-8E4C-1F3A2009D24F}"/>
    <cellStyle name="Normal 22 3 2 3 2 2" xfId="27432" xr:uid="{15B8CB23-8B3A-42E0-8735-1F3257045B95}"/>
    <cellStyle name="Normal 22 3 2 3 3" xfId="11665" xr:uid="{74B932F9-F779-488F-856D-A4C46862D9EE}"/>
    <cellStyle name="Normal 22 3 2 3 3 2" xfId="27433" xr:uid="{F4457C60-721A-4695-82E5-CAEAC4EDF3E6}"/>
    <cellStyle name="Normal 22 3 2 3 4" xfId="27431" xr:uid="{38704B6A-FCD0-4F09-8081-26E286FDD6C5}"/>
    <cellStyle name="Normal 22 3 2 4" xfId="11666" xr:uid="{E8A3E499-1A13-40C4-9EB3-2C5A6EE335A0}"/>
    <cellStyle name="Normal 22 3 2 4 2" xfId="11667" xr:uid="{66561ED4-E7C4-4E6E-B001-6B32D3695B80}"/>
    <cellStyle name="Normal 22 3 2 4 2 2" xfId="27435" xr:uid="{1CB31472-C06C-464C-8990-B353C0BD348E}"/>
    <cellStyle name="Normal 22 3 2 4 3" xfId="11668" xr:uid="{51CAC57C-1A3C-4D75-BAEB-9167481B55D3}"/>
    <cellStyle name="Normal 22 3 2 4 3 2" xfId="27436" xr:uid="{C773B71B-0E1F-4CF1-818C-0181C3425623}"/>
    <cellStyle name="Normal 22 3 2 4 4" xfId="27434" xr:uid="{801BD369-9D1F-4701-8231-1664BB332F55}"/>
    <cellStyle name="Normal 22 3 2 5" xfId="11669" xr:uid="{6DC291A0-7DC8-46A5-8B30-62D0E2CD0120}"/>
    <cellStyle name="Normal 22 3 2 5 2" xfId="11670" xr:uid="{4BD7E0D8-B1F6-49F8-A4F5-5AD62A504251}"/>
    <cellStyle name="Normal 22 3 2 5 2 2" xfId="27438" xr:uid="{4BB42C9B-C409-430B-A965-CAB460D72F7D}"/>
    <cellStyle name="Normal 22 3 2 5 3" xfId="27437" xr:uid="{510274BB-B203-4BFF-8175-D4A217E79323}"/>
    <cellStyle name="Normal 22 3 2 6" xfId="11671" xr:uid="{4C62A363-BDB8-4D84-99AD-3D46C4E7788F}"/>
    <cellStyle name="Normal 22 3 2 6 2" xfId="11672" xr:uid="{1861666D-BA67-4355-8FD0-D13E3E746520}"/>
    <cellStyle name="Normal 22 3 2 6 2 2" xfId="27440" xr:uid="{54F9B37D-FA90-4654-BD43-A6B65E12784B}"/>
    <cellStyle name="Normal 22 3 2 6 3" xfId="27439" xr:uid="{99E335B2-CE2A-48ED-B894-0CFD93EBA86C}"/>
    <cellStyle name="Normal 22 3 2 7" xfId="11673" xr:uid="{F1B1B3D3-1FE7-47A2-ADC6-399D88645DE9}"/>
    <cellStyle name="Normal 22 3 2 7 2" xfId="27441" xr:uid="{250A692C-6195-4C0E-BE52-1E8904A58CAA}"/>
    <cellStyle name="Normal 22 3 2_Dev global price ach" xfId="11674" xr:uid="{734BC15A-130B-44AB-AA01-0B6F3199205E}"/>
    <cellStyle name="Normal 22 3 3" xfId="1569" xr:uid="{00000000-0005-0000-0000-000073060000}"/>
    <cellStyle name="Normal 22 3 3 2" xfId="11676" xr:uid="{74ED0B51-6AE9-4724-9A42-F46069B0F117}"/>
    <cellStyle name="Normal 22 3 3 2 2" xfId="11677" xr:uid="{96F7E8A4-5911-49B3-8ECF-57DDB9337B74}"/>
    <cellStyle name="Normal 22 3 3 2 2 2" xfId="27443" xr:uid="{EE825DEB-2DF6-452C-876B-683F3E622BB7}"/>
    <cellStyle name="Normal 22 3 3 2 3" xfId="11678" xr:uid="{C26E62D3-9436-4B95-BC0A-206E243FA0A3}"/>
    <cellStyle name="Normal 22 3 3 2 3 2" xfId="27444" xr:uid="{F1D04BD3-A310-4B02-B052-2EE2251A1866}"/>
    <cellStyle name="Normal 22 3 3 2 4" xfId="27442" xr:uid="{C4334C35-A911-4FD8-90BF-E354AD5CA06E}"/>
    <cellStyle name="Normal 22 3 3 3" xfId="11679" xr:uid="{6AED2F1E-FF70-491B-9A32-C3FCEF069DD0}"/>
    <cellStyle name="Normal 22 3 3 3 2" xfId="11680" xr:uid="{427E3F43-E048-4797-9EAD-B7E1FAC0D354}"/>
    <cellStyle name="Normal 22 3 3 3 2 2" xfId="27446" xr:uid="{6023E74B-D790-44A6-8058-0200BE7F4B04}"/>
    <cellStyle name="Normal 22 3 3 3 3" xfId="27445" xr:uid="{C3318A30-FE37-45C3-880E-3FE3E003010E}"/>
    <cellStyle name="Normal 22 3 3 4" xfId="11681" xr:uid="{E88D369C-CA5D-43CD-B7AC-FDF0E9390115}"/>
    <cellStyle name="Normal 22 3 3 4 2" xfId="11682" xr:uid="{78F035A6-4983-4328-97D1-C54FB3777C92}"/>
    <cellStyle name="Normal 22 3 3 4 2 2" xfId="27448" xr:uid="{F6F620C5-11C0-461F-AE80-83BB6497DDD2}"/>
    <cellStyle name="Normal 22 3 3 4 3" xfId="27447" xr:uid="{24851A9A-46DE-435B-A8ED-AE4FA9177576}"/>
    <cellStyle name="Normal 22 3 3 5" xfId="11683" xr:uid="{7AB9DBDF-9C99-4043-A2B1-4D49FBE254F3}"/>
    <cellStyle name="Normal 22 3 3 5 2" xfId="27449" xr:uid="{36D3BC15-30EC-4FB2-B721-3AF0EBA0AD01}"/>
    <cellStyle name="Normal 22 3 3_sales contracts" xfId="11675" xr:uid="{EB3418DD-4D12-4484-A9CD-F8D1B55E3278}"/>
    <cellStyle name="Normal 22 3 4" xfId="11684" xr:uid="{C5F9A902-B7A3-4F3F-967C-79B1DCF1AB0A}"/>
    <cellStyle name="Normal 22 3 4 2" xfId="11685" xr:uid="{50C9DF1E-50DD-413A-8EBD-C087A44A50F9}"/>
    <cellStyle name="Normal 22 3 4 2 2" xfId="27451" xr:uid="{83E57EB3-4F8B-4365-8435-799DD49AC04C}"/>
    <cellStyle name="Normal 22 3 4 3" xfId="11686" xr:uid="{95826974-A7F1-43BC-AD53-FDF352B8B843}"/>
    <cellStyle name="Normal 22 3 4 3 2" xfId="27452" xr:uid="{25B61031-662A-44E8-A8CC-4C6DFFB38396}"/>
    <cellStyle name="Normal 22 3 4 4" xfId="27450" xr:uid="{CF1CA26D-D085-44E3-AE28-04FDBF4EA4DD}"/>
    <cellStyle name="Normal 22 3 5" xfId="11687" xr:uid="{718909BB-38AF-4320-B2AB-4E20B6567904}"/>
    <cellStyle name="Normal 22 3 5 2" xfId="11688" xr:uid="{FCC1E240-7D25-4C77-B1A0-7CAD84518295}"/>
    <cellStyle name="Normal 22 3 5 2 2" xfId="27454" xr:uid="{765F8D75-1B3B-4B5B-9C7E-077A17F72CAE}"/>
    <cellStyle name="Normal 22 3 5 3" xfId="11689" xr:uid="{6567FEDF-6794-4765-B815-61B5ACFD1277}"/>
    <cellStyle name="Normal 22 3 5 3 2" xfId="27455" xr:uid="{D5762F59-CE6B-4391-A5F9-BBBC6276AA14}"/>
    <cellStyle name="Normal 22 3 5 4" xfId="27453" xr:uid="{B9E79055-7F31-414A-B140-F4270374EE67}"/>
    <cellStyle name="Normal 22 3 6" xfId="11690" xr:uid="{64F4466E-2D71-497D-9272-D6FCC1BC8621}"/>
    <cellStyle name="Normal 22 3 6 2" xfId="11691" xr:uid="{F7533FCA-729F-4CEC-84D8-BBA97D721116}"/>
    <cellStyle name="Normal 22 3 6 2 2" xfId="27457" xr:uid="{3426DB5F-1F6F-4C82-BC77-63ADE641E2DA}"/>
    <cellStyle name="Normal 22 3 6 3" xfId="27456" xr:uid="{B5F883B3-3568-4824-9858-6CAE2A13B778}"/>
    <cellStyle name="Normal 22 3 7" xfId="11692" xr:uid="{C245D61B-6058-4C36-A828-C7D97D3C6174}"/>
    <cellStyle name="Normal 22 3 7 2" xfId="11693" xr:uid="{98631C02-6B53-4134-B42B-2E658B469101}"/>
    <cellStyle name="Normal 22 3 7 2 2" xfId="27459" xr:uid="{64C64A92-CC52-4EE9-BE57-BCFB339BEF88}"/>
    <cellStyle name="Normal 22 3 7 3" xfId="27458" xr:uid="{D19F2CB9-3664-4637-BE07-505C8CFAC7BA}"/>
    <cellStyle name="Normal 22 3 8" xfId="11694" xr:uid="{0AC65B93-65B2-4E23-928C-F23A9FB8D500}"/>
    <cellStyle name="Normal 22 3 8 2" xfId="27460" xr:uid="{62D20FFC-EBC2-431B-A498-C82C73101EA2}"/>
    <cellStyle name="Normal 22 3_Dev global price ach" xfId="11695" xr:uid="{75CC9988-21FB-412D-A3AF-110B58BC6F60}"/>
    <cellStyle name="Normal 22 4" xfId="1570" xr:uid="{00000000-0005-0000-0000-000075060000}"/>
    <cellStyle name="Normal 22 4 2" xfId="1571" xr:uid="{00000000-0005-0000-0000-000076060000}"/>
    <cellStyle name="Normal 22 4 2 2" xfId="11697" xr:uid="{38022FA6-2B0A-4724-A3B4-1E37A9D127F2}"/>
    <cellStyle name="Normal 22 4 2 2 2" xfId="11698" xr:uid="{8F54209E-3744-4E40-92F3-B37D930D0AAE}"/>
    <cellStyle name="Normal 22 4 2 2 2 2" xfId="27462" xr:uid="{AFE7C103-860B-406A-9721-D434AED48A45}"/>
    <cellStyle name="Normal 22 4 2 2 3" xfId="11699" xr:uid="{9ED1D48C-5AA9-4BE5-8E9F-B0E16EE739EF}"/>
    <cellStyle name="Normal 22 4 2 2 3 2" xfId="27463" xr:uid="{378C7EF1-8A92-47E6-BBC9-1C260A66319B}"/>
    <cellStyle name="Normal 22 4 2 2 4" xfId="27461" xr:uid="{8A030371-70C0-4B8A-9369-768B7E5F9862}"/>
    <cellStyle name="Normal 22 4 2 3" xfId="11700" xr:uid="{ED50905F-1FBE-4036-88AF-AA9D62C4C14F}"/>
    <cellStyle name="Normal 22 4 2 3 2" xfId="11701" xr:uid="{90086EE6-2007-4469-BB89-403E4BDCA4F3}"/>
    <cellStyle name="Normal 22 4 2 3 2 2" xfId="27465" xr:uid="{C64DB80C-8C20-41BE-97F1-B16B6778EAD4}"/>
    <cellStyle name="Normal 22 4 2 3 3" xfId="27464" xr:uid="{BBBD04B2-AFFD-4049-8093-42395971D154}"/>
    <cellStyle name="Normal 22 4 2 4" xfId="11702" xr:uid="{D43914D9-4469-414A-ADF4-C7D027D3DB9F}"/>
    <cellStyle name="Normal 22 4 2 4 2" xfId="11703" xr:uid="{DD8D3220-B57F-4042-A2C2-8BD5B4035387}"/>
    <cellStyle name="Normal 22 4 2 4 2 2" xfId="27467" xr:uid="{381B6BDB-B0C0-4310-A99F-72443A6132D2}"/>
    <cellStyle name="Normal 22 4 2 4 3" xfId="27466" xr:uid="{0F73DDBF-032D-4873-9E63-C344C65FB53A}"/>
    <cellStyle name="Normal 22 4 2 5" xfId="11704" xr:uid="{4B6AE7E9-EB0A-4EC6-B15B-91C65C429EC4}"/>
    <cellStyle name="Normal 22 4 2 5 2" xfId="27468" xr:uid="{B59981D4-892A-45A5-A64C-A85AB18607C9}"/>
    <cellStyle name="Normal 22 4 2_sales contracts" xfId="11696" xr:uid="{7029D661-7E95-4BE0-BD6B-D8A2A3C9DC1F}"/>
    <cellStyle name="Normal 22 4 3" xfId="11705" xr:uid="{74ACC999-EA2D-454B-AE5D-A97398BC1A3F}"/>
    <cellStyle name="Normal 22 4 3 2" xfId="11706" xr:uid="{EE3C68D4-5E70-473C-BD71-F7DA3A811ED4}"/>
    <cellStyle name="Normal 22 4 3 2 2" xfId="27470" xr:uid="{2C0564E9-CC72-4684-8FE0-FCE3D8C36E3F}"/>
    <cellStyle name="Normal 22 4 3 3" xfId="11707" xr:uid="{1601AFF2-A6A3-43C2-A4B8-836CB0898AB9}"/>
    <cellStyle name="Normal 22 4 3 3 2" xfId="27471" xr:uid="{ECD87142-5E15-4124-9482-F56D8CBB8E02}"/>
    <cellStyle name="Normal 22 4 3 4" xfId="27469" xr:uid="{7B76D293-17AD-4348-92B9-916B4159C4C7}"/>
    <cellStyle name="Normal 22 4 4" xfId="11708" xr:uid="{C85EA2D6-DD94-4B09-A841-E00BAC23BC9A}"/>
    <cellStyle name="Normal 22 4 4 2" xfId="11709" xr:uid="{FB51B606-AB8B-4371-8553-2B9237590751}"/>
    <cellStyle name="Normal 22 4 4 2 2" xfId="27473" xr:uid="{912E5149-BA09-4308-917A-8377A896A3AA}"/>
    <cellStyle name="Normal 22 4 4 3" xfId="11710" xr:uid="{F31175F7-9BEC-4E49-B612-D01545EFD905}"/>
    <cellStyle name="Normal 22 4 4 3 2" xfId="27474" xr:uid="{B0E91DE1-58FF-46E0-BA33-D5C8154D83AF}"/>
    <cellStyle name="Normal 22 4 4 4" xfId="27472" xr:uid="{D0CB5B80-E5A0-4EDA-84B7-58460A6E83B3}"/>
    <cellStyle name="Normal 22 4 5" xfId="11711" xr:uid="{6F36E6FB-060C-443E-9D49-94CAB90D51A4}"/>
    <cellStyle name="Normal 22 4 5 2" xfId="11712" xr:uid="{95C6186C-C3BF-44D5-B5CA-166C28AAFD18}"/>
    <cellStyle name="Normal 22 4 5 2 2" xfId="27476" xr:uid="{30E56349-5743-409C-BC5D-3B20F65A11ED}"/>
    <cellStyle name="Normal 22 4 5 3" xfId="27475" xr:uid="{95B635E5-15ED-4014-8CB8-956923F3E7CE}"/>
    <cellStyle name="Normal 22 4 6" xfId="11713" xr:uid="{55FA6B84-CA5C-4AF6-8E6F-17445D056357}"/>
    <cellStyle name="Normal 22 4 6 2" xfId="11714" xr:uid="{58FF14A6-A0BF-43E1-86D1-B87876C37AFE}"/>
    <cellStyle name="Normal 22 4 6 2 2" xfId="27478" xr:uid="{4672181E-EC10-4617-9BD9-AAAA9AF5B99E}"/>
    <cellStyle name="Normal 22 4 6 3" xfId="27477" xr:uid="{76231C86-0CA1-4B74-A0CE-CB304EDA116F}"/>
    <cellStyle name="Normal 22 4 7" xfId="11715" xr:uid="{D13E2358-35D0-428F-8733-C270F3CB172A}"/>
    <cellStyle name="Normal 22 4 7 2" xfId="27479" xr:uid="{FEB7A534-8006-4610-8298-0A7CB8345E85}"/>
    <cellStyle name="Normal 22 4_Dev global price ach" xfId="11716" xr:uid="{7A6FB2BE-5E8B-46B0-A83C-47EA6E773BC6}"/>
    <cellStyle name="Normal 22 5" xfId="1572" xr:uid="{00000000-0005-0000-0000-000078060000}"/>
    <cellStyle name="Normal 22 5 2" xfId="1573" xr:uid="{00000000-0005-0000-0000-000079060000}"/>
    <cellStyle name="Normal 22 5 2 2" xfId="11718" xr:uid="{CDC5D36E-23FB-453B-9C83-25A5B08DDD5B}"/>
    <cellStyle name="Normal 22 5 2 2 2" xfId="11719" xr:uid="{D83F7208-E87C-4B62-BC96-7025FC4F9744}"/>
    <cellStyle name="Normal 22 5 2 2 2 2" xfId="27481" xr:uid="{24ADF990-5EE5-4909-8B58-8666D8173F55}"/>
    <cellStyle name="Normal 22 5 2 2 3" xfId="11720" xr:uid="{4A084B6A-3982-4FB1-A435-C3A54BE2EBDF}"/>
    <cellStyle name="Normal 22 5 2 2 3 2" xfId="27482" xr:uid="{F32C147A-9CD4-4D11-8BEA-CB8C57DA4E75}"/>
    <cellStyle name="Normal 22 5 2 2 4" xfId="27480" xr:uid="{B2DA774A-9321-43E4-AF15-16614BF73B59}"/>
    <cellStyle name="Normal 22 5 2 3" xfId="11721" xr:uid="{9306CC01-E54F-4F18-B36B-240852577DD3}"/>
    <cellStyle name="Normal 22 5 2 3 2" xfId="11722" xr:uid="{DC980FFC-308F-49E2-99DC-98975200C6C4}"/>
    <cellStyle name="Normal 22 5 2 3 2 2" xfId="27484" xr:uid="{27FB1C73-6FBD-4B37-A3FE-AB25639A0345}"/>
    <cellStyle name="Normal 22 5 2 3 3" xfId="27483" xr:uid="{129D81FF-75B0-4ED7-A5DF-C7CDD0469795}"/>
    <cellStyle name="Normal 22 5 2 4" xfId="11723" xr:uid="{515F2273-3A19-4AAA-B767-1891129D9822}"/>
    <cellStyle name="Normal 22 5 2 4 2" xfId="11724" xr:uid="{2050F58C-A7CC-48BF-BF5B-B63339F72729}"/>
    <cellStyle name="Normal 22 5 2 4 2 2" xfId="27486" xr:uid="{B9327CDA-421B-4BAF-A044-351883269394}"/>
    <cellStyle name="Normal 22 5 2 4 3" xfId="27485" xr:uid="{FA1A8E4A-E9F0-4198-816C-A5A186E15036}"/>
    <cellStyle name="Normal 22 5 2 5" xfId="11725" xr:uid="{203C132E-7F72-4832-8957-FAC7B2086AE1}"/>
    <cellStyle name="Normal 22 5 2 5 2" xfId="27487" xr:uid="{E0BFA80B-3423-41A6-A596-A1FC907707C7}"/>
    <cellStyle name="Normal 22 5 2_sales contracts" xfId="11717" xr:uid="{558E0442-733F-43A1-8A1A-7B489F4598C1}"/>
    <cellStyle name="Normal 22 5 3" xfId="11726" xr:uid="{E95E551F-C75C-463B-941F-557C5C6BEF54}"/>
    <cellStyle name="Normal 22 5 3 2" xfId="11727" xr:uid="{5F29D10F-7DE4-4030-A984-2DD6380FA769}"/>
    <cellStyle name="Normal 22 5 3 2 2" xfId="27489" xr:uid="{C62DE8F0-529F-4938-8510-B7879CB4BB34}"/>
    <cellStyle name="Normal 22 5 3 3" xfId="11728" xr:uid="{D981BB97-AEE4-433F-BD1E-1E5E1A18DB42}"/>
    <cellStyle name="Normal 22 5 3 3 2" xfId="27490" xr:uid="{97CEDA95-894F-42A3-B06A-AAF6ECB9F2B4}"/>
    <cellStyle name="Normal 22 5 3 4" xfId="27488" xr:uid="{69CED2B6-B5E9-4F79-9058-E796BEDA7342}"/>
    <cellStyle name="Normal 22 5 4" xfId="11729" xr:uid="{18985EC4-A49D-4AC7-AFF6-73AD2E724F6A}"/>
    <cellStyle name="Normal 22 5 4 2" xfId="11730" xr:uid="{36BDCF2D-390E-4E98-B12B-8653E8F1716C}"/>
    <cellStyle name="Normal 22 5 4 2 2" xfId="27492" xr:uid="{0D2B2F33-999C-4026-B390-A6E7C563E095}"/>
    <cellStyle name="Normal 22 5 4 3" xfId="11731" xr:uid="{93105522-7E80-48AA-8861-B36CFB6299DF}"/>
    <cellStyle name="Normal 22 5 4 3 2" xfId="27493" xr:uid="{4AEF6D3B-C6CE-46A5-AE50-A80E7F974F3D}"/>
    <cellStyle name="Normal 22 5 4 4" xfId="27491" xr:uid="{17A4ADDA-06A6-4235-8389-9AB5DF0F12FD}"/>
    <cellStyle name="Normal 22 5 5" xfId="11732" xr:uid="{E2785F8E-D8A9-45DF-92F6-A08C7BBC2185}"/>
    <cellStyle name="Normal 22 5 5 2" xfId="11733" xr:uid="{6A9EAB3B-33E9-4C77-90AC-33BCA0DAB9F8}"/>
    <cellStyle name="Normal 22 5 5 2 2" xfId="27495" xr:uid="{2BD5CA50-0A7B-45AB-8511-98FECBB51BC8}"/>
    <cellStyle name="Normal 22 5 5 3" xfId="27494" xr:uid="{C5D4BE1F-F769-4C7C-9E42-427E59D52303}"/>
    <cellStyle name="Normal 22 5 6" xfId="11734" xr:uid="{5F518807-4E25-4B9A-AEBE-213BCF6DC44A}"/>
    <cellStyle name="Normal 22 5 6 2" xfId="11735" xr:uid="{71E1F66F-6886-42F0-97C0-494E6320EA39}"/>
    <cellStyle name="Normal 22 5 6 2 2" xfId="27497" xr:uid="{02D3682D-B4EE-4FB2-A8F5-392D2038C5B7}"/>
    <cellStyle name="Normal 22 5 6 3" xfId="27496" xr:uid="{1A9CE02C-3A70-4F68-B23E-3DC9E4E5B99F}"/>
    <cellStyle name="Normal 22 5 7" xfId="11736" xr:uid="{0280D706-B322-4A88-B13F-E895754F6D02}"/>
    <cellStyle name="Normal 22 5 7 2" xfId="27498" xr:uid="{1B2C897C-7A81-4095-BA19-C14C82C02B07}"/>
    <cellStyle name="Normal 22 5_Dev global price ach" xfId="11737" xr:uid="{437F1F02-C1D9-4216-B81A-E13B2FD0D597}"/>
    <cellStyle name="Normal 22 6" xfId="1574" xr:uid="{00000000-0005-0000-0000-00007B060000}"/>
    <cellStyle name="Normal 22 6 2" xfId="11739" xr:uid="{A383DA64-4345-4FC1-8E0C-CBF020C66523}"/>
    <cellStyle name="Normal 22 6 2 2" xfId="27499" xr:uid="{D474FBDD-C25E-4210-B9EF-B4CD2AEBD056}"/>
    <cellStyle name="Normal 22 6 3" xfId="11740" xr:uid="{2A21FF7F-4B1E-4E7E-BA59-52ABD33D3640}"/>
    <cellStyle name="Normal 22 6 3 2" xfId="11741" xr:uid="{9218B6C4-8B5E-4F26-B30B-29F7108FDBD5}"/>
    <cellStyle name="Normal 22 6 3 2 2" xfId="27501" xr:uid="{CE32B3ED-4780-4DB7-9BC1-22DD35FBBBCC}"/>
    <cellStyle name="Normal 22 6 3 3" xfId="11742" xr:uid="{E7EECEC7-FE99-4CB7-A9B6-888922FD0842}"/>
    <cellStyle name="Normal 22 6 3 3 2" xfId="27502" xr:uid="{F66F1377-D3D0-459B-9F99-45953F4D270E}"/>
    <cellStyle name="Normal 22 6 3 4" xfId="27500" xr:uid="{A6796196-FF48-4A76-8E28-0E926977860A}"/>
    <cellStyle name="Normal 22 6 4" xfId="11743" xr:uid="{E4CE8B7B-4A93-45A6-B560-1038FBA26123}"/>
    <cellStyle name="Normal 22 6 4 2" xfId="11744" xr:uid="{38189981-19EA-4126-83F3-D2BBF9282E29}"/>
    <cellStyle name="Normal 22 6 4 2 2" xfId="27504" xr:uid="{85BCACBF-3AFD-4724-8FE3-7C79BFB048E5}"/>
    <cellStyle name="Normal 22 6 4 3" xfId="27503" xr:uid="{ECF18CB5-CBAC-4A6F-96A2-533083D2ADB5}"/>
    <cellStyle name="Normal 22 6_sales contracts" xfId="11738" xr:uid="{20546054-6B3B-494E-A157-997EB389372C}"/>
    <cellStyle name="Normal 22 7" xfId="11745" xr:uid="{D0A64AEF-23F8-4073-ADF7-791BCAE9A6DD}"/>
    <cellStyle name="Normal 22 7 2" xfId="11746" xr:uid="{82EA80B8-30EF-443C-86F4-224E9D5BB32A}"/>
    <cellStyle name="Normal 22 7 2 2" xfId="11747" xr:uid="{A688A106-2979-4956-9E9F-265FE0D3766B}"/>
    <cellStyle name="Normal 22 7 2 2 2" xfId="27507" xr:uid="{6FB36455-0843-4A28-A23C-5227812C67DA}"/>
    <cellStyle name="Normal 22 7 2 3" xfId="27506" xr:uid="{A18F8FFA-1A76-4C34-A2E5-A3637A467ADF}"/>
    <cellStyle name="Normal 22 7 3" xfId="11748" xr:uid="{78227666-BFAD-4779-9A4E-9E397058B042}"/>
    <cellStyle name="Normal 22 7 3 2" xfId="11749" xr:uid="{FD0DAED2-44FE-4358-853B-D803190BE79B}"/>
    <cellStyle name="Normal 22 7 3 2 2" xfId="27509" xr:uid="{C415F744-7ADA-4A66-8D6F-8C90E7333A84}"/>
    <cellStyle name="Normal 22 7 3 3" xfId="27508" xr:uid="{4AF23651-A38E-4723-89C2-FEFA3999C23A}"/>
    <cellStyle name="Normal 22 7 4" xfId="11750" xr:uid="{7C4924D5-4773-4AEE-8195-4DBEA61C9034}"/>
    <cellStyle name="Normal 22 7 4 2" xfId="27510" xr:uid="{1D5F026F-6E7E-4C52-B250-DD2C3FDD2EA2}"/>
    <cellStyle name="Normal 22 7 5" xfId="27505" xr:uid="{69BE2654-0AFD-4297-943C-EB45227EE79F}"/>
    <cellStyle name="Normal 22 8" xfId="11751" xr:uid="{2D28D69E-A4D1-4594-AAD4-1855286C9C5A}"/>
    <cellStyle name="Normal 22 8 2" xfId="11752" xr:uid="{666F570E-8545-4EAC-BE0D-248B0005A8CC}"/>
    <cellStyle name="Normal 22 8 2 2" xfId="27512" xr:uid="{C5183F45-63F7-43F9-9C49-7DF2BB7D797D}"/>
    <cellStyle name="Normal 22 8 3" xfId="11753" xr:uid="{CC708ED5-8DD9-40B8-AC7F-6241164179B3}"/>
    <cellStyle name="Normal 22 8 3 2" xfId="27513" xr:uid="{4CB88BD7-7198-4420-9432-5C760AFF277C}"/>
    <cellStyle name="Normal 22 8 4" xfId="27511" xr:uid="{0C5970FC-2D10-4082-BD52-E0C60450BF36}"/>
    <cellStyle name="Normal 22 9" xfId="11754" xr:uid="{E51976F2-AD78-498B-8BDB-312B8AD2012A}"/>
    <cellStyle name="Normal 22 9 2" xfId="11755" xr:uid="{7DCD859E-F11C-4B11-965A-D9DF9D6F1414}"/>
    <cellStyle name="Normal 22 9 2 2" xfId="27515" xr:uid="{111D7F49-BF13-4CE2-8894-A62777EE516F}"/>
    <cellStyle name="Normal 22 9 3" xfId="27514" xr:uid="{32FC2217-D16D-4C03-B769-A450DDC6C9CB}"/>
    <cellStyle name="Normal 22_Dev global price ach" xfId="11756" xr:uid="{33AC7C60-D8A7-42B2-9668-DD32479AC7C3}"/>
    <cellStyle name="Normal 23" xfId="1575" xr:uid="{00000000-0005-0000-0000-00007D060000}"/>
    <cellStyle name="Normal 23 2" xfId="1576" xr:uid="{00000000-0005-0000-0000-00007E060000}"/>
    <cellStyle name="Normal 23 2 2" xfId="34082" xr:uid="{314CE31F-6904-4BF3-A988-8F6F0886CF2A}"/>
    <cellStyle name="Normal 23 2 3" xfId="21612" xr:uid="{800FD572-883A-4363-9290-50E56AA06010}"/>
    <cellStyle name="Normal 23 3" xfId="1577" xr:uid="{00000000-0005-0000-0000-00007F060000}"/>
    <cellStyle name="Normal 23 3 2" xfId="34083" xr:uid="{62B310A9-B756-4D4A-A56C-D8C700B5E605}"/>
    <cellStyle name="Normal 23 3 3" xfId="21611" xr:uid="{9B2A388E-4012-45CE-82B1-DD6A9E51638E}"/>
    <cellStyle name="Normal 23 4" xfId="34081" xr:uid="{8B32829B-6F6B-47E7-8625-5B2B6850A5FC}"/>
    <cellStyle name="Normal 23 5" xfId="21613" xr:uid="{77A406F6-4047-4AE7-893D-B42D6D3D4BEB}"/>
    <cellStyle name="Normal 23_Financial statement" xfId="1578" xr:uid="{00000000-0005-0000-0000-000080060000}"/>
    <cellStyle name="Normal 24" xfId="1579" xr:uid="{00000000-0005-0000-0000-000081060000}"/>
    <cellStyle name="Normal 24 2" xfId="1580" xr:uid="{00000000-0005-0000-0000-000082060000}"/>
    <cellStyle name="Normal 24 2 2" xfId="11758" xr:uid="{43560C91-EF0B-4915-AFD8-5118CB35BDE2}"/>
    <cellStyle name="Normal 24 2 2 2" xfId="11759" xr:uid="{6EB4547A-D00A-40D5-9946-8C0265106EDD}"/>
    <cellStyle name="Normal 24 2 2 2 2" xfId="27517" xr:uid="{6693234B-89F2-4016-B210-0641CEC5C222}"/>
    <cellStyle name="Normal 24 2 2 3" xfId="11760" xr:uid="{D4F25CC1-E462-48D3-90EE-A3D80E2D2B9F}"/>
    <cellStyle name="Normal 24 2 2 3 2" xfId="27518" xr:uid="{0A33EC83-1C0D-49A6-A639-D1B58BE08A1A}"/>
    <cellStyle name="Normal 24 2 2 4" xfId="27516" xr:uid="{32DC58A4-CAD8-4443-8984-DD619368C27D}"/>
    <cellStyle name="Normal 24 2 3" xfId="11761" xr:uid="{CBAC14DC-3D59-4190-A3F7-35E8A7AA798F}"/>
    <cellStyle name="Normal 24 2 3 2" xfId="27519" xr:uid="{F50A5326-A236-419A-A8E5-B9E01045B099}"/>
    <cellStyle name="Normal 24 2 4" xfId="11762" xr:uid="{1C99A115-64C8-4DAD-B028-CF42A654CFC0}"/>
    <cellStyle name="Normal 24 2 4 2" xfId="27520" xr:uid="{8FBE58CC-C8D5-423A-A055-A01BFEBEFAFF}"/>
    <cellStyle name="Normal 24 2_sales contracts" xfId="11757" xr:uid="{7DFF1E8A-DD40-4AFB-B25F-C3022F239C3D}"/>
    <cellStyle name="Normal 24 3" xfId="21610" xr:uid="{00042790-D996-4513-AD27-57A66031DB03}"/>
    <cellStyle name="Normal 24 4" xfId="34084" xr:uid="{5929140E-6341-4161-866E-B517288EB77F}"/>
    <cellStyle name="Normal 24_Input 18 Cash FC" xfId="21609" xr:uid="{C17FDF19-06B0-428A-9CF7-3AF8C9C4F4FA}"/>
    <cellStyle name="Normal 25" xfId="1581" xr:uid="{00000000-0005-0000-0000-000083060000}"/>
    <cellStyle name="Normal 25 2" xfId="1582" xr:uid="{00000000-0005-0000-0000-000084060000}"/>
    <cellStyle name="Normal 25 2 2" xfId="11764" xr:uid="{6DC6371D-3DC7-40D8-B14A-DE59EBEFC247}"/>
    <cellStyle name="Normal 25 2 2 2" xfId="27521" xr:uid="{36F45F58-1F7B-4172-ABCE-3ED865348514}"/>
    <cellStyle name="Normal 25 2 3" xfId="11765" xr:uid="{89C32AF4-7FA0-4623-9A57-08A67ACECF59}"/>
    <cellStyle name="Normal 25 2 3 2" xfId="11766" xr:uid="{0FCF10EF-AFDB-476B-AC68-E0EADE493D60}"/>
    <cellStyle name="Normal 25 2 3 2 2" xfId="27523" xr:uid="{2B1CCED7-8D2E-440E-9DA6-F8B13841EF0B}"/>
    <cellStyle name="Normal 25 2 3 3" xfId="11767" xr:uid="{FF246D55-D492-4767-B0DD-1A8C16F1EBD4}"/>
    <cellStyle name="Normal 25 2 3 3 2" xfId="27524" xr:uid="{802C9854-3BA4-473F-9C0A-853CCA736C11}"/>
    <cellStyle name="Normal 25 2 3 4" xfId="27522" xr:uid="{4673E84E-892E-4194-B51C-BB0D62A6A066}"/>
    <cellStyle name="Normal 25 2 4" xfId="11768" xr:uid="{4A13BB55-5EAC-4D33-8FF9-BB2043211E61}"/>
    <cellStyle name="Normal 25 2 4 2" xfId="11769" xr:uid="{1F2A6F44-CD68-43FD-A4EA-D359A316CE5B}"/>
    <cellStyle name="Normal 25 2 4 2 2" xfId="27526" xr:uid="{5846887D-E894-43BC-9FDE-0B6F5FD1D352}"/>
    <cellStyle name="Normal 25 2 4 3" xfId="27525" xr:uid="{39ABEA98-84BE-4C8E-8898-3ADAE4C10292}"/>
    <cellStyle name="Normal 25 2_sales contracts" xfId="11763" xr:uid="{D949C922-A0FD-4A47-A5AB-05EF4AA6F0B7}"/>
    <cellStyle name="Normal 25 3" xfId="11770" xr:uid="{89AA17B6-50EC-4E43-A94F-9C0F1AE99019}"/>
    <cellStyle name="Normal 25 3 2" xfId="11771" xr:uid="{2C7B9253-B6FF-4454-B011-BF33C4EFAEB3}"/>
    <cellStyle name="Normal 25 3 2 2" xfId="11772" xr:uid="{C6F2EDF8-86B5-49D6-8123-612E3F0445B3}"/>
    <cellStyle name="Normal 25 3 2 2 2" xfId="27529" xr:uid="{95710C8F-3B7D-41FE-96C7-C80FC024F138}"/>
    <cellStyle name="Normal 25 3 2 3" xfId="27528" xr:uid="{749097EC-E68C-4B47-B137-2250FED3ED66}"/>
    <cellStyle name="Normal 25 3 3" xfId="11773" xr:uid="{05E149D3-01E2-42A8-962B-EE68D67AD735}"/>
    <cellStyle name="Normal 25 3 3 2" xfId="11774" xr:uid="{7DDF48E1-A9F3-4EE3-B942-501384A79310}"/>
    <cellStyle name="Normal 25 3 3 2 2" xfId="27531" xr:uid="{AD56C1B6-317A-416A-992B-49C494CCB270}"/>
    <cellStyle name="Normal 25 3 3 3" xfId="27530" xr:uid="{6E084504-95A4-4D57-A3DF-54B4DB8ED669}"/>
    <cellStyle name="Normal 25 3 4" xfId="11775" xr:uid="{CA203148-32E3-4FBB-9FE1-0A637C67FACA}"/>
    <cellStyle name="Normal 25 3 4 2" xfId="27532" xr:uid="{55B3ADDE-B3EA-438D-B6B9-564AB2458F97}"/>
    <cellStyle name="Normal 25 3 5" xfId="27527" xr:uid="{A760474D-3489-4A12-B31F-E061512FD2BF}"/>
    <cellStyle name="Normal 25 3 6" xfId="21608" xr:uid="{97B1A19E-2EE9-43F8-9FCF-1C354AE623D8}"/>
    <cellStyle name="Normal 25 4" xfId="11776" xr:uid="{CE467922-585F-43ED-BD4E-8D36E2FD843F}"/>
    <cellStyle name="Normal 25 4 2" xfId="11777" xr:uid="{090CE8C5-5D3E-42CD-B996-0F478F7A3631}"/>
    <cellStyle name="Normal 25 4 2 2" xfId="27534" xr:uid="{DA2B7097-6504-486C-8162-CD7AB402C6D5}"/>
    <cellStyle name="Normal 25 4 3" xfId="27533" xr:uid="{D2BE95CE-F6D2-4FE1-B738-D9934AD80BBB}"/>
    <cellStyle name="Normal 25 5" xfId="11778" xr:uid="{DA33E040-B8BB-430A-9AF5-A05F4CDBB107}"/>
    <cellStyle name="Normal 25 5 2" xfId="27535" xr:uid="{7CD8B595-1FCA-4E91-B9D3-07F92DC9C3E3}"/>
    <cellStyle name="Normal 25 6" xfId="34085" xr:uid="{E4575E6B-9DD5-4B39-8B0A-8FBD9109CF32}"/>
    <cellStyle name="Normal 25_Dev global price ach" xfId="11779" xr:uid="{BB4F33CB-1D50-437B-B863-AD1A7A338191}"/>
    <cellStyle name="Normal 26" xfId="1583" xr:uid="{00000000-0005-0000-0000-000085060000}"/>
    <cellStyle name="Normal 26 2" xfId="18600" xr:uid="{912232C1-F9E9-40E0-ABC0-45D37FEEC857}"/>
    <cellStyle name="Normal 26 3" xfId="18599" xr:uid="{82AFEF91-2922-4BDD-9804-700D677F234A}"/>
    <cellStyle name="Normal 26 4" xfId="34086" xr:uid="{2ED46226-0DD8-4BCC-878F-2BFB6A0AF6F7}"/>
    <cellStyle name="Normal 26 5" xfId="21607" xr:uid="{0147933A-55F1-4402-B252-8C3A0D8E48C9}"/>
    <cellStyle name="Normal 26_Input 18 Cash FC" xfId="18598" xr:uid="{7A101355-AC8E-4AC5-827F-CEEBF7261B90}"/>
    <cellStyle name="Normal 27" xfId="1584" xr:uid="{00000000-0005-0000-0000-000086060000}"/>
    <cellStyle name="Normal 27 2" xfId="21605" xr:uid="{6685AC39-C10A-408E-BA7E-EAC36107E417}"/>
    <cellStyle name="Normal 27 3" xfId="21604" xr:uid="{16804C8C-5BAA-4A7A-9C54-CC7A2312CCAB}"/>
    <cellStyle name="Normal 27 4" xfId="34087" xr:uid="{EAFD0478-81DA-4484-95AB-481CF643FA7F}"/>
    <cellStyle name="Normal 27 5" xfId="21606" xr:uid="{4B307D46-1676-47BC-83EF-4C17A38FB91E}"/>
    <cellStyle name="Normal 27_Input 18 Cash FC" xfId="21603" xr:uid="{C3F1AFD8-2CA7-4B3E-BD1A-96DD32F95598}"/>
    <cellStyle name="Normal 28" xfId="1585" xr:uid="{00000000-0005-0000-0000-000087060000}"/>
    <cellStyle name="Normal 28 2" xfId="21601" xr:uid="{50DD7A3F-2985-4C7D-9D2F-0EE725E84950}"/>
    <cellStyle name="Normal 28 3" xfId="21600" xr:uid="{9FF3F080-1CC1-49CD-97EF-FB746DDB23F2}"/>
    <cellStyle name="Normal 28 4" xfId="34088" xr:uid="{404B49A6-B62F-42E1-9823-C063D036A0B6}"/>
    <cellStyle name="Normal 28 5" xfId="21602" xr:uid="{E855B0DB-DBDF-49AD-8BDB-3603FF67BA21}"/>
    <cellStyle name="Normal 28_Input 18 Cash FC" xfId="21599" xr:uid="{45CF2B7F-E590-45B7-8FD0-574E7C5FDC5B}"/>
    <cellStyle name="Normal 29" xfId="1586" xr:uid="{00000000-0005-0000-0000-000088060000}"/>
    <cellStyle name="Normal 29 2" xfId="21597" xr:uid="{EA1902AC-513B-48C3-995B-047DE7720307}"/>
    <cellStyle name="Normal 29 3" xfId="21596" xr:uid="{045B7D2A-C028-47B9-A48A-F176B75ABDD0}"/>
    <cellStyle name="Normal 29 4" xfId="34089" xr:uid="{B3F356DF-D7A7-4EC3-B4FF-7F30ABF5C89F}"/>
    <cellStyle name="Normal 29 5" xfId="21598" xr:uid="{4755469B-6CBD-4FF8-BC1D-E4BB95D1CB51}"/>
    <cellStyle name="Normal 29_Input 18 Cash FC" xfId="21595" xr:uid="{ADEDC3D7-BEBF-4C10-BD2D-672A85B27E2B}"/>
    <cellStyle name="Normal 3" xfId="7" xr:uid="{00000000-0005-0000-0000-000089060000}"/>
    <cellStyle name="Normal 3 10" xfId="1587" xr:uid="{00000000-0005-0000-0000-00008A060000}"/>
    <cellStyle name="Normal 3 10 2" xfId="11781" xr:uid="{0D8F50CF-F1F1-4841-8253-570DBA060E1B}"/>
    <cellStyle name="Normal 3 10 2 2" xfId="11782" xr:uid="{FA37E56A-F417-4F23-A2FF-F29E67507446}"/>
    <cellStyle name="Normal 3 10 2 2 2" xfId="27537" xr:uid="{21B48927-0C88-4722-B3B2-88FAFB070E34}"/>
    <cellStyle name="Normal 3 10 2 3" xfId="11783" xr:uid="{EBF9E092-2F54-4F9C-A716-FE47FAAC72C0}"/>
    <cellStyle name="Normal 3 10 2 3 2" xfId="27538" xr:uid="{E9BDB200-FB9A-45F7-82E3-48512AEB8E48}"/>
    <cellStyle name="Normal 3 10 2 4" xfId="27536" xr:uid="{F8ED3F7A-03D1-493A-9EFE-0ED67D3AF7C8}"/>
    <cellStyle name="Normal 3 10 3" xfId="11784" xr:uid="{4531F608-28B1-4932-AF59-B02A0A62577F}"/>
    <cellStyle name="Normal 3 10 3 2" xfId="27539" xr:uid="{DA396C9F-92ED-418C-8E19-5276B2641B1B}"/>
    <cellStyle name="Normal 3 10 4" xfId="11785" xr:uid="{7F268DE6-687A-4E94-BB56-679965E07A9B}"/>
    <cellStyle name="Normal 3 10 4 2" xfId="27540" xr:uid="{8938E617-0732-4D67-A262-37CAB4AD55EF}"/>
    <cellStyle name="Normal 3 10 5" xfId="34090" xr:uid="{5AC5A0FF-E8F5-4A3A-B028-74847696A8B0}"/>
    <cellStyle name="Normal 3 10 6" xfId="19594" xr:uid="{88EACDC4-41CF-4849-A4B7-F262FA1DC7CD}"/>
    <cellStyle name="Normal 3 10 7" xfId="37295" xr:uid="{B5750190-1717-4CBC-9F28-2ECFB1424CF7}"/>
    <cellStyle name="Normal 3 10_sales contracts" xfId="11780" xr:uid="{5DCF38C4-C2AC-41FB-836F-495617434A5F}"/>
    <cellStyle name="Normal 3 11" xfId="1588" xr:uid="{00000000-0005-0000-0000-00008B060000}"/>
    <cellStyle name="Normal 3 12" xfId="1589" xr:uid="{00000000-0005-0000-0000-00008C060000}"/>
    <cellStyle name="Normal 3 12 2" xfId="11787" xr:uid="{B85D8413-748B-4112-8BEF-70FB04B3879A}"/>
    <cellStyle name="Normal 3 12 2 2" xfId="11788" xr:uid="{4C979AF4-D9CE-4336-899D-CCC4EBF899D9}"/>
    <cellStyle name="Normal 3 12 2 2 2" xfId="27542" xr:uid="{A7CE1CB3-979A-4F99-B01A-7FF8F8732D7A}"/>
    <cellStyle name="Normal 3 12 2 3" xfId="11789" xr:uid="{E2869BA9-F7E4-431C-9017-C4A6AFECAD10}"/>
    <cellStyle name="Normal 3 12 2 3 2" xfId="27543" xr:uid="{32FC6711-A462-49A0-9904-6791C0933E07}"/>
    <cellStyle name="Normal 3 12 2 4" xfId="27541" xr:uid="{FAD3F7F1-0A1B-4A21-8679-EA4E446F7A75}"/>
    <cellStyle name="Normal 3 12 3" xfId="11790" xr:uid="{AE765E67-2750-40EC-9B6D-137F5A0FC193}"/>
    <cellStyle name="Normal 3 12 3 2" xfId="27544" xr:uid="{110742E1-AC9D-48CD-A703-584F38EA15B5}"/>
    <cellStyle name="Normal 3 12 4" xfId="11791" xr:uid="{D15F31EC-38DD-4EE1-A59F-A814D83529D8}"/>
    <cellStyle name="Normal 3 12 4 2" xfId="27545" xr:uid="{5404AD4B-8AB1-49E4-A38A-14108A7918A2}"/>
    <cellStyle name="Normal 3 12_sales contracts" xfId="11786" xr:uid="{82DF9E24-9C1D-409F-B487-B3C4A2090C15}"/>
    <cellStyle name="Normal 3 13" xfId="18144" xr:uid="{A736884F-7125-40F8-9477-DA099D644DFD}"/>
    <cellStyle name="Normal 3 14" xfId="34663" xr:uid="{AA22AE05-59C7-481D-9646-C38F3BF8973A}"/>
    <cellStyle name="Normal 3 15" xfId="37442" xr:uid="{0D416F6D-23B1-4FC5-ABC4-3AF6F478CE8B}"/>
    <cellStyle name="Normal 3 2" xfId="461" xr:uid="{00000000-0005-0000-0000-00008D060000}"/>
    <cellStyle name="Normal 3 2 2" xfId="1590" xr:uid="{00000000-0005-0000-0000-00008E060000}"/>
    <cellStyle name="Normal 3 2 2 2" xfId="11793" xr:uid="{1A8D67C8-FD47-4FA4-9DD1-A42C2F2FA24A}"/>
    <cellStyle name="Normal 3 2 2 2 2" xfId="27546" xr:uid="{A67A6B8C-7A62-44D4-AE5C-F308271F541B}"/>
    <cellStyle name="Normal 3 2 2 3" xfId="11794" xr:uid="{704F759D-7F76-4BA8-9C3B-A3AC4198F47F}"/>
    <cellStyle name="Normal 3 2 2 3 2" xfId="27547" xr:uid="{84489A0E-5A3E-47E4-B484-A567357B54FE}"/>
    <cellStyle name="Normal 3 2 2_sales contracts" xfId="11792" xr:uid="{F82059AB-48AD-4E59-B43C-898B17DD7173}"/>
    <cellStyle name="Normal 3 2 3" xfId="33944" xr:uid="{25985229-5ECD-41D8-95FD-AEEAE5BF53F3}"/>
    <cellStyle name="Normal 3 2 4" xfId="18320" xr:uid="{27224E09-2947-407D-842A-8F85728919E5}"/>
    <cellStyle name="Normal 3 2 5" xfId="34664" xr:uid="{76E55A98-C84A-4074-818F-9D1C09F1A505}"/>
    <cellStyle name="Normal 3 2 6" xfId="37371" xr:uid="{37230E86-0541-497E-A751-CEEFEFF624F9}"/>
    <cellStyle name="Normal 3 2_6.CF CapEx New" xfId="11795" xr:uid="{2A56CB45-6BE3-4FE7-8058-B734198499A7}"/>
    <cellStyle name="Normal 3 3" xfId="518" xr:uid="{00000000-0005-0000-0000-000090060000}"/>
    <cellStyle name="Normal 3 3 2" xfId="11797" xr:uid="{30202576-31CB-4E9E-BF86-9E5E7453DAA9}"/>
    <cellStyle name="Normal 3 3 2 2" xfId="27548" xr:uid="{0B0D42B6-0647-43A0-B690-AEC4CA45DE45}"/>
    <cellStyle name="Normal 3 3 3" xfId="11798" xr:uid="{1AD2BE30-9E28-48B2-9EA6-412F1F22328E}"/>
    <cellStyle name="Normal 3 3 3 2" xfId="27549" xr:uid="{E6AABC8A-7DF6-4DD8-81C5-4DC5DE03AC75}"/>
    <cellStyle name="Normal 3 3 4" xfId="11799" xr:uid="{210DA43D-09E1-4C31-9369-B5027376C074}"/>
    <cellStyle name="Normal 3 3 4 2" xfId="11800" xr:uid="{71EE4622-C39A-4480-BBCC-A02D1917663F}"/>
    <cellStyle name="Normal 3 3 4 2 2" xfId="11801" xr:uid="{6B044DF4-A765-4DCD-895B-74A6FD19C0D3}"/>
    <cellStyle name="Normal 3 3 4 2 2 2" xfId="27552" xr:uid="{3A4231C2-5770-4AB3-98CE-8C15AE851365}"/>
    <cellStyle name="Normal 3 3 4 2 3" xfId="27551" xr:uid="{B4091F6E-B896-48DB-9F82-B830624629A2}"/>
    <cellStyle name="Normal 3 3 4 3" xfId="11802" xr:uid="{CB478444-57EE-4DDD-9F7A-A26A1ADBA4B5}"/>
    <cellStyle name="Normal 3 3 4 3 2" xfId="11803" xr:uid="{14B2B64D-8DB3-48C8-AFF7-0C350FDB3BEB}"/>
    <cellStyle name="Normal 3 3 4 3 2 2" xfId="27554" xr:uid="{F5114F75-EE90-4D80-85C1-8F19327B3C31}"/>
    <cellStyle name="Normal 3 3 4 3 3" xfId="27553" xr:uid="{30DFA21B-CF4D-4D4E-AF20-36FBF16A3884}"/>
    <cellStyle name="Normal 3 3 4 4" xfId="11804" xr:uid="{ED1C0A50-3999-4CD3-9200-939B204852C2}"/>
    <cellStyle name="Normal 3 3 4 4 2" xfId="27555" xr:uid="{11098593-B5F4-444C-B3B3-FF69C706DABF}"/>
    <cellStyle name="Normal 3 3 4 5" xfId="27550" xr:uid="{ABF32109-6E6D-4A53-B026-5DDB6C77ACA8}"/>
    <cellStyle name="Normal 3 3_sales contracts" xfId="11796" xr:uid="{771223F1-444F-4798-9530-2A730860CA18}"/>
    <cellStyle name="Normal 3 4" xfId="1591" xr:uid="{00000000-0005-0000-0000-000091060000}"/>
    <cellStyle name="Normal 3 4 2" xfId="11806" xr:uid="{340EB937-7E40-47AA-B692-11B95FA37385}"/>
    <cellStyle name="Normal 3 4 2 2" xfId="27556" xr:uid="{819BBA17-868B-469F-904A-FFF36195D03A}"/>
    <cellStyle name="Normal 3 4 3" xfId="11807" xr:uid="{4A863ECF-C762-4993-82EA-421465C4FA58}"/>
    <cellStyle name="Normal 3 4 3 2" xfId="11808" xr:uid="{05457448-A8AE-4295-9518-7D1860484437}"/>
    <cellStyle name="Normal 3 4 3 2 2" xfId="11809" xr:uid="{5544FA37-1B38-43A1-97E8-FA4A04EB1E20}"/>
    <cellStyle name="Normal 3 4 3 2 2 2" xfId="11810" xr:uid="{6AA5CA03-E6E4-4EA6-B3DB-0BDF18FC6823}"/>
    <cellStyle name="Normal 3 4 3 2 2 2 2" xfId="27560" xr:uid="{A1F77E38-6A64-4795-A06A-77C4CF9B42E5}"/>
    <cellStyle name="Normal 3 4 3 2 2 3" xfId="27559" xr:uid="{9DB2F56D-34EF-4DAE-87C7-29E67DA36CD9}"/>
    <cellStyle name="Normal 3 4 3 2 3" xfId="11811" xr:uid="{CBD115AA-7109-42A3-8DDB-A2D655CC907F}"/>
    <cellStyle name="Normal 3 4 3 2 3 2" xfId="11812" xr:uid="{57FAB76F-0E52-4EBB-8335-6516E3901628}"/>
    <cellStyle name="Normal 3 4 3 2 3 2 2" xfId="27562" xr:uid="{191BED49-AC44-48AD-B859-D5C6421A66CC}"/>
    <cellStyle name="Normal 3 4 3 2 3 3" xfId="27561" xr:uid="{7EE2CEF7-5A02-498F-8CCF-6A1C8B678A0D}"/>
    <cellStyle name="Normal 3 4 3 2 4" xfId="11813" xr:uid="{AC13451B-F4B7-4055-88B6-86BF696A0014}"/>
    <cellStyle name="Normal 3 4 3 2 4 2" xfId="27563" xr:uid="{3F82EF2E-B7F5-4C77-9CBB-0B2481B75EBC}"/>
    <cellStyle name="Normal 3 4 3 2 5" xfId="27558" xr:uid="{07BFC857-4929-414B-BDB8-F3018F3C8830}"/>
    <cellStyle name="Normal 3 4 3 3" xfId="11814" xr:uid="{00E91489-0582-4C8A-A813-74A19B9846FF}"/>
    <cellStyle name="Normal 3 4 3 3 2" xfId="11815" xr:uid="{556FA34F-0977-4D58-9E94-A6CA237CE83A}"/>
    <cellStyle name="Normal 3 4 3 3 2 2" xfId="27565" xr:uid="{5F5561A6-6F78-4EB5-88E7-B3EF481B9DC7}"/>
    <cellStyle name="Normal 3 4 3 3 3" xfId="27564" xr:uid="{25E16F50-703C-4348-B56C-958266838130}"/>
    <cellStyle name="Normal 3 4 3 4" xfId="11816" xr:uid="{F78554FF-A214-4F94-849A-28E8660A1061}"/>
    <cellStyle name="Normal 3 4 3 4 2" xfId="11817" xr:uid="{35F819C7-9CFB-4656-A4B0-3869C96EABB0}"/>
    <cellStyle name="Normal 3 4 3 4 2 2" xfId="27567" xr:uid="{16861C97-7605-4166-AB20-C81F2532E78B}"/>
    <cellStyle name="Normal 3 4 3 4 3" xfId="27566" xr:uid="{8A940CE2-C4A2-4D36-8C84-676ED050D18F}"/>
    <cellStyle name="Normal 3 4 3 5" xfId="11818" xr:uid="{E0523968-3286-4C63-A5BC-7A02C79A57B5}"/>
    <cellStyle name="Normal 3 4 3 5 2" xfId="27568" xr:uid="{1A55DD80-F45F-41D8-AB18-BABA2F696F58}"/>
    <cellStyle name="Normal 3 4 3 6" xfId="27557" xr:uid="{CF0485B1-FE59-4A92-A94F-8E91BC911B70}"/>
    <cellStyle name="Normal 3 4 3_Dev global price ach" xfId="11819" xr:uid="{CC6413B2-FE41-4D35-8ABB-112031C23885}"/>
    <cellStyle name="Normal 3 4 4" xfId="11820" xr:uid="{F771D689-3141-4CB1-9D44-33C03951AF85}"/>
    <cellStyle name="Normal 3 4 4 2" xfId="11821" xr:uid="{27119356-881A-4F5F-AAC9-44E43D168EF3}"/>
    <cellStyle name="Normal 3 4 4 2 2" xfId="11822" xr:uid="{82D6F10E-AA67-4884-8993-DD5E1D40921A}"/>
    <cellStyle name="Normal 3 4 4 2 2 2" xfId="11823" xr:uid="{15D0B8EA-70C2-4C7A-A52B-861BC1FF6EAE}"/>
    <cellStyle name="Normal 3 4 4 2 2 2 2" xfId="27572" xr:uid="{5DE68E0F-52A5-4A9C-AA65-3E9D3D42CC9C}"/>
    <cellStyle name="Normal 3 4 4 2 2 3" xfId="27571" xr:uid="{C8376799-84C5-44CC-833A-13B201AAA506}"/>
    <cellStyle name="Normal 3 4 4 2 3" xfId="11824" xr:uid="{67CB74C0-206D-4B66-BCDC-82CFE3AC1275}"/>
    <cellStyle name="Normal 3 4 4 2 3 2" xfId="11825" xr:uid="{5FDF7C3C-603F-48E6-B196-3F32CEB707CB}"/>
    <cellStyle name="Normal 3 4 4 2 3 2 2" xfId="27574" xr:uid="{DE638930-DF52-4FC3-8414-B446A644AC5A}"/>
    <cellStyle name="Normal 3 4 4 2 3 3" xfId="27573" xr:uid="{E9ABB75E-E38A-440A-BF86-D6B772400EA6}"/>
    <cellStyle name="Normal 3 4 4 2 4" xfId="11826" xr:uid="{7A030AB3-82F4-4A51-AEC2-108392CA4F8A}"/>
    <cellStyle name="Normal 3 4 4 2 4 2" xfId="27575" xr:uid="{3AAC2EA6-0368-4B7C-A4D8-CBCCBD690ACD}"/>
    <cellStyle name="Normal 3 4 4 2 5" xfId="27570" xr:uid="{514EC60B-EE24-4E97-A448-FAEBD3D8882D}"/>
    <cellStyle name="Normal 3 4 4 3" xfId="11827" xr:uid="{51C11EAD-3565-48D9-9B9E-EAF7FE8560B5}"/>
    <cellStyle name="Normal 3 4 4 3 2" xfId="11828" xr:uid="{D51B0570-EA34-4A4A-BB57-F5B5E5D2DB15}"/>
    <cellStyle name="Normal 3 4 4 3 2 2" xfId="27577" xr:uid="{F82E06E8-EDDF-4206-AF36-34401C6744BF}"/>
    <cellStyle name="Normal 3 4 4 3 3" xfId="27576" xr:uid="{D012B6AD-91C9-487A-9EE3-7D2F0C272626}"/>
    <cellStyle name="Normal 3 4 4 4" xfId="11829" xr:uid="{C502217B-D7A0-4031-B9CE-E1CE9D6F8144}"/>
    <cellStyle name="Normal 3 4 4 4 2" xfId="11830" xr:uid="{F97F4AF8-FE12-4189-805B-76353680B8C0}"/>
    <cellStyle name="Normal 3 4 4 4 2 2" xfId="27579" xr:uid="{A44927BC-FD75-466D-A40C-9B4F9B0EB668}"/>
    <cellStyle name="Normal 3 4 4 4 3" xfId="27578" xr:uid="{4C61B28D-F8D1-4FC6-8416-670910F59C81}"/>
    <cellStyle name="Normal 3 4 4 5" xfId="11831" xr:uid="{30278101-4ACF-40B9-A002-0AF646A31160}"/>
    <cellStyle name="Normal 3 4 4 5 2" xfId="27580" xr:uid="{DE784809-9551-4CC7-9F98-827C3D14419D}"/>
    <cellStyle name="Normal 3 4 4 6" xfId="27569" xr:uid="{35DCEAA3-C10D-4BBF-873D-0F53EA810C9A}"/>
    <cellStyle name="Normal 3 4 4_Dev global price ach" xfId="11832" xr:uid="{0AFB76F9-2482-4ADC-9B10-8C49A0F45755}"/>
    <cellStyle name="Normal 3 4 5" xfId="34091" xr:uid="{F9E30A65-F9A6-4E02-9164-D86BEDC4D5CA}"/>
    <cellStyle name="Normal 3 4 6" xfId="33867" xr:uid="{203B9401-138C-435A-BAF0-1688764F29B2}"/>
    <cellStyle name="Normal 3 4_sales contracts" xfId="11805" xr:uid="{CE46B856-8CA5-4D00-8481-4A506D57F795}"/>
    <cellStyle name="Normal 3 5" xfId="1592" xr:uid="{00000000-0005-0000-0000-000092060000}"/>
    <cellStyle name="Normal 3 5 2" xfId="11834" xr:uid="{1BF6CDAE-70B5-4E3D-9740-B45C4973CD62}"/>
    <cellStyle name="Normal 3 5 2 2" xfId="27581" xr:uid="{3DE25536-0C8B-4A4E-A9B5-6C4D28B026EF}"/>
    <cellStyle name="Normal 3 5 3" xfId="11835" xr:uid="{B3AD1DA9-5B8E-4737-BE9E-2766FE286641}"/>
    <cellStyle name="Normal 3 5 3 2" xfId="27582" xr:uid="{B4218AD6-8356-4CE9-A3A4-E15E61879D7F}"/>
    <cellStyle name="Normal 3 5 4" xfId="34092" xr:uid="{63834982-25E6-4680-A862-E1B9BB432A37}"/>
    <cellStyle name="Normal 3 5 5" xfId="33868" xr:uid="{49D23656-E47D-4C4F-8022-51FCCBC22E55}"/>
    <cellStyle name="Normal 3 5_sales contracts" xfId="11833" xr:uid="{CB0A90FC-4643-4964-A8D1-3160F9AAB6E7}"/>
    <cellStyle name="Normal 3 6" xfId="1593" xr:uid="{00000000-0005-0000-0000-000093060000}"/>
    <cellStyle name="Normal 3 6 2" xfId="34093" xr:uid="{38B4248C-9F3D-4C75-8247-E1C898678CC2}"/>
    <cellStyle name="Normal 3 6 3" xfId="33869" xr:uid="{52B8EACA-56F1-4196-AAC6-251FF2360911}"/>
    <cellStyle name="Normal 3 6 4" xfId="35827" xr:uid="{1C924CDE-789F-4FBF-B2EE-7C16AE124C31}"/>
    <cellStyle name="Normal 3 7" xfId="1594" xr:uid="{00000000-0005-0000-0000-000094060000}"/>
    <cellStyle name="Normal 3 7 2" xfId="11837" xr:uid="{840701CE-9B21-4C45-BE12-87DEA088B9A5}"/>
    <cellStyle name="Normal 3 7 2 2" xfId="11838" xr:uid="{622A332D-D25A-4986-837D-A30C2D945E4A}"/>
    <cellStyle name="Normal 3 7 2 2 2" xfId="27584" xr:uid="{703F59DC-4789-4537-9290-E34B87A07CAB}"/>
    <cellStyle name="Normal 3 7 2 3" xfId="11839" xr:uid="{158DC86D-486F-4E6B-A5F3-039FFC4C8007}"/>
    <cellStyle name="Normal 3 7 2 3 2" xfId="27585" xr:uid="{2827C7C8-72C1-4825-AB03-78FBCE4A7C6F}"/>
    <cellStyle name="Normal 3 7 2 4" xfId="27583" xr:uid="{25F96DE9-CD97-4476-A2DA-9FE7D85B73C9}"/>
    <cellStyle name="Normal 3 7 3" xfId="11840" xr:uid="{B55604E1-9087-48F4-B176-13149EFE7AFC}"/>
    <cellStyle name="Normal 3 7 3 2" xfId="27586" xr:uid="{00939898-1D62-4956-990D-40F71175764A}"/>
    <cellStyle name="Normal 3 7 4" xfId="11841" xr:uid="{A7631641-0351-4EE0-92D2-203F2AC197E9}"/>
    <cellStyle name="Normal 3 7 4 2" xfId="27587" xr:uid="{EF86C22A-4660-4E3B-9E47-1F0D19D12155}"/>
    <cellStyle name="Normal 3 7 5" xfId="34094" xr:uid="{AEF0AD43-3559-45C8-894D-380A0FE0E675}"/>
    <cellStyle name="Normal 3 7 6" xfId="18273" xr:uid="{1F927D90-54D4-407B-8076-2126BB3FE960}"/>
    <cellStyle name="Normal 3 7 7" xfId="37282" xr:uid="{AEA405FA-A20C-47ED-8CE4-B02C1D7D16F8}"/>
    <cellStyle name="Normal 3 7_sales contracts" xfId="11836" xr:uid="{9C2B1182-1AA3-436E-B929-4667E88D4E53}"/>
    <cellStyle name="Normal 3 8" xfId="1595" xr:uid="{00000000-0005-0000-0000-000095060000}"/>
    <cellStyle name="Normal 3 8 2" xfId="11843" xr:uid="{E9820A6C-7521-4F33-886A-68410FFF6E88}"/>
    <cellStyle name="Normal 3 8 2 2" xfId="11844" xr:uid="{CB501837-ACAC-4079-9868-AD6F03A5DD21}"/>
    <cellStyle name="Normal 3 8 2 2 2" xfId="27589" xr:uid="{445824FE-A37A-483E-A4CB-CE4DB7DAB0BC}"/>
    <cellStyle name="Normal 3 8 2 3" xfId="11845" xr:uid="{171EEA25-2519-480B-A416-26B8EDF96A91}"/>
    <cellStyle name="Normal 3 8 2 3 2" xfId="27590" xr:uid="{7AAE201B-23A2-4A30-B081-E7001CAD6BF9}"/>
    <cellStyle name="Normal 3 8 2 4" xfId="27588" xr:uid="{6CD1AE8C-9F93-4CAD-B85C-8C74C0116A81}"/>
    <cellStyle name="Normal 3 8 3" xfId="11846" xr:uid="{A47F754F-FF2D-4A12-8DDE-C9B34994FD3E}"/>
    <cellStyle name="Normal 3 8 3 2" xfId="27591" xr:uid="{6AAA4961-3D7C-4C83-9220-6B815ACAD8B0}"/>
    <cellStyle name="Normal 3 8 4" xfId="11847" xr:uid="{6E19F4EA-9D1F-4EF1-8AD7-19E2135C4A12}"/>
    <cellStyle name="Normal 3 8 4 2" xfId="27592" xr:uid="{BB4C447A-ECBB-4DA0-81F1-B560CBFD3C4C}"/>
    <cellStyle name="Normal 3 8 5" xfId="34095" xr:uid="{B43DE58D-8A7C-41ED-937A-A5892BAEA004}"/>
    <cellStyle name="Normal 3 8 6" xfId="33871" xr:uid="{2B961050-60DF-4BA9-89CD-C2DCBFE12416}"/>
    <cellStyle name="Normal 3 8 7" xfId="37280" xr:uid="{EF45AAB9-8DF7-484F-AEB9-5EAE847369F3}"/>
    <cellStyle name="Normal 3 8_sales contracts" xfId="11842" xr:uid="{215E9EB7-8B20-4D0D-A2B4-161DCA94796E}"/>
    <cellStyle name="Normal 3 9" xfId="1596" xr:uid="{00000000-0005-0000-0000-000096060000}"/>
    <cellStyle name="Normal 3 9 2" xfId="11849" xr:uid="{3D3BFF7B-5351-45CC-A5C4-FC53E911375F}"/>
    <cellStyle name="Normal 3 9 2 2" xfId="11850" xr:uid="{D5035459-C0BC-4AEB-8DCD-761B831B0D88}"/>
    <cellStyle name="Normal 3 9 2 2 2" xfId="27594" xr:uid="{3A1B146F-F54C-462D-A665-79BFEBB1D308}"/>
    <cellStyle name="Normal 3 9 2 3" xfId="11851" xr:uid="{E2ECFD43-E765-4A7B-840C-639683146F84}"/>
    <cellStyle name="Normal 3 9 2 3 2" xfId="27595" xr:uid="{E8F10E13-21A1-4918-AA12-3B843BE2003B}"/>
    <cellStyle name="Normal 3 9 2 4" xfId="27593" xr:uid="{92A7C545-7522-41BF-B080-6A68A6E2087A}"/>
    <cellStyle name="Normal 3 9 3" xfId="11852" xr:uid="{B2E8115E-C754-46BA-9050-3EFAC7600084}"/>
    <cellStyle name="Normal 3 9 3 2" xfId="27596" xr:uid="{E1B24188-C4AC-4376-951A-6B32600EF508}"/>
    <cellStyle name="Normal 3 9 4" xfId="11853" xr:uid="{BEA0B31E-FF77-4C65-B5DC-430B099C67CA}"/>
    <cellStyle name="Normal 3 9 4 2" xfId="27597" xr:uid="{BC278C33-28BD-4C1C-8B6C-E981523FADFA}"/>
    <cellStyle name="Normal 3 9 5" xfId="34096" xr:uid="{439CE0EF-A90E-4EB1-A3BD-7C437C8D4B9D}"/>
    <cellStyle name="Normal 3 9 6" xfId="33872" xr:uid="{55BD1C97-2FCB-4BC1-964E-7439F9145BFC}"/>
    <cellStyle name="Normal 3 9 7" xfId="37292" xr:uid="{319948F0-5813-479D-AA36-B1C01E50F323}"/>
    <cellStyle name="Normal 3 9_sales contracts" xfId="11848" xr:uid="{53D3A1BC-774E-4CDC-9CD1-487307326C83}"/>
    <cellStyle name="Normal 3_2015" xfId="35802" xr:uid="{ADDA8B41-2DEE-4FC9-B784-CBF753A34DD2}"/>
    <cellStyle name="Normal 30" xfId="1597" xr:uid="{00000000-0005-0000-0000-000098060000}"/>
    <cellStyle name="Normal 30 2" xfId="21593" xr:uid="{DA94B874-8251-4632-8601-76DA4A96768F}"/>
    <cellStyle name="Normal 30 3" xfId="21591" xr:uid="{6E1BEA2F-025E-4DEA-9EDF-AA889CDB5F13}"/>
    <cellStyle name="Normal 30 4" xfId="34097" xr:uid="{689CCE7B-75C8-4417-A29C-670913450919}"/>
    <cellStyle name="Normal 30 5" xfId="21594" xr:uid="{30477E55-7E3E-4ED5-A0A6-285AC2F5569C}"/>
    <cellStyle name="Normal 30_Input 18 Cash FC" xfId="21590" xr:uid="{54B18B9F-E4B2-451B-8648-2338FA5F485D}"/>
    <cellStyle name="Normal 31" xfId="1598" xr:uid="{00000000-0005-0000-0000-000099060000}"/>
    <cellStyle name="Normal 31 2" xfId="18597" xr:uid="{70DD7BE1-1098-4B08-AD06-17CE5D09BA30}"/>
    <cellStyle name="Normal 31 3" xfId="21588" xr:uid="{7AC17292-7A98-4C5D-82BD-C403CB75F0AF}"/>
    <cellStyle name="Normal 31 4" xfId="34098" xr:uid="{352284D9-0F7B-4150-BCCC-3ED1C33AAF4F}"/>
    <cellStyle name="Normal 31 5" xfId="21589" xr:uid="{6CB74855-75DB-4C78-83B3-F21370A7ABB9}"/>
    <cellStyle name="Normal 31_Input 18 Cash FC" xfId="21587" xr:uid="{DDAF2437-B527-4DE6-A7A9-BE94E354DF47}"/>
    <cellStyle name="Normal 32" xfId="1599" xr:uid="{00000000-0005-0000-0000-00009A060000}"/>
    <cellStyle name="Normal 32 2" xfId="21585" xr:uid="{32F14EB3-363C-4AB3-AB1A-A66AFB81D68C}"/>
    <cellStyle name="Normal 32 3" xfId="21584" xr:uid="{69E48F9C-CD0C-47B9-ACCD-4AC52562BB3D}"/>
    <cellStyle name="Normal 32 4" xfId="34099" xr:uid="{50061BFD-542A-46DE-A1C1-1D015CF50762}"/>
    <cellStyle name="Normal 32 5" xfId="21586" xr:uid="{E3A8E2C8-E5A7-4F3F-AFA8-6F5A51A5F823}"/>
    <cellStyle name="Normal 32_Input 18 Cash FC" xfId="18596" xr:uid="{AA717DB6-3652-45F5-80C6-0240B982D428}"/>
    <cellStyle name="Normal 33" xfId="1600" xr:uid="{00000000-0005-0000-0000-00009B060000}"/>
    <cellStyle name="Normal 34" xfId="1601" xr:uid="{00000000-0005-0000-0000-00009C060000}"/>
    <cellStyle name="Normal 35" xfId="1602" xr:uid="{00000000-0005-0000-0000-00009D060000}"/>
    <cellStyle name="Normal 35 2" xfId="11855" xr:uid="{BBF0F0BE-BAE2-4315-8EBF-08EB0BDC8770}"/>
    <cellStyle name="Normal 35 2 2" xfId="27598" xr:uid="{6D9C6266-B075-4B03-B7DF-DA59AF3C8F7B}"/>
    <cellStyle name="Normal 35 3" xfId="11856" xr:uid="{45FC9CD3-0686-438D-9D40-21F8766B4E1E}"/>
    <cellStyle name="Normal 35 3 2" xfId="27599" xr:uid="{470E4481-F397-4BDB-A996-21C7D3760487}"/>
    <cellStyle name="Normal 35 4" xfId="34100" xr:uid="{804183CE-5F63-439D-9480-1A2BEE650750}"/>
    <cellStyle name="Normal 35_sales contracts" xfId="11854" xr:uid="{6A103794-B0F8-498A-B6C4-E4306DCE4D67}"/>
    <cellStyle name="Normal 36" xfId="1603" xr:uid="{00000000-0005-0000-0000-00009E060000}"/>
    <cellStyle name="Normal 36 2" xfId="11858" xr:uid="{F19CA166-4E9A-4FAB-81F6-F1A8068BD6B5}"/>
    <cellStyle name="Normal 36 2 2" xfId="27600" xr:uid="{839797AE-EF72-4971-8F92-C4B948D353C7}"/>
    <cellStyle name="Normal 36 3" xfId="11859" xr:uid="{2701B159-35B2-4B26-9D79-58A438013AFD}"/>
    <cellStyle name="Normal 36 3 2" xfId="27601" xr:uid="{1DE3389D-6375-4B9A-B18A-D708C7EBD455}"/>
    <cellStyle name="Normal 36 4" xfId="34101" xr:uid="{CC0B2435-F9D8-4B6A-8021-DC6C9514A249}"/>
    <cellStyle name="Normal 36_sales contracts" xfId="11857" xr:uid="{22B1B87D-AC7D-4641-80AB-39973C6BE2E0}"/>
    <cellStyle name="Normal 37" xfId="1604" xr:uid="{00000000-0005-0000-0000-00009F060000}"/>
    <cellStyle name="Normal 37 2" xfId="34102" xr:uid="{B1FD095B-DCF7-4C47-B69D-95263396D984}"/>
    <cellStyle name="Normal 37 3" xfId="19597" xr:uid="{5170DBF8-266A-4D10-8198-5AC43D5746FB}"/>
    <cellStyle name="Normal 38" xfId="2234" xr:uid="{00000000-0005-0000-0000-0000A0060000}"/>
    <cellStyle name="Normal 38 2" xfId="11861" xr:uid="{CC902482-8D3E-401B-A89C-4474D673E7D4}"/>
    <cellStyle name="Normal 38 2 2" xfId="27602" xr:uid="{4C8040B3-9862-4376-AEAB-22120F628D72}"/>
    <cellStyle name="Normal 38 3" xfId="11862" xr:uid="{AEB649CD-3562-4C62-AC26-4B2E547436E1}"/>
    <cellStyle name="Normal 38 3 2" xfId="27603" xr:uid="{873F07EF-62DB-4169-A04F-2108A46E10F1}"/>
    <cellStyle name="Normal 38 4" xfId="34407" xr:uid="{E94C2F5F-6DE6-4C40-AC69-3D020B50000F}"/>
    <cellStyle name="Normal 38 5" xfId="33877" xr:uid="{9643068B-12BD-405E-83D3-09E2416051A4}"/>
    <cellStyle name="Normal 38_sales contracts" xfId="11860" xr:uid="{DBB77190-D205-4F98-9457-3219F5D0E662}"/>
    <cellStyle name="Normal 39" xfId="2235" xr:uid="{00000000-0005-0000-0000-0000A1060000}"/>
    <cellStyle name="Normal 39 2" xfId="11864" xr:uid="{5E884FA4-52ED-4A11-B918-6EA87FC157BE}"/>
    <cellStyle name="Normal 39 2 2" xfId="27604" xr:uid="{3718A947-6456-43B8-803D-9F2D97FC878C}"/>
    <cellStyle name="Normal 39 3" xfId="11865" xr:uid="{33609CB7-A2C3-489B-930B-5E5439B77153}"/>
    <cellStyle name="Normal 39 3 2" xfId="27605" xr:uid="{6E97B022-87A5-40FD-8BBB-ACC8C5C1B88D}"/>
    <cellStyle name="Normal 39 4" xfId="19635" xr:uid="{9EFECD21-E7CC-4FCF-A8EE-4E615EAB691A}"/>
    <cellStyle name="Normal 39 5" xfId="33878" xr:uid="{F2A94922-5C8C-451C-BBC8-80FDA3DDD6F4}"/>
    <cellStyle name="Normal 39 6" xfId="2370" xr:uid="{4BFD2DB3-958F-4448-A230-45E19845A123}"/>
    <cellStyle name="Normal 39_sales contracts" xfId="11863" xr:uid="{DC8BA617-4013-4C88-89B1-279864BA52B1}"/>
    <cellStyle name="Normal 4" xfId="379" xr:uid="{00000000-0005-0000-0000-0000A2060000}"/>
    <cellStyle name="Normal 4 10" xfId="37275" xr:uid="{A4EA2CC2-CD3D-432F-B98B-3DD6E8476C29}"/>
    <cellStyle name="Normal 4 2" xfId="460" xr:uid="{00000000-0005-0000-0000-0000A3060000}"/>
    <cellStyle name="Normal 4 2 2" xfId="11866" xr:uid="{4A3DE788-696B-49AD-B71C-5FD1DE75BD3C}"/>
    <cellStyle name="Normal 4 2 2 2" xfId="27606" xr:uid="{95F93ED5-F365-40AC-9F2D-D5595B3C51F9}"/>
    <cellStyle name="Normal 4 2 3" xfId="11867" xr:uid="{BE336D0A-8C6E-4A78-B3F7-CBAEE6EF97C6}"/>
    <cellStyle name="Normal 4 2 3 2" xfId="27607" xr:uid="{AB49E669-FB22-42AA-844E-159ECAB4DAF4}"/>
    <cellStyle name="Normal 4 2 4" xfId="11868" xr:uid="{F6986E43-6F63-4E45-8213-FAF56E0D9D93}"/>
    <cellStyle name="Normal 4 2 4 2" xfId="11869" xr:uid="{33AFD811-2EE5-4F27-B0AE-F6F604FC9F5C}"/>
    <cellStyle name="Normal 4 2 4 2 2" xfId="11870" xr:uid="{3C8E41F5-FBF1-4763-8D5F-F46B716831E2}"/>
    <cellStyle name="Normal 4 2 4 2 2 2" xfId="11871" xr:uid="{BE767AB1-ED8F-421D-8B9E-C8A326A20021}"/>
    <cellStyle name="Normal 4 2 4 2 2 2 2" xfId="27611" xr:uid="{05CA3114-42E4-4DCF-B93D-8CB60FAA1E7B}"/>
    <cellStyle name="Normal 4 2 4 2 2 3" xfId="27610" xr:uid="{9CF24B03-0094-413A-8883-4B8857D313A7}"/>
    <cellStyle name="Normal 4 2 4 2 3" xfId="11872" xr:uid="{5BE819DF-FF4D-4D1C-BE1E-013C5BF575DB}"/>
    <cellStyle name="Normal 4 2 4 2 3 2" xfId="11873" xr:uid="{37AAD524-ADA1-47D9-9656-7785F7CD171E}"/>
    <cellStyle name="Normal 4 2 4 2 3 2 2" xfId="27613" xr:uid="{A71EE068-C19D-44D4-BD3A-823A22A0F1BF}"/>
    <cellStyle name="Normal 4 2 4 2 3 3" xfId="27612" xr:uid="{6BDF3372-D0FE-4F17-B74C-C6407DC862AB}"/>
    <cellStyle name="Normal 4 2 4 2 4" xfId="11874" xr:uid="{AC5FF2C0-59D2-4631-91E5-3EA184AE193C}"/>
    <cellStyle name="Normal 4 2 4 2 4 2" xfId="27614" xr:uid="{DB29FEFD-61EF-40B1-B90A-DD9A62C8EE93}"/>
    <cellStyle name="Normal 4 2 4 2 5" xfId="27609" xr:uid="{8B3F1A2B-51A7-46D0-8BD5-6D3E6CC1B9F6}"/>
    <cellStyle name="Normal 4 2 4 3" xfId="11875" xr:uid="{D2EECF65-5F08-41B0-BF73-BEAF582BF66B}"/>
    <cellStyle name="Normal 4 2 4 3 2" xfId="11876" xr:uid="{A7B6D401-CDBD-42B7-8895-D89DD8623281}"/>
    <cellStyle name="Normal 4 2 4 3 2 2" xfId="27616" xr:uid="{2B55BAB9-CB00-4321-B4D7-C1FBE4AC9B6E}"/>
    <cellStyle name="Normal 4 2 4 3 3" xfId="27615" xr:uid="{15D2E902-2F81-49A3-AF86-D4B226CA1621}"/>
    <cellStyle name="Normal 4 2 4 4" xfId="11877" xr:uid="{8AF5BF69-B64E-4084-82DA-F5A6247003DA}"/>
    <cellStyle name="Normal 4 2 4 4 2" xfId="11878" xr:uid="{5BDB3725-3880-4A8B-90E2-91D99AEF7707}"/>
    <cellStyle name="Normal 4 2 4 4 2 2" xfId="27618" xr:uid="{ECC89F30-4E1A-4ECC-B887-15AD67B72018}"/>
    <cellStyle name="Normal 4 2 4 4 3" xfId="27617" xr:uid="{EA72C14A-373D-40A0-8C76-F95DD589778A}"/>
    <cellStyle name="Normal 4 2 4 5" xfId="11879" xr:uid="{054B6A03-61A1-4D79-8799-0FFDAD90B3F1}"/>
    <cellStyle name="Normal 4 2 4 5 2" xfId="27619" xr:uid="{61FD3F12-8E73-4011-932C-9FA486BFA1DD}"/>
    <cellStyle name="Normal 4 2 4 6" xfId="27608" xr:uid="{3F9A5F80-7D0B-4ABF-888A-744EBC6FAC9A}"/>
    <cellStyle name="Normal 4 2 4_Dev global price ach" xfId="11880" xr:uid="{6B631E9A-5C59-43F4-A678-8F3186573470}"/>
    <cellStyle name="Normal 4 2 5" xfId="11881" xr:uid="{429BF7BB-84CF-4D86-A37B-6A2EB55C96E8}"/>
    <cellStyle name="Normal 4 2 5 2" xfId="11882" xr:uid="{AFAB3699-973E-4C0A-A162-C2CB6C8E37D9}"/>
    <cellStyle name="Normal 4 2 5 2 2" xfId="11883" xr:uid="{472B4257-53A1-4729-8D46-8FA10290289B}"/>
    <cellStyle name="Normal 4 2 5 2 2 2" xfId="11884" xr:uid="{2096396F-03B5-4E60-80FE-EC1C2E745CEF}"/>
    <cellStyle name="Normal 4 2 5 2 2 2 2" xfId="27623" xr:uid="{665BE66D-4B2A-45EE-861A-42CAC83AEE34}"/>
    <cellStyle name="Normal 4 2 5 2 2 3" xfId="27622" xr:uid="{28A4D6AA-7141-4596-9726-63A05AD62CD1}"/>
    <cellStyle name="Normal 4 2 5 2 3" xfId="11885" xr:uid="{4F81FBD9-6410-4FBB-974B-9EC11FC04117}"/>
    <cellStyle name="Normal 4 2 5 2 3 2" xfId="11886" xr:uid="{903AF9B5-E540-4B81-9B3D-B5CCC5444CDA}"/>
    <cellStyle name="Normal 4 2 5 2 3 2 2" xfId="27625" xr:uid="{2E89E3CF-BC11-496C-A8EF-E7780F545B65}"/>
    <cellStyle name="Normal 4 2 5 2 3 3" xfId="27624" xr:uid="{E68001CF-69DF-4538-B1FC-6C67932CDBA0}"/>
    <cellStyle name="Normal 4 2 5 2 4" xfId="11887" xr:uid="{0BAD9D3D-0257-4AAF-987E-E24219706779}"/>
    <cellStyle name="Normal 4 2 5 2 4 2" xfId="27626" xr:uid="{C4005CCC-5A4D-4B95-8061-950B1BA85F00}"/>
    <cellStyle name="Normal 4 2 5 2 5" xfId="27621" xr:uid="{3C0B5BF7-725D-4C21-8F7D-9B98FEEBB16A}"/>
    <cellStyle name="Normal 4 2 5 3" xfId="11888" xr:uid="{87D359CE-E455-4822-9DAE-BD44DA87E0E6}"/>
    <cellStyle name="Normal 4 2 5 3 2" xfId="11889" xr:uid="{67901415-1288-4BE8-ABBB-4A30F397D934}"/>
    <cellStyle name="Normal 4 2 5 3 2 2" xfId="27628" xr:uid="{BC6EC841-6665-4964-A1EB-6510C8ECF885}"/>
    <cellStyle name="Normal 4 2 5 3 3" xfId="27627" xr:uid="{C3B77945-72F0-469E-869F-04E5017DBB88}"/>
    <cellStyle name="Normal 4 2 5 4" xfId="11890" xr:uid="{9327FE15-D3EE-406B-BEF6-8778805DDF7D}"/>
    <cellStyle name="Normal 4 2 5 4 2" xfId="11891" xr:uid="{24ED3105-263C-4135-9D2E-DDEFEA4928E5}"/>
    <cellStyle name="Normal 4 2 5 4 2 2" xfId="27630" xr:uid="{D403CF27-2D8D-48A2-A5C0-85BF5B1F0BFF}"/>
    <cellStyle name="Normal 4 2 5 4 3" xfId="27629" xr:uid="{D5BB3773-7F74-4A61-BFA4-FBE9249ECE46}"/>
    <cellStyle name="Normal 4 2 5 5" xfId="11892" xr:uid="{67D7F7DC-8A11-4E79-9EA2-E2685195514A}"/>
    <cellStyle name="Normal 4 2 5 5 2" xfId="27631" xr:uid="{1D41F4A3-E38F-4F71-8B4E-6CB6350E8AE9}"/>
    <cellStyle name="Normal 4 2 5 6" xfId="27620" xr:uid="{965916E0-D6EF-4ECB-A7B7-5938F59317DE}"/>
    <cellStyle name="Normal 4 2 5_Dev global price ach" xfId="11893" xr:uid="{D05E13FD-D9BE-4B45-9AC3-2D629B49BE50}"/>
    <cellStyle name="Normal 4 2 6" xfId="11894" xr:uid="{274549F9-EB3A-4190-8B78-206CBB8D920C}"/>
    <cellStyle name="Normal 4 2 6 2" xfId="11895" xr:uid="{59D81433-B128-4912-AC42-732E5806C4B1}"/>
    <cellStyle name="Normal 4 2 6 2 2" xfId="11896" xr:uid="{9A5130BD-F9D9-4507-A9C4-1F02577C5F85}"/>
    <cellStyle name="Normal 4 2 6 2 2 2" xfId="27634" xr:uid="{C15E1F49-2291-4604-BD29-67A01AB9DB76}"/>
    <cellStyle name="Normal 4 2 6 2 3" xfId="27633" xr:uid="{F25D85B5-2D01-4747-A900-3E260420C00D}"/>
    <cellStyle name="Normal 4 2 6 3" xfId="11897" xr:uid="{E3F40F53-FE99-445B-BBC8-C742AAAC9678}"/>
    <cellStyle name="Normal 4 2 6 3 2" xfId="11898" xr:uid="{7097AF92-078E-4D96-9668-ABDC8B75A34F}"/>
    <cellStyle name="Normal 4 2 6 3 2 2" xfId="27636" xr:uid="{A8496504-BA32-4349-B639-DFD014D394CE}"/>
    <cellStyle name="Normal 4 2 6 3 3" xfId="27635" xr:uid="{1B32FCB1-7783-4F2D-9B0C-913D946F3422}"/>
    <cellStyle name="Normal 4 2 6 4" xfId="11899" xr:uid="{0EA001D8-CB33-4DA1-A3E1-93B0F85E3DBE}"/>
    <cellStyle name="Normal 4 2 6 4 2" xfId="27637" xr:uid="{638D9846-C705-4FBD-9909-6E5B8CF82828}"/>
    <cellStyle name="Normal 4 2 6 5" xfId="27632" xr:uid="{6504CE61-99BB-4781-9BE5-0E0625B5C96B}"/>
    <cellStyle name="Normal 4 2_FTE count" xfId="11900" xr:uid="{5BDC7566-BFDD-4D42-B5D1-C38E9729C200}"/>
    <cellStyle name="Normal 4 3" xfId="1605" xr:uid="{00000000-0005-0000-0000-0000A4060000}"/>
    <cellStyle name="Normal 4 3 2" xfId="11902" xr:uid="{0CEBC526-85FB-4998-8F99-4EE8A9D45CAB}"/>
    <cellStyle name="Normal 4 3 2 2" xfId="27638" xr:uid="{32BB7DB7-8F22-4B3B-9A98-C4BB90306CA8}"/>
    <cellStyle name="Normal 4 3 3" xfId="11903" xr:uid="{9B2D1E98-87FF-413F-9D32-1C768DC289A9}"/>
    <cellStyle name="Normal 4 3 3 2" xfId="27639" xr:uid="{672DC581-D535-4480-8704-494E60398181}"/>
    <cellStyle name="Normal 4 3 4" xfId="11904" xr:uid="{93EB41B5-A52C-469B-8FED-878E6D695056}"/>
    <cellStyle name="Normal 4 3 4 2" xfId="27640" xr:uid="{1F0CB4C8-4511-4D5C-9766-D02E4DD374E7}"/>
    <cellStyle name="Normal 4 3_sales contracts" xfId="11901" xr:uid="{972B8F4B-1C31-4421-B485-0A698A5940A8}"/>
    <cellStyle name="Normal 4 4" xfId="1606" xr:uid="{00000000-0005-0000-0000-0000A5060000}"/>
    <cellStyle name="Normal 4 4 2" xfId="11906" xr:uid="{914F230C-2ADC-4CA6-8462-4B4F3503FA7E}"/>
    <cellStyle name="Normal 4 4 2 2" xfId="27641" xr:uid="{9F05D910-CBE9-47E3-86A3-DCFA53D835A3}"/>
    <cellStyle name="Normal 4 4 3" xfId="11907" xr:uid="{317DD7D7-758C-4189-B697-5804B449471B}"/>
    <cellStyle name="Normal 4 4 3 2" xfId="11908" xr:uid="{856E64B3-A481-404A-ABEB-09C6C71F017E}"/>
    <cellStyle name="Normal 4 4 3 2 2" xfId="27643" xr:uid="{3D947F69-F9DD-4023-800C-DBAA359C452B}"/>
    <cellStyle name="Normal 4 4 3 3" xfId="11909" xr:uid="{BB9EDB8E-8382-4793-8BF3-5D6382196862}"/>
    <cellStyle name="Normal 4 4 3 3 2" xfId="27644" xr:uid="{113D7812-082B-4227-87FC-10AEA458DBD3}"/>
    <cellStyle name="Normal 4 4 3 4" xfId="27642" xr:uid="{83BE7120-3A47-401B-83D3-AD32BE34B7BE}"/>
    <cellStyle name="Normal 4 4 4" xfId="11910" xr:uid="{F85DE5B0-D65B-412B-9034-D849AB8FD726}"/>
    <cellStyle name="Normal 4 4 4 2" xfId="11911" xr:uid="{C304324B-5424-4D6A-ABB1-C5D5F0A3260B}"/>
    <cellStyle name="Normal 4 4 4 2 2" xfId="27646" xr:uid="{61379C6D-8820-484C-A1CA-F2863C9A0A5C}"/>
    <cellStyle name="Normal 4 4 4 3" xfId="27645" xr:uid="{5C822742-897B-4B6D-870A-DE87A275EE9B}"/>
    <cellStyle name="Normal 4 4 5" xfId="34103" xr:uid="{CB0918CD-2479-4B09-A2C6-31A8E5E50617}"/>
    <cellStyle name="Normal 4 4 6" xfId="33863" xr:uid="{86AF4535-68AD-4E30-A75C-999DDE42F27D}"/>
    <cellStyle name="Normal 4 4_sales contracts" xfId="11905" xr:uid="{6BA08326-1F73-4B64-AFCB-37210664DF7F}"/>
    <cellStyle name="Normal 4 5" xfId="1607" xr:uid="{00000000-0005-0000-0000-0000A6060000}"/>
    <cellStyle name="Normal 4 5 2" xfId="11913" xr:uid="{32609599-B175-473C-8142-CF380BB14E84}"/>
    <cellStyle name="Normal 4 5 2 2" xfId="27647" xr:uid="{2B218951-03BE-4BE1-966E-C066C251D4CE}"/>
    <cellStyle name="Normal 4 5 3" xfId="11914" xr:uid="{9DD96EA3-9CEA-4484-A97D-05AA15858A96}"/>
    <cellStyle name="Normal 4 5 3 2" xfId="11915" xr:uid="{42C8148C-355D-4225-AEA2-0CBD6D2A3B0A}"/>
    <cellStyle name="Normal 4 5 3 2 2" xfId="27649" xr:uid="{9E766D7F-4B0C-4B73-9046-0D9A3D603747}"/>
    <cellStyle name="Normal 4 5 3 3" xfId="11916" xr:uid="{572CAF6E-878D-4D73-BEDB-EB2643DE991D}"/>
    <cellStyle name="Normal 4 5 3 3 2" xfId="27650" xr:uid="{49F15B20-28F9-4540-A65E-BE19B4421895}"/>
    <cellStyle name="Normal 4 5 3 4" xfId="27648" xr:uid="{9724FA64-9E91-4915-A854-43F7677E699F}"/>
    <cellStyle name="Normal 4 5 4" xfId="11917" xr:uid="{EF45FC57-3967-4FD9-95B1-AC13C4E80184}"/>
    <cellStyle name="Normal 4 5 4 2" xfId="11918" xr:uid="{4A489225-73D8-4DAB-BA07-5803ECC8FDDE}"/>
    <cellStyle name="Normal 4 5 4 2 2" xfId="27652" xr:uid="{6422B56B-79E2-4602-9D36-BD0284C29A5E}"/>
    <cellStyle name="Normal 4 5 4 3" xfId="27651" xr:uid="{58A5F409-B020-425A-8FC4-95BDC938644E}"/>
    <cellStyle name="Normal 4 5 5" xfId="34104" xr:uid="{E070232C-2E3A-466C-93D0-99F288AF7A10}"/>
    <cellStyle name="Normal 4 5 6" xfId="35817" xr:uid="{E9B2597E-24C0-4EAE-95BE-E9E255DDD397}"/>
    <cellStyle name="Normal 4 5_sales contracts" xfId="11912" xr:uid="{B2CF520C-8158-4B75-897A-04BBC2A60AAF}"/>
    <cellStyle name="Normal 4 6" xfId="1608" xr:uid="{00000000-0005-0000-0000-0000A7060000}"/>
    <cellStyle name="Normal 4 6 2" xfId="11920" xr:uid="{93B8F2DF-F857-476D-B16D-04C4705573AF}"/>
    <cellStyle name="Normal 4 6 2 2" xfId="11921" xr:uid="{7C3029B1-7613-497D-9847-74EE25024F68}"/>
    <cellStyle name="Normal 4 6 2 2 2" xfId="27654" xr:uid="{E2200E5F-7872-449A-BAE5-71E96985B4C7}"/>
    <cellStyle name="Normal 4 6 2 3" xfId="11922" xr:uid="{61CDCB35-4EE9-432F-8429-D94AF0680E59}"/>
    <cellStyle name="Normal 4 6 2 3 2" xfId="27655" xr:uid="{2CE6EC28-5B77-4002-8E68-344F1F7BDF6E}"/>
    <cellStyle name="Normal 4 6 2 4" xfId="27653" xr:uid="{F7A63934-4A8C-4B5D-AB6E-BF294954B689}"/>
    <cellStyle name="Normal 4 6 3" xfId="11923" xr:uid="{4E674A74-AE09-4881-93EE-EBCA12AD6DBC}"/>
    <cellStyle name="Normal 4 6 3 2" xfId="27656" xr:uid="{DE2A2B03-FDE4-4F03-9588-8BC0971DC1CE}"/>
    <cellStyle name="Normal 4 6 4" xfId="11924" xr:uid="{87FDB876-2C50-443E-B3AD-E49F9E0DE6B5}"/>
    <cellStyle name="Normal 4 6 4 2" xfId="27657" xr:uid="{CF4ECC1A-E559-43AF-AB9F-D27771FB16B6}"/>
    <cellStyle name="Normal 4 6 5" xfId="35824" xr:uid="{1D11A4BE-5176-47B3-B302-229DB677F136}"/>
    <cellStyle name="Normal 4 6_sales contracts" xfId="11919" xr:uid="{A70438D5-017D-4433-912C-DEFF08FA5088}"/>
    <cellStyle name="Normal 4 7" xfId="1609" xr:uid="{00000000-0005-0000-0000-0000A8060000}"/>
    <cellStyle name="Normal 4 7 2" xfId="11926" xr:uid="{B5812C64-4A1C-49FD-826D-93B8634C0D21}"/>
    <cellStyle name="Normal 4 7 2 2" xfId="11927" xr:uid="{9AFE3EA3-75E1-484A-BC7E-A4E2D302483B}"/>
    <cellStyle name="Normal 4 7 2 2 2" xfId="27659" xr:uid="{CD8FB04A-37FE-4273-90D8-97C4303FC614}"/>
    <cellStyle name="Normal 4 7 2 3" xfId="11928" xr:uid="{5B81AD74-82EB-4C8A-AD9E-10EAF42379BE}"/>
    <cellStyle name="Normal 4 7 2 3 2" xfId="27660" xr:uid="{0FABCDF8-1D38-4E47-A500-C155D5AD64A9}"/>
    <cellStyle name="Normal 4 7 2 4" xfId="27658" xr:uid="{A9EDC730-2E37-482A-A04B-D7DC9AEBBFD3}"/>
    <cellStyle name="Normal 4 7 3" xfId="11929" xr:uid="{7A1BD658-FA2A-4989-BA23-CBDFD8C50409}"/>
    <cellStyle name="Normal 4 7 3 2" xfId="27661" xr:uid="{44E7133E-C390-45DC-AFED-576353BCE947}"/>
    <cellStyle name="Normal 4 7 4" xfId="11930" xr:uid="{EBA5FFD2-F0C4-49E6-BB3B-89259032CCCF}"/>
    <cellStyle name="Normal 4 7 4 2" xfId="27662" xr:uid="{B891C3F4-52E6-4317-B482-E3E4ED506E5E}"/>
    <cellStyle name="Normal 4 7 5" xfId="35830" xr:uid="{43EC718A-02CA-468E-AF5A-1B9EF08C30B2}"/>
    <cellStyle name="Normal 4 7_sales contracts" xfId="11925" xr:uid="{3794D3DC-3D31-4E3A-8D8D-95DBF61A7887}"/>
    <cellStyle name="Normal 4 8" xfId="19620" xr:uid="{9EA31CD5-C31A-4D2B-9A3F-A0BC8671C789}"/>
    <cellStyle name="Normal 4 9" xfId="37278" xr:uid="{F77601C9-E8DF-4E37-8C45-A20BE720328E}"/>
    <cellStyle name="Normal 4_2015 BFOREC HFM PLBS" xfId="1610" xr:uid="{00000000-0005-0000-0000-0000A9060000}"/>
    <cellStyle name="Normal 40" xfId="2236" xr:uid="{00000000-0005-0000-0000-0000AA060000}"/>
    <cellStyle name="Normal 40 2" xfId="11932" xr:uid="{6F9EFBB0-1E44-4AAC-B447-83536766CE07}"/>
    <cellStyle name="Normal 40 2 2" xfId="27663" xr:uid="{B0F8C317-2D1B-4938-A74F-B8AADD034E85}"/>
    <cellStyle name="Normal 40 3" xfId="11933" xr:uid="{23654621-1AEA-411E-985B-4B637E243803}"/>
    <cellStyle name="Normal 40 3 2" xfId="27664" xr:uid="{CC283C16-CAF1-48FB-BB9C-2C166A419EF3}"/>
    <cellStyle name="Normal 40 4" xfId="19636" xr:uid="{6A32CEE4-E6D8-4B59-A4DE-D03C213E39C3}"/>
    <cellStyle name="Normal 40 5" xfId="33886" xr:uid="{2180F62E-C287-4741-8A9F-3CB7348E3637}"/>
    <cellStyle name="Normal 40 6" xfId="2371" xr:uid="{EBA2442A-2EA1-4440-ACD1-07FA1149C7CC}"/>
    <cellStyle name="Normal 40_sales contracts" xfId="11931" xr:uid="{ECE3AE9B-A59C-4044-AB2F-4FFB684F1981}"/>
    <cellStyle name="Normal 41" xfId="2237" xr:uid="{00000000-0005-0000-0000-0000AB060000}"/>
    <cellStyle name="Normal 41 2" xfId="11935" xr:uid="{380198C1-B9C8-46F8-A38B-653F5CDA7B4F}"/>
    <cellStyle name="Normal 41 2 2" xfId="27665" xr:uid="{6B974179-51DD-47F6-8F29-57CBA35C1DBA}"/>
    <cellStyle name="Normal 41 3" xfId="11936" xr:uid="{60CC0108-611C-499E-9EA9-24D3BBDE45BF}"/>
    <cellStyle name="Normal 41 3 2" xfId="27666" xr:uid="{468A9A8D-8A88-4E83-81E9-8049AD0E2AF2}"/>
    <cellStyle name="Normal 41 4" xfId="19637" xr:uid="{9541D54C-2011-4F59-8256-1C4514ADAF7F}"/>
    <cellStyle name="Normal 41 5" xfId="33891" xr:uid="{FAEDB66D-EB80-49D7-8251-713BE1BB85BA}"/>
    <cellStyle name="Normal 41 6" xfId="2372" xr:uid="{527C17E1-52B2-4B8C-A1EE-F0B1B6663FA7}"/>
    <cellStyle name="Normal 41_sales contracts" xfId="11934" xr:uid="{798950E5-71C0-4099-BB13-B7133C25E6F4}"/>
    <cellStyle name="Normal 42" xfId="2238" xr:uid="{00000000-0005-0000-0000-0000AC060000}"/>
    <cellStyle name="Normal 42 2" xfId="11938" xr:uid="{416EEB0F-3F14-42A1-9A32-C64956BC5E40}"/>
    <cellStyle name="Normal 42 2 2" xfId="27667" xr:uid="{BFEF21C2-6799-429A-ADC0-6701B421E4DF}"/>
    <cellStyle name="Normal 42 3" xfId="11939" xr:uid="{5926BA8D-3B8A-4BE7-9FE4-AB24112B075F}"/>
    <cellStyle name="Normal 42 3 2" xfId="27668" xr:uid="{3D25AE42-FD00-4656-BEF2-1504B545ECE8}"/>
    <cellStyle name="Normal 42 4" xfId="19638" xr:uid="{4843F5A2-917C-403C-9BB9-E55756163B05}"/>
    <cellStyle name="Normal 42 5" xfId="33895" xr:uid="{7940934F-8996-4505-86E5-FDFE1E02CAC9}"/>
    <cellStyle name="Normal 42 6" xfId="2373" xr:uid="{43B13A24-2558-456A-B15A-A3CE10531477}"/>
    <cellStyle name="Normal 42_sales contracts" xfId="11937" xr:uid="{71369BE3-73AB-46DC-9650-5DAAD8B592A4}"/>
    <cellStyle name="Normal 43" xfId="2244" xr:uid="{00000000-0005-0000-0000-0000AD060000}"/>
    <cellStyle name="Normal 43 2" xfId="19641" xr:uid="{35190A83-5782-4A4D-896F-A76CD54AAF31}"/>
    <cellStyle name="Normal 43 3" xfId="33899" xr:uid="{7BB8B0C5-CC45-49E2-BCAE-6C8298E52786}"/>
    <cellStyle name="Normal 43 4" xfId="2374" xr:uid="{0D34DC15-3F02-4777-99A7-98E925F9DFE0}"/>
    <cellStyle name="Normal 44" xfId="2247" xr:uid="{00000000-0005-0000-0000-0000AE060000}"/>
    <cellStyle name="Normal 44 2" xfId="34408" xr:uid="{290D556C-342D-4F57-B95E-458CA7D54753}"/>
    <cellStyle name="Normal 44 3" xfId="33903" xr:uid="{B5EAB4AE-DBFC-4A92-A936-D86FB56A37A2}"/>
    <cellStyle name="Normal 44 4" xfId="37288" xr:uid="{6E0EBFFC-631F-46F3-A640-EFE997D230B7}"/>
    <cellStyle name="Normal 45" xfId="2248" xr:uid="{00000000-0005-0000-0000-0000AF060000}"/>
    <cellStyle name="Normal 45 2" xfId="34409" xr:uid="{208FE6BF-A8C2-426D-A845-C2FAA91E81D2}"/>
    <cellStyle name="Normal 45 3" xfId="33907" xr:uid="{1111F200-000D-43A6-AF03-79B800742058}"/>
    <cellStyle name="Normal 45 4" xfId="37367" xr:uid="{93F9178C-9266-41C2-80B1-84BA209F84E1}"/>
    <cellStyle name="Normal 46" xfId="2249" xr:uid="{00000000-0005-0000-0000-0000B0060000}"/>
    <cellStyle name="Normal 46 2" xfId="37443" xr:uid="{26B4590D-E1AB-46E8-8B89-6FE0D0D5CC85}"/>
    <cellStyle name="Normal 47" xfId="2250" xr:uid="{00000000-0005-0000-0000-0000B1060000}"/>
    <cellStyle name="Normal 47 2" xfId="37449" xr:uid="{AA6238C6-05EF-42C1-B0B4-10AEFE25D2EA}"/>
    <cellStyle name="Normal 48" xfId="2376" xr:uid="{E6E2E349-B796-4635-827A-8F304D45BDED}"/>
    <cellStyle name="Normal 48 2" xfId="11940" xr:uid="{BACC9CA8-A9A9-4960-8D31-36263CF6281A}"/>
    <cellStyle name="Normal 48 2 2" xfId="11941" xr:uid="{9E9BA4C5-DFED-4D92-9C20-E5DD3622DC87}"/>
    <cellStyle name="Normal 48 2 2 2" xfId="11942" xr:uid="{C0A2D06F-3A04-4B13-BF8C-7EB3BF05C53F}"/>
    <cellStyle name="Normal 48 2 2 2 2" xfId="11943" xr:uid="{D91BDD49-D4B4-4458-87FE-A4734F0983D8}"/>
    <cellStyle name="Normal 48 2 2 2 2 2" xfId="27672" xr:uid="{FB3959D4-47AE-4C8C-A8A3-E8F9E5381F0E}"/>
    <cellStyle name="Normal 48 2 2 2 3" xfId="27671" xr:uid="{1F8FD869-A84C-4F57-9154-722160450AA0}"/>
    <cellStyle name="Normal 48 2 2 3" xfId="11944" xr:uid="{AC584FCE-A55D-4F29-941F-15C1ED688270}"/>
    <cellStyle name="Normal 48 2 2 3 2" xfId="11945" xr:uid="{4986B115-2429-428A-99C6-E5EB73880C79}"/>
    <cellStyle name="Normal 48 2 2 3 2 2" xfId="27674" xr:uid="{C44D2D66-2B90-44E3-8A7E-65BA8A1B5D45}"/>
    <cellStyle name="Normal 48 2 2 3 3" xfId="27673" xr:uid="{63BE9E54-EEF3-42CC-8746-314014D0BF52}"/>
    <cellStyle name="Normal 48 2 2 4" xfId="11946" xr:uid="{388BBF52-304C-4542-A00C-3EB889A6A82C}"/>
    <cellStyle name="Normal 48 2 2 4 2" xfId="27675" xr:uid="{39677504-2345-447B-98F6-6C160E6413C6}"/>
    <cellStyle name="Normal 48 2 2 5" xfId="27670" xr:uid="{79A18AF1-017E-4EE8-A3F9-5D93B58CD087}"/>
    <cellStyle name="Normal 48 2 3" xfId="11947" xr:uid="{5327E0D3-C1FF-4A37-B535-478E5B74A2FF}"/>
    <cellStyle name="Normal 48 2 3 2" xfId="11948" xr:uid="{AE756949-9228-4A6A-BACD-5C52156655E7}"/>
    <cellStyle name="Normal 48 2 3 2 2" xfId="27677" xr:uid="{CC2F8AEC-04E9-43BD-B94C-F35A5A705CB8}"/>
    <cellStyle name="Normal 48 2 3 3" xfId="27676" xr:uid="{4993347A-64B9-46BE-980A-5AFDBECDF74E}"/>
    <cellStyle name="Normal 48 2 4" xfId="11949" xr:uid="{19CD55DF-335D-4871-AED1-9E4BF2D6FCCF}"/>
    <cellStyle name="Normal 48 2 4 2" xfId="11950" xr:uid="{FF24329C-D1FF-4BC5-9EA3-F5D6F699979B}"/>
    <cellStyle name="Normal 48 2 4 2 2" xfId="27679" xr:uid="{AB05E1D5-4110-450D-8759-756D8BDBA831}"/>
    <cellStyle name="Normal 48 2 4 3" xfId="27678" xr:uid="{B6B00907-0A58-4B37-A16C-74F0E690F5E9}"/>
    <cellStyle name="Normal 48 2 5" xfId="11951" xr:uid="{31F448AF-03DB-4B2D-9850-17F6C498B7D3}"/>
    <cellStyle name="Normal 48 2 5 2" xfId="27680" xr:uid="{BFECEB81-F83D-4EBC-B137-26D34540683A}"/>
    <cellStyle name="Normal 48 2 6" xfId="27669" xr:uid="{FFCA6C1E-6D60-4604-A828-C9DE232AAF98}"/>
    <cellStyle name="Normal 48 2_Dev global price ach" xfId="11952" xr:uid="{C830A570-0491-42A0-9651-3071EA7CA3D1}"/>
    <cellStyle name="Normal 48 3" xfId="11953" xr:uid="{77B3876C-64E2-4C55-A193-1505DB707684}"/>
    <cellStyle name="Normal 48 3 2" xfId="11954" xr:uid="{97E772AE-9088-49B9-A749-7E16D0CBE7A5}"/>
    <cellStyle name="Normal 48 3 2 2" xfId="11955" xr:uid="{A2F5A481-F124-4EE5-A20C-5D7A959FD08E}"/>
    <cellStyle name="Normal 48 3 2 2 2" xfId="27683" xr:uid="{C2B35E3F-1D14-46D8-84E9-CB3D5B2FB2F9}"/>
    <cellStyle name="Normal 48 3 2 3" xfId="27682" xr:uid="{3BC5F8C8-154F-4853-A384-06DD6D28BD6C}"/>
    <cellStyle name="Normal 48 3 3" xfId="11956" xr:uid="{88D96C46-7780-44F6-A021-C81D8B4974E2}"/>
    <cellStyle name="Normal 48 3 3 2" xfId="11957" xr:uid="{7794F3D6-665E-4B51-8F87-F6BE13DD4945}"/>
    <cellStyle name="Normal 48 3 3 2 2" xfId="27685" xr:uid="{1B8B51EE-9297-4A6F-BE6C-8817722CE8C2}"/>
    <cellStyle name="Normal 48 3 3 3" xfId="27684" xr:uid="{679A34A0-C570-4EAD-98AC-C344361AD4D8}"/>
    <cellStyle name="Normal 48 3 4" xfId="11958" xr:uid="{F51D8EFC-40C0-40B3-9E5C-4BCC7F129E58}"/>
    <cellStyle name="Normal 48 3 4 2" xfId="27686" xr:uid="{A549FEA5-6DEB-47FB-BBF8-B02B35E6DD1D}"/>
    <cellStyle name="Normal 48 3 5" xfId="27681" xr:uid="{B759C78E-7A6E-4BAF-854C-17372A088F6C}"/>
    <cellStyle name="Normal 48 4" xfId="11959" xr:uid="{845F96C7-1695-4EF8-BA0A-E28A8FE4A7B4}"/>
    <cellStyle name="Normal 48 4 2" xfId="11960" xr:uid="{95B4EAE7-C312-4CF7-A5DD-E622FDC85713}"/>
    <cellStyle name="Normal 48 4 2 2" xfId="27688" xr:uid="{C852AA48-D0DF-44BB-A03E-0611AFA2AC1D}"/>
    <cellStyle name="Normal 48 4 3" xfId="27687" xr:uid="{BBD9C5AE-7D33-4BE3-AF3B-E68DD3D4EDD0}"/>
    <cellStyle name="Normal 48 5" xfId="11961" xr:uid="{748F5B44-981E-47A1-AD4C-3CD329A748D1}"/>
    <cellStyle name="Normal 48 5 2" xfId="11962" xr:uid="{A4588039-F649-4680-B017-58A481A91872}"/>
    <cellStyle name="Normal 48 5 2 2" xfId="27690" xr:uid="{87CA17EC-808F-451A-AB4E-1D16A85FF44D}"/>
    <cellStyle name="Normal 48 5 3" xfId="27689" xr:uid="{9C7732D2-6BC6-4A01-9837-F982F2B43493}"/>
    <cellStyle name="Normal 48 6" xfId="11963" xr:uid="{CD34FC16-92F5-4A55-B634-AB3209EBCF7D}"/>
    <cellStyle name="Normal 48 6 2" xfId="27691" xr:uid="{79DDD7B8-F976-4DC0-8286-ECFCFDBADBFB}"/>
    <cellStyle name="Normal 48 7" xfId="19647" xr:uid="{86DA2AA6-8F6A-42EF-8E44-05B2CC83692B}"/>
    <cellStyle name="Normal 48 8" xfId="34410" xr:uid="{78754088-CB1D-4C59-819B-3A1465AF1230}"/>
    <cellStyle name="Normal 48_Dev global price ach" xfId="11964" xr:uid="{CEC8C8B8-8E4A-4020-8804-44175950F8DE}"/>
    <cellStyle name="Normal 49" xfId="2377" xr:uid="{C2406BD3-F635-45DB-9169-A4AB714560F0}"/>
    <cellStyle name="Normal 49 2" xfId="19648" xr:uid="{236FA5FC-BCB5-46A3-A888-F396B80A9581}"/>
    <cellStyle name="Normal 49 3" xfId="37455" xr:uid="{C87C0237-8096-4E32-96A7-70AC6A6A438C}"/>
    <cellStyle name="Normal 5" xfId="382" xr:uid="{00000000-0005-0000-0000-0000B2060000}"/>
    <cellStyle name="Normal 5 10" xfId="1611" xr:uid="{00000000-0005-0000-0000-0000B3060000}"/>
    <cellStyle name="Normal 5 10 2" xfId="21581" xr:uid="{2335EA58-061C-4E24-B28E-6F9E266EC456}"/>
    <cellStyle name="Normal 5 10 3" xfId="21580" xr:uid="{75CF16F1-2047-4093-A1F5-835E4F2117A7}"/>
    <cellStyle name="Normal 5 10 4" xfId="34105" xr:uid="{18D5B82E-D561-49A3-B05B-6887FA525643}"/>
    <cellStyle name="Normal 5 10 5" xfId="21582" xr:uid="{F4CB84CC-CCA9-4494-8298-56A009BC16BF}"/>
    <cellStyle name="Normal 5 10_Input 18 Cash FC" xfId="21579" xr:uid="{0870074D-C357-436D-8709-FC627C56F2CC}"/>
    <cellStyle name="Normal 5 11" xfId="1612" xr:uid="{00000000-0005-0000-0000-0000B4060000}"/>
    <cellStyle name="Normal 5 11 2" xfId="21577" xr:uid="{CFA8384A-28E7-4DB6-B447-BD386C1C900E}"/>
    <cellStyle name="Normal 5 11 3" xfId="21576" xr:uid="{C89B373C-918C-4BBC-B104-A6522FBF8B34}"/>
    <cellStyle name="Normal 5 11 4" xfId="34106" xr:uid="{4653D9E4-8400-4BE4-8AB5-7F99EFD21241}"/>
    <cellStyle name="Normal 5 11 5" xfId="21578" xr:uid="{C22E1298-5D01-417A-BAF7-30A76672AFC8}"/>
    <cellStyle name="Normal 5 11_Input 18 Cash FC" xfId="21575" xr:uid="{A2C06C8C-0F52-4408-B3C8-5CF909D7172F}"/>
    <cellStyle name="Normal 5 12" xfId="21574" xr:uid="{880B067D-3936-45F3-89C3-250F3CD7E8BF}"/>
    <cellStyle name="Normal 5 12 2" xfId="21573" xr:uid="{22B19FD7-B6CB-4B62-A71C-390750BB9CE0}"/>
    <cellStyle name="Normal 5 12 3" xfId="21572" xr:uid="{CFA8E58F-E273-4505-92BF-9BF0267711D8}"/>
    <cellStyle name="Normal 5 12_Input 18 Cash FC" xfId="21571" xr:uid="{9EA0E7E4-3311-46FD-AD96-8C6438ADF354}"/>
    <cellStyle name="Normal 5 13" xfId="21570" xr:uid="{C5B3DDA3-6137-49E2-B559-33E025CB8E2E}"/>
    <cellStyle name="Normal 5 13 2" xfId="21569" xr:uid="{324D6525-6095-445A-8D37-E172796AECF5}"/>
    <cellStyle name="Normal 5 13 3" xfId="18595" xr:uid="{0E2DE6E0-60CC-4E1B-BA7F-834B78A42E30}"/>
    <cellStyle name="Normal 5 13_Input 18 Cash FC" xfId="18594" xr:uid="{C38A87A0-F7CF-48E8-9D11-C850FBE50CC3}"/>
    <cellStyle name="Normal 5 14" xfId="21568" xr:uid="{C438A8D2-9D6E-45EC-A1B5-581D025C5D3A}"/>
    <cellStyle name="Normal 5 14 2" xfId="21567" xr:uid="{21E41224-F0B1-40BA-95C2-5EB268FA2D15}"/>
    <cellStyle name="Normal 5 14 3" xfId="21566" xr:uid="{419D1868-920C-4C5D-A7EF-94D398C987F5}"/>
    <cellStyle name="Normal 5 14_Input 18 Cash FC" xfId="21565" xr:uid="{3CB2D6D0-99AA-48FA-9143-110A86D87D9A}"/>
    <cellStyle name="Normal 5 15" xfId="21564" xr:uid="{9E3E1AC3-6F95-4A98-B948-9BC99B431136}"/>
    <cellStyle name="Normal 5 16" xfId="21563" xr:uid="{B5583337-0EFB-4CC1-8C40-040C381C6540}"/>
    <cellStyle name="Normal 5 17" xfId="18277" xr:uid="{F4B0DE5E-B087-4443-BD45-4EA2ABBF24AF}"/>
    <cellStyle name="Normal 5 18" xfId="33918" xr:uid="{06D06444-0F67-41D5-9A2F-D64FD9398B53}"/>
    <cellStyle name="Normal 5 19" xfId="19615" xr:uid="{8EAF3FF7-0ACD-446C-AD26-3F76E76BF069}"/>
    <cellStyle name="Normal 5 2" xfId="1613" xr:uid="{00000000-0005-0000-0000-0000B5060000}"/>
    <cellStyle name="Normal 5 2 10" xfId="11965" xr:uid="{F50A2604-8891-49A0-82CF-D0BD06F1BF22}"/>
    <cellStyle name="Normal 5 2 10 2" xfId="27692" xr:uid="{12CA0DE3-03E5-4A6E-806A-B4F03C86DA09}"/>
    <cellStyle name="Normal 5 2 10 2 2" xfId="21561" xr:uid="{B0F81B02-3AA9-49FB-B13D-23FD8EAE9903}"/>
    <cellStyle name="Normal 5 2 10 3" xfId="21560" xr:uid="{48230D4D-17CE-4209-8296-C4AF7F0FD55F}"/>
    <cellStyle name="Normal 5 2 10 4" xfId="34495" xr:uid="{237615B1-2400-42CA-9D3D-FF0E5C8FB579}"/>
    <cellStyle name="Normal 5 2 10 5" xfId="21562" xr:uid="{661637E9-D459-4A54-81A2-CC76275E80D3}"/>
    <cellStyle name="Normal 5 2 10_Input 18 Cash FC" xfId="21559" xr:uid="{ED8266AE-0CD0-405C-A10B-56FD595012F6}"/>
    <cellStyle name="Normal 5 2 11" xfId="11966" xr:uid="{977C488F-A608-4914-B0A5-D13BB1D83A70}"/>
    <cellStyle name="Normal 5 2 11 2" xfId="11967" xr:uid="{30885615-914F-4BE7-A99B-243D20A04095}"/>
    <cellStyle name="Normal 5 2 11 2 2" xfId="11968" xr:uid="{91108CC5-2A2C-40B4-BD18-60C46D311CC0}"/>
    <cellStyle name="Normal 5 2 11 2 2 2" xfId="27695" xr:uid="{ED54206D-0A8E-4670-B725-1029079E22D2}"/>
    <cellStyle name="Normal 5 2 11 2 3" xfId="27694" xr:uid="{A4CB1C16-5DAB-403A-AB86-F2C3CDA27B2A}"/>
    <cellStyle name="Normal 5 2 11 2 4" xfId="21557" xr:uid="{7927E7D2-139A-46F8-8380-A2B238B44FB0}"/>
    <cellStyle name="Normal 5 2 11 3" xfId="11969" xr:uid="{20D38DD5-5DBC-4254-A2A5-A88379305697}"/>
    <cellStyle name="Normal 5 2 11 3 2" xfId="11970" xr:uid="{C840AFAE-5A0D-42D1-B126-EDF7854CE7B0}"/>
    <cellStyle name="Normal 5 2 11 3 2 2" xfId="27697" xr:uid="{9E5FF2EB-1D7F-4974-9BAF-AE645648B28C}"/>
    <cellStyle name="Normal 5 2 11 3 3" xfId="27696" xr:uid="{BB24AD6F-A822-47A6-B377-98AEB9B0DE06}"/>
    <cellStyle name="Normal 5 2 11 3 4" xfId="21556" xr:uid="{FB704C45-C1EC-45AC-B202-8A68D5F95DFF}"/>
    <cellStyle name="Normal 5 2 11 4" xfId="11971" xr:uid="{13265CE5-02D8-4FF3-A421-8D8C8BB194CF}"/>
    <cellStyle name="Normal 5 2 11 4 2" xfId="27698" xr:uid="{E54CE60C-A607-4366-9A80-7644A0EE6008}"/>
    <cellStyle name="Normal 5 2 11 5" xfId="27693" xr:uid="{70B4188B-D5C3-442B-94B5-E8A3971C6DCA}"/>
    <cellStyle name="Normal 5 2 11 6" xfId="21558" xr:uid="{822B8B78-8ADD-46E6-8A87-85607941C714}"/>
    <cellStyle name="Normal 5 2 11_Input 18 Cash FC" xfId="21555" xr:uid="{7165DBC4-0890-4441-95C7-67C023536B3E}"/>
    <cellStyle name="Normal 5 2 12" xfId="11972" xr:uid="{65D4D15E-40F4-47CF-93CA-01B953F1A19C}"/>
    <cellStyle name="Normal 5 2 12 2" xfId="11973" xr:uid="{2776B033-F5A0-4F86-87FF-382526A50845}"/>
    <cellStyle name="Normal 5 2 12 2 2" xfId="27700" xr:uid="{0B7AC59D-9959-4E07-AAA8-6A4417808528}"/>
    <cellStyle name="Normal 5 2 12 2 3" xfId="21553" xr:uid="{9D2B9419-9A83-49AA-9BF2-5F72CC16094B}"/>
    <cellStyle name="Normal 5 2 12 3" xfId="11974" xr:uid="{BB311BD7-B4B6-4D10-8AF2-E1B0C62AB000}"/>
    <cellStyle name="Normal 5 2 12 3 2" xfId="27701" xr:uid="{7C1CCBE3-D10B-4EE4-8098-2E7A098C506A}"/>
    <cellStyle name="Normal 5 2 12 3 3" xfId="21552" xr:uid="{B2644A4F-F6D8-48FA-8F07-A9C89846C1DA}"/>
    <cellStyle name="Normal 5 2 12 4" xfId="27699" xr:uid="{3F88785A-F5EF-460B-88C0-F88D87C34D60}"/>
    <cellStyle name="Normal 5 2 12 5" xfId="21554" xr:uid="{A2BE0286-BEE7-43C9-884B-154EA0D17741}"/>
    <cellStyle name="Normal 5 2 12_Input 18 Cash FC" xfId="21551" xr:uid="{62E1016A-B801-4546-8888-EE30C87AB05E}"/>
    <cellStyle name="Normal 5 2 13" xfId="11975" xr:uid="{AE58374B-5521-42B9-87D7-5518E4653660}"/>
    <cellStyle name="Normal 5 2 13 2" xfId="11976" xr:uid="{548B81B1-51DB-4E20-812E-0A582B07FD5D}"/>
    <cellStyle name="Normal 5 2 13 2 2" xfId="27703" xr:uid="{32522E7C-FB06-4D93-8265-C9A7301BD374}"/>
    <cellStyle name="Normal 5 2 13 2 3" xfId="18593" xr:uid="{6BB38767-CFBC-4124-87A6-998344FB2AF1}"/>
    <cellStyle name="Normal 5 2 13 3" xfId="27702" xr:uid="{234E5766-6B92-4FAC-BA5C-2F16BEF72B68}"/>
    <cellStyle name="Normal 5 2 13 3 2" xfId="18592" xr:uid="{E8E43822-2E8A-40AC-BF88-7638F6B52633}"/>
    <cellStyle name="Normal 5 2 13 4" xfId="34496" xr:uid="{834ED64E-A8A3-4E5A-9794-1FC4F312F736}"/>
    <cellStyle name="Normal 5 2 13 5" xfId="21550" xr:uid="{69374578-0B41-4E4E-83AC-C2CA12910260}"/>
    <cellStyle name="Normal 5 2 13_Input 18 Cash FC" xfId="21549" xr:uid="{5B407C3C-1934-473E-AFB7-ED7A4FEF629B}"/>
    <cellStyle name="Normal 5 2 14" xfId="11977" xr:uid="{F1932D84-3519-4CEB-AE38-A1A6E813BADF}"/>
    <cellStyle name="Normal 5 2 14 2" xfId="11978" xr:uid="{3C0C3C15-C4C4-4805-90D8-B17E1C9188BA}"/>
    <cellStyle name="Normal 5 2 14 2 2" xfId="27705" xr:uid="{18015D69-536B-4B6C-A693-CF3FF9C808D6}"/>
    <cellStyle name="Normal 5 2 14 3" xfId="27704" xr:uid="{CB2E2404-CFD1-465F-8160-03E897C358C7}"/>
    <cellStyle name="Normal 5 2 14 4" xfId="21548" xr:uid="{051EC817-2F68-4C3D-B004-93CC2EC74A5C}"/>
    <cellStyle name="Normal 5 2 15" xfId="11979" xr:uid="{5D85A46C-27A1-4EB3-91A1-C1FD9F3B0E28}"/>
    <cellStyle name="Normal 5 2 15 2" xfId="27706" xr:uid="{4191CF26-8F08-4C0A-9F3A-8EE5A7982EA6}"/>
    <cellStyle name="Normal 5 2 15 3" xfId="21547" xr:uid="{FF28E5DB-C8B9-4BB6-9690-3ADC54604035}"/>
    <cellStyle name="Normal 5 2 16" xfId="18278" xr:uid="{091D41A7-37B3-43C7-9535-E93B04F9CEE8}"/>
    <cellStyle name="Normal 5 2 17" xfId="34665" xr:uid="{0F1E9710-EFB9-4535-AB53-B3A1E0324B09}"/>
    <cellStyle name="Normal 5 2 18" xfId="37214" xr:uid="{36EFCE88-ABDA-4B79-BE02-915DBA17EAE8}"/>
    <cellStyle name="Normal 5 2 2" xfId="1614" xr:uid="{00000000-0005-0000-0000-0000B6060000}"/>
    <cellStyle name="Normal 5 2 2 10" xfId="11980" xr:uid="{10288E08-3626-484F-8282-8313B8E4E2EC}"/>
    <cellStyle name="Normal 5 2 2 10 2" xfId="11981" xr:uid="{14CBDD45-AEF5-4451-B99F-737AA01609D5}"/>
    <cellStyle name="Normal 5 2 2 10 2 2" xfId="27708" xr:uid="{F07232F7-E15D-4CD5-A623-46AC167681EF}"/>
    <cellStyle name="Normal 5 2 2 10 2 3" xfId="21545" xr:uid="{66C1D040-8915-441E-AC5E-BDAB01370D42}"/>
    <cellStyle name="Normal 5 2 2 10 3" xfId="11982" xr:uid="{0C77B71B-BBED-4C98-A7E9-9AF432DCAA7B}"/>
    <cellStyle name="Normal 5 2 2 10 3 2" xfId="27709" xr:uid="{0D65B4DE-4FB2-4B83-B519-8F1EB9B63C5C}"/>
    <cellStyle name="Normal 5 2 2 10 3 3" xfId="21544" xr:uid="{0694A2E9-F77E-46BB-B700-83EADD91BA5A}"/>
    <cellStyle name="Normal 5 2 2 10 4" xfId="27707" xr:uid="{2DED4755-CDF3-4D20-8D60-3CB7AD137A97}"/>
    <cellStyle name="Normal 5 2 2 10 5" xfId="21546" xr:uid="{BB2204C7-10F8-4E04-8283-AF2AEB067D47}"/>
    <cellStyle name="Normal 5 2 2 10_Input 18 Cash FC" xfId="21543" xr:uid="{25AA553F-4BF0-498B-B062-6A30B22384B8}"/>
    <cellStyle name="Normal 5 2 2 11" xfId="11983" xr:uid="{8B26A5B8-6EA6-4063-AB09-7A3EA43E20D3}"/>
    <cellStyle name="Normal 5 2 2 11 2" xfId="11984" xr:uid="{62667FC0-5E07-461C-9DEA-15EC5DF6C3E9}"/>
    <cellStyle name="Normal 5 2 2 11 2 2" xfId="27711" xr:uid="{529AEF79-67F1-4530-9C08-F754FD2142E4}"/>
    <cellStyle name="Normal 5 2 2 11 2 3" xfId="21541" xr:uid="{7BB126C6-6A7C-4EE6-A9E4-45512C4B2554}"/>
    <cellStyle name="Normal 5 2 2 11 3" xfId="27710" xr:uid="{A2F23E0B-6443-4B76-8046-B3A3C13F2406}"/>
    <cellStyle name="Normal 5 2 2 11 3 2" xfId="21540" xr:uid="{4396CE66-A882-4244-B8E1-8CB312BF1A86}"/>
    <cellStyle name="Normal 5 2 2 11 4" xfId="34497" xr:uid="{71B006FF-0E51-4F0A-887E-5DE6507E679E}"/>
    <cellStyle name="Normal 5 2 2 11 5" xfId="21542" xr:uid="{F44AE113-49D9-4686-BE48-ED4FBDAA97E7}"/>
    <cellStyle name="Normal 5 2 2 11_Input 18 Cash FC" xfId="21539" xr:uid="{EF24B5A9-8C15-4784-91A7-166B3A51E905}"/>
    <cellStyle name="Normal 5 2 2 12" xfId="11985" xr:uid="{CF8D273A-12CA-4ABA-8E9D-EAE9F041C3F0}"/>
    <cellStyle name="Normal 5 2 2 12 2" xfId="11986" xr:uid="{911DE257-59F9-4B98-A420-56FB4CE614DC}"/>
    <cellStyle name="Normal 5 2 2 12 2 2" xfId="27713" xr:uid="{9B77D24A-031C-4EC1-9CBA-C77B154CC12A}"/>
    <cellStyle name="Normal 5 2 2 12 3" xfId="27712" xr:uid="{24CCF15A-ECEE-4198-AD33-EEB51F3A697C}"/>
    <cellStyle name="Normal 5 2 2 12 4" xfId="21538" xr:uid="{6ECDD777-90C6-4B2A-8C15-DEDE89E8D62E}"/>
    <cellStyle name="Normal 5 2 2 13" xfId="11987" xr:uid="{3EE9E28E-3A67-4B8F-8ADA-B0FE0C062EE1}"/>
    <cellStyle name="Normal 5 2 2 13 2" xfId="27714" xr:uid="{54DB9AA5-FD0D-47CB-974C-C6D08C5D8BAB}"/>
    <cellStyle name="Normal 5 2 2 13 3" xfId="21537" xr:uid="{75A10D11-13A7-4CDC-8325-5C19D6467993}"/>
    <cellStyle name="Normal 5 2 2 14" xfId="18272" xr:uid="{1F3B8DF4-428A-45C6-8D24-CD58A34225D8}"/>
    <cellStyle name="Normal 5 2 2 15" xfId="34666" xr:uid="{CB5CCE0B-79A3-4B67-B1AA-013C2143F48D}"/>
    <cellStyle name="Normal 5 2 2 16" xfId="34816" xr:uid="{713A73FB-70A3-4F53-B6BC-AAE20B59B5F8}"/>
    <cellStyle name="Normal 5 2 2 2" xfId="1615" xr:uid="{00000000-0005-0000-0000-0000B7060000}"/>
    <cellStyle name="Normal 5 2 2 2 10" xfId="11988" xr:uid="{59205EF4-89AF-4A38-A0E1-6D13ED3133AD}"/>
    <cellStyle name="Normal 5 2 2 2 10 2" xfId="11989" xr:uid="{F4877023-F2B8-4E73-839B-9FCC59C60741}"/>
    <cellStyle name="Normal 5 2 2 2 10 2 2" xfId="27716" xr:uid="{818B2709-45EA-445C-A9A0-78F0AFBCA439}"/>
    <cellStyle name="Normal 5 2 2 2 10 3" xfId="27715" xr:uid="{96007A89-C5A5-4C87-88C4-35DBAC3995A9}"/>
    <cellStyle name="Normal 5 2 2 2 10 4" xfId="21536" xr:uid="{A8BB4442-05AA-4EA8-9BE7-226F10AC1CD0}"/>
    <cellStyle name="Normal 5 2 2 2 11" xfId="11990" xr:uid="{CE03875A-3A46-48B6-8650-83009AABE522}"/>
    <cellStyle name="Normal 5 2 2 2 11 2" xfId="11991" xr:uid="{B6B54457-7015-4B2A-91BC-DB69550C3A45}"/>
    <cellStyle name="Normal 5 2 2 2 11 2 2" xfId="27718" xr:uid="{879A80D7-4D3A-461E-BBDF-6E7565C0B896}"/>
    <cellStyle name="Normal 5 2 2 2 11 3" xfId="27717" xr:uid="{6DCF8E30-04B2-4429-B9B7-3634DA363582}"/>
    <cellStyle name="Normal 5 2 2 2 12" xfId="11992" xr:uid="{7C7DA680-8674-44F6-AC59-B2F883703F28}"/>
    <cellStyle name="Normal 5 2 2 2 12 2" xfId="27719" xr:uid="{9F7EAB0D-C3FE-45C7-BD89-DF6A43517B70}"/>
    <cellStyle name="Normal 5 2 2 2 2" xfId="1616" xr:uid="{00000000-0005-0000-0000-0000B8060000}"/>
    <cellStyle name="Normal 5 2 2 2 2 2" xfId="1617" xr:uid="{00000000-0005-0000-0000-0000B9060000}"/>
    <cellStyle name="Normal 5 2 2 2 2 2 2" xfId="1618" xr:uid="{00000000-0005-0000-0000-0000BA060000}"/>
    <cellStyle name="Normal 5 2 2 2 2 2 2 2" xfId="11994" xr:uid="{CA4E160E-3A41-474F-B346-8830051CF077}"/>
    <cellStyle name="Normal 5 2 2 2 2 2 2 2 2" xfId="11995" xr:uid="{CF28BBBD-95D6-4E0D-990C-8B41CFD11C1F}"/>
    <cellStyle name="Normal 5 2 2 2 2 2 2 2 2 2" xfId="27721" xr:uid="{775E3375-076D-4534-81BA-DA2E5B11F004}"/>
    <cellStyle name="Normal 5 2 2 2 2 2 2 2 3" xfId="11996" xr:uid="{57952749-659D-4C1E-B8AE-0FB579391797}"/>
    <cellStyle name="Normal 5 2 2 2 2 2 2 2 3 2" xfId="27722" xr:uid="{5A209ECA-12B1-4E23-9D7E-CBD79C5ACAD2}"/>
    <cellStyle name="Normal 5 2 2 2 2 2 2 2 4" xfId="27720" xr:uid="{0DE2BD40-B5D9-495A-9D21-6F736DFC73E4}"/>
    <cellStyle name="Normal 5 2 2 2 2 2 2 3" xfId="11997" xr:uid="{8AA3FB41-9599-4FF7-B880-833C396295A4}"/>
    <cellStyle name="Normal 5 2 2 2 2 2 2 3 2" xfId="11998" xr:uid="{111EB87E-13D9-47B2-87B9-3D42197FDE00}"/>
    <cellStyle name="Normal 5 2 2 2 2 2 2 3 2 2" xfId="27724" xr:uid="{CD1CA092-3922-4D68-9D29-057FAB3C407D}"/>
    <cellStyle name="Normal 5 2 2 2 2 2 2 3 3" xfId="27723" xr:uid="{70C1CA21-70CF-48BA-9547-6BC97FAF38CF}"/>
    <cellStyle name="Normal 5 2 2 2 2 2 2 4" xfId="11999" xr:uid="{507742F1-FE92-4D32-B438-C0B3DF3F7B8B}"/>
    <cellStyle name="Normal 5 2 2 2 2 2 2 4 2" xfId="12000" xr:uid="{CDD4AA58-3F0B-4B4A-BE75-DB17B43D91B6}"/>
    <cellStyle name="Normal 5 2 2 2 2 2 2 4 2 2" xfId="27726" xr:uid="{DF3C0C8C-CF25-402B-81B2-4D9362FD7A12}"/>
    <cellStyle name="Normal 5 2 2 2 2 2 2 4 3" xfId="27725" xr:uid="{C2EC05BB-489C-447B-892C-59083BB375BD}"/>
    <cellStyle name="Normal 5 2 2 2 2 2 2 5" xfId="12001" xr:uid="{94D87643-715A-425B-A947-3D029D13487D}"/>
    <cellStyle name="Normal 5 2 2 2 2 2 2 5 2" xfId="27727" xr:uid="{73AFB195-0CF1-4E62-97F2-4172C62DE560}"/>
    <cellStyle name="Normal 5 2 2 2 2 2 2_sales contracts" xfId="11993" xr:uid="{555A04F0-E22E-42B9-9555-5399EDE05BE6}"/>
    <cellStyle name="Normal 5 2 2 2 2 2 3" xfId="12002" xr:uid="{14157932-69BD-4973-9333-FE8F1D21FD00}"/>
    <cellStyle name="Normal 5 2 2 2 2 2 3 2" xfId="12003" xr:uid="{83BAAF7C-9252-43C2-8DB4-CCE4B80DDF34}"/>
    <cellStyle name="Normal 5 2 2 2 2 2 3 2 2" xfId="27729" xr:uid="{EC254B24-3F11-43B5-9D99-37BA9D291D6F}"/>
    <cellStyle name="Normal 5 2 2 2 2 2 3 3" xfId="12004" xr:uid="{B7B0E649-9921-419D-A278-5B5E0085E503}"/>
    <cellStyle name="Normal 5 2 2 2 2 2 3 3 2" xfId="27730" xr:uid="{996E1004-A47D-4483-A3FB-FA92EFB1226B}"/>
    <cellStyle name="Normal 5 2 2 2 2 2 3 4" xfId="27728" xr:uid="{A911627B-2AE6-4AE3-A6E5-58872A375CE7}"/>
    <cellStyle name="Normal 5 2 2 2 2 2 3 5" xfId="21535" xr:uid="{C65FDB91-C7CA-449C-869E-F966060E703C}"/>
    <cellStyle name="Normal 5 2 2 2 2 2 4" xfId="12005" xr:uid="{412C4D5B-AE87-46B4-A404-EF55742C06BB}"/>
    <cellStyle name="Normal 5 2 2 2 2 2 4 2" xfId="12006" xr:uid="{2F4E9E6F-A2DA-4C4B-9728-1B7844BD6EB1}"/>
    <cellStyle name="Normal 5 2 2 2 2 2 4 2 2" xfId="27732" xr:uid="{E7227020-4EB3-47B2-B29B-0757F41C2351}"/>
    <cellStyle name="Normal 5 2 2 2 2 2 4 3" xfId="12007" xr:uid="{6138B4C0-F3A4-406A-831F-8F8AD8E9A0D0}"/>
    <cellStyle name="Normal 5 2 2 2 2 2 4 3 2" xfId="27733" xr:uid="{4C6CB627-026D-4A77-8716-A96C823F3613}"/>
    <cellStyle name="Normal 5 2 2 2 2 2 4 4" xfId="27731" xr:uid="{65F9F42A-DF57-4C21-A39C-90BB958A81F2}"/>
    <cellStyle name="Normal 5 2 2 2 2 2 5" xfId="12008" xr:uid="{919A4426-C702-47B4-A696-9220A5195494}"/>
    <cellStyle name="Normal 5 2 2 2 2 2 5 2" xfId="12009" xr:uid="{0CF2C91D-53A3-41EB-AB42-1B472C583D33}"/>
    <cellStyle name="Normal 5 2 2 2 2 2 5 2 2" xfId="27735" xr:uid="{4327A36A-C3DA-44A4-A17E-20E5EF601CE6}"/>
    <cellStyle name="Normal 5 2 2 2 2 2 5 3" xfId="27734" xr:uid="{E5A7A0F5-DFD9-4197-AE61-01EEE2B5124A}"/>
    <cellStyle name="Normal 5 2 2 2 2 2 6" xfId="12010" xr:uid="{E4DFF522-4B49-4E7A-A460-62BD09AA0F55}"/>
    <cellStyle name="Normal 5 2 2 2 2 2 6 2" xfId="12011" xr:uid="{F4CBDA2B-8BB7-43FF-BC22-A1D73A246880}"/>
    <cellStyle name="Normal 5 2 2 2 2 2 6 2 2" xfId="27737" xr:uid="{4EBF138E-CB2F-48F0-B06F-1AF5DD5B7098}"/>
    <cellStyle name="Normal 5 2 2 2 2 2 6 3" xfId="27736" xr:uid="{6A74FDCA-BD94-4AE6-80C0-72B83B5C7B9E}"/>
    <cellStyle name="Normal 5 2 2 2 2 2 7" xfId="12012" xr:uid="{6EED1C82-C3F2-417F-B10C-767EA4035927}"/>
    <cellStyle name="Normal 5 2 2 2 2 2 7 2" xfId="27738" xr:uid="{E7BA24E7-1BAC-48E3-82B2-8E07B36DDD77}"/>
    <cellStyle name="Normal 5 2 2 2 2 2_Dev global price ach" xfId="12013" xr:uid="{D6C0CD06-CE9D-4CBC-A170-5BFD3F13FE81}"/>
    <cellStyle name="Normal 5 2 2 2 2 3" xfId="1619" xr:uid="{00000000-0005-0000-0000-0000BC060000}"/>
    <cellStyle name="Normal 5 2 2 2 2 3 2" xfId="12014" xr:uid="{1A2A3691-E9ED-4FCC-ACA7-80ED517CD96F}"/>
    <cellStyle name="Normal 5 2 2 2 2 3 2 2" xfId="12015" xr:uid="{488EA3C5-3469-4065-9913-9A61C5BF4651}"/>
    <cellStyle name="Normal 5 2 2 2 2 3 2 2 2" xfId="27740" xr:uid="{FDD2D401-39C4-4039-83A9-48574CC4366A}"/>
    <cellStyle name="Normal 5 2 2 2 2 3 2 3" xfId="12016" xr:uid="{D21C0500-E227-4563-B24C-F06B04227AA4}"/>
    <cellStyle name="Normal 5 2 2 2 2 3 2 3 2" xfId="27741" xr:uid="{01827711-6231-48D4-BF89-3637B56F1577}"/>
    <cellStyle name="Normal 5 2 2 2 2 3 2 4" xfId="27739" xr:uid="{437F1611-9B05-4A34-B10D-265D4DB03289}"/>
    <cellStyle name="Normal 5 2 2 2 2 3 2 5" xfId="21534" xr:uid="{1047D28B-CBDA-4516-B0A1-7575B09A61AA}"/>
    <cellStyle name="Normal 5 2 2 2 2 3 3" xfId="12017" xr:uid="{6CD44544-91C7-45F0-BACC-A2F7D56DAF8E}"/>
    <cellStyle name="Normal 5 2 2 2 2 3 3 2" xfId="12018" xr:uid="{402D0018-C719-4779-A30E-3C37CDB4656C}"/>
    <cellStyle name="Normal 5 2 2 2 2 3 3 2 2" xfId="27743" xr:uid="{D6C3A4B9-51CE-40F7-9BBE-335C5CDDDF32}"/>
    <cellStyle name="Normal 5 2 2 2 2 3 3 3" xfId="27742" xr:uid="{94261DE3-E37F-473E-B8F1-2DA7B908D104}"/>
    <cellStyle name="Normal 5 2 2 2 2 3 3 4" xfId="21533" xr:uid="{0CF1814D-6104-4027-9820-48BD3B5A0027}"/>
    <cellStyle name="Normal 5 2 2 2 2 3 4" xfId="12019" xr:uid="{051C7593-B446-4A89-ADC6-C638D6EA80F9}"/>
    <cellStyle name="Normal 5 2 2 2 2 3 4 2" xfId="12020" xr:uid="{498D521D-D58A-4B02-994B-7E4E5001E714}"/>
    <cellStyle name="Normal 5 2 2 2 2 3 4 2 2" xfId="27745" xr:uid="{2829D6B7-0983-4342-802F-4926031AB339}"/>
    <cellStyle name="Normal 5 2 2 2 2 3 4 3" xfId="27744" xr:uid="{845E1638-05FE-4842-85D4-2FE4965CEDAD}"/>
    <cellStyle name="Normal 5 2 2 2 2 3 5" xfId="12021" xr:uid="{9A60A841-7EED-4338-8871-6B0EFAA10CF3}"/>
    <cellStyle name="Normal 5 2 2 2 2 3 5 2" xfId="27746" xr:uid="{3754AF6A-47E0-46AA-B898-33AB458C6603}"/>
    <cellStyle name="Normal 5 2 2 2 2 3_Input 18 Cash FC" xfId="21532" xr:uid="{37D486A1-0BEF-4A74-B0A9-9AADC5FFDC14}"/>
    <cellStyle name="Normal 5 2 2 2 2 4" xfId="12022" xr:uid="{ED29FE5C-645A-4545-B7D6-6A3E699C05C4}"/>
    <cellStyle name="Normal 5 2 2 2 2 4 2" xfId="12023" xr:uid="{BAC9B78F-752B-44FA-B839-D472BCA9AF8D}"/>
    <cellStyle name="Normal 5 2 2 2 2 4 2 2" xfId="27748" xr:uid="{2D620696-C252-446A-8BB8-84385845AA8A}"/>
    <cellStyle name="Normal 5 2 2 2 2 4 2 3" xfId="21530" xr:uid="{C3B92C09-7ED2-4963-949B-B16B035B1C61}"/>
    <cellStyle name="Normal 5 2 2 2 2 4 3" xfId="12024" xr:uid="{8DA9DD30-928C-42C7-BBE5-1C7CD5C7BD42}"/>
    <cellStyle name="Normal 5 2 2 2 2 4 3 2" xfId="27749" xr:uid="{12DC084B-782E-4BF9-8675-6BCCE121728E}"/>
    <cellStyle name="Normal 5 2 2 2 2 4 3 3" xfId="21529" xr:uid="{3D8B70F7-057E-4E16-8C1D-7724953DAA0E}"/>
    <cellStyle name="Normal 5 2 2 2 2 4 4" xfId="27747" xr:uid="{264591B4-7DF7-4A7F-9AED-A17D66C61073}"/>
    <cellStyle name="Normal 5 2 2 2 2 4 5" xfId="21531" xr:uid="{3E6DA27A-8D17-43CD-B890-B396605DFBC4}"/>
    <cellStyle name="Normal 5 2 2 2 2 4_Input 18 Cash FC" xfId="21528" xr:uid="{7DDE427D-4D83-44A4-BB24-3A7C58993DF8}"/>
    <cellStyle name="Normal 5 2 2 2 2 5" xfId="12025" xr:uid="{B035259A-664A-4263-BB35-A336E1A861AC}"/>
    <cellStyle name="Normal 5 2 2 2 2 5 2" xfId="12026" xr:uid="{14E866AB-0F9E-4D20-8A27-E5291EE7857E}"/>
    <cellStyle name="Normal 5 2 2 2 2 5 2 2" xfId="27751" xr:uid="{F110B7EE-1382-4260-AFE7-C547914AD5AF}"/>
    <cellStyle name="Normal 5 2 2 2 2 5 2 3" xfId="21526" xr:uid="{47C2DCC7-74F5-4809-8284-E76FCBA201F1}"/>
    <cellStyle name="Normal 5 2 2 2 2 5 3" xfId="12027" xr:uid="{68659B8C-A95D-42C5-9B86-0E13918C2E9F}"/>
    <cellStyle name="Normal 5 2 2 2 2 5 3 2" xfId="27752" xr:uid="{7F39A4DF-ED4B-4AEE-A248-E87F1F726018}"/>
    <cellStyle name="Normal 5 2 2 2 2 5 3 3" xfId="21525" xr:uid="{E5AEFC29-AE05-4F4F-85FF-B220D1ED91DE}"/>
    <cellStyle name="Normal 5 2 2 2 2 5 4" xfId="27750" xr:uid="{13A49064-787B-4741-9D50-15E876A4D7BE}"/>
    <cellStyle name="Normal 5 2 2 2 2 5 5" xfId="21527" xr:uid="{A325BDF6-9DCF-41A1-87D0-94E48D9E9629}"/>
    <cellStyle name="Normal 5 2 2 2 2 5_Input 18 Cash FC" xfId="21524" xr:uid="{0255FB8D-5C2A-4F41-AB30-682AA5EFACCD}"/>
    <cellStyle name="Normal 5 2 2 2 2 6" xfId="12028" xr:uid="{05DD2AEF-1832-408E-991B-8520E632AD76}"/>
    <cellStyle name="Normal 5 2 2 2 2 6 2" xfId="12029" xr:uid="{CA84013F-6F94-4A54-B2BA-E8CABF9497B8}"/>
    <cellStyle name="Normal 5 2 2 2 2 6 2 2" xfId="27754" xr:uid="{477135E9-64E7-46AD-BCA6-A724D412F3BA}"/>
    <cellStyle name="Normal 5 2 2 2 2 6 2 3" xfId="21522" xr:uid="{665EF6B3-D965-44A9-B4F8-0CC56C516557}"/>
    <cellStyle name="Normal 5 2 2 2 2 6 3" xfId="27753" xr:uid="{0CBB6065-079B-458C-925F-A3781481794C}"/>
    <cellStyle name="Normal 5 2 2 2 2 6 3 2" xfId="21521" xr:uid="{06211DFE-3A95-4E7B-B956-866E18B74FC2}"/>
    <cellStyle name="Normal 5 2 2 2 2 6 4" xfId="34498" xr:uid="{5B13DC41-D1E5-40E5-AFA4-35C2AA5CBC13}"/>
    <cellStyle name="Normal 5 2 2 2 2 6 5" xfId="21523" xr:uid="{290C47A7-C184-4A1F-BF58-A05396D5D91B}"/>
    <cellStyle name="Normal 5 2 2 2 2 6_Input 18 Cash FC" xfId="21520" xr:uid="{8F0345FB-48F4-40D5-B0F6-A9FD0946EAEE}"/>
    <cellStyle name="Normal 5 2 2 2 2 7" xfId="12030" xr:uid="{508BDC17-AC62-4ACE-9198-4EC1A67D0732}"/>
    <cellStyle name="Normal 5 2 2 2 2 7 2" xfId="12031" xr:uid="{22E217BB-5644-4676-9FFC-FFC45F0CFE5F}"/>
    <cellStyle name="Normal 5 2 2 2 2 7 2 2" xfId="27756" xr:uid="{03732FF2-B46F-497E-BE7C-B1D369DFF873}"/>
    <cellStyle name="Normal 5 2 2 2 2 7 3" xfId="27755" xr:uid="{5B10736D-DDDA-4837-9A3C-AF1B08DEA67B}"/>
    <cellStyle name="Normal 5 2 2 2 2 7 4" xfId="21519" xr:uid="{612B1479-2711-411C-80DC-C7AA940A6171}"/>
    <cellStyle name="Normal 5 2 2 2 2 8" xfId="12032" xr:uid="{1D1B1E17-D976-402A-9F3C-A05F7E61BD68}"/>
    <cellStyle name="Normal 5 2 2 2 2 8 2" xfId="27757" xr:uid="{226BD063-682A-4953-9551-2F666153FA72}"/>
    <cellStyle name="Normal 5 2 2 2 2 8 3" xfId="21518" xr:uid="{44A55D4F-712C-465F-B4CE-2F6578DAD7EC}"/>
    <cellStyle name="Normal 5 2 2 2 2_Dev global price ach" xfId="12033" xr:uid="{3B7909F8-6E5E-4D90-BDD5-C319BE997A26}"/>
    <cellStyle name="Normal 5 2 2 2 3" xfId="1620" xr:uid="{00000000-0005-0000-0000-0000BE060000}"/>
    <cellStyle name="Normal 5 2 2 2 3 2" xfId="1621" xr:uid="{00000000-0005-0000-0000-0000BF060000}"/>
    <cellStyle name="Normal 5 2 2 2 3 2 2" xfId="1622" xr:uid="{00000000-0005-0000-0000-0000C0060000}"/>
    <cellStyle name="Normal 5 2 2 2 3 2 2 2" xfId="12035" xr:uid="{7E275A97-99CA-4EB2-A564-B6D6CBDC77DD}"/>
    <cellStyle name="Normal 5 2 2 2 3 2 2 2 2" xfId="12036" xr:uid="{328F3FA1-35BA-4C5B-AA37-69D1EA5328B1}"/>
    <cellStyle name="Normal 5 2 2 2 3 2 2 2 2 2" xfId="27759" xr:uid="{5F17064E-BF44-4515-A79A-83A11F18162A}"/>
    <cellStyle name="Normal 5 2 2 2 3 2 2 2 3" xfId="12037" xr:uid="{30F753F0-4091-4B31-BA64-08B4F2FAF052}"/>
    <cellStyle name="Normal 5 2 2 2 3 2 2 2 3 2" xfId="27760" xr:uid="{C6052C35-1748-4402-AE0A-6FF4C42C1C02}"/>
    <cellStyle name="Normal 5 2 2 2 3 2 2 2 4" xfId="27758" xr:uid="{460C345F-848C-410C-832C-AFBCD5CB5E26}"/>
    <cellStyle name="Normal 5 2 2 2 3 2 2 3" xfId="12038" xr:uid="{514A6AEF-AA4A-47DA-B835-4819282B031A}"/>
    <cellStyle name="Normal 5 2 2 2 3 2 2 3 2" xfId="12039" xr:uid="{D8C4F79E-D0E9-4B6E-88A6-E1B2E437D500}"/>
    <cellStyle name="Normal 5 2 2 2 3 2 2 3 2 2" xfId="27762" xr:uid="{6A1D67D7-4102-4CC2-8132-4CBE05F6A25B}"/>
    <cellStyle name="Normal 5 2 2 2 3 2 2 3 3" xfId="27761" xr:uid="{FB3BA5A6-F6EE-40D4-B067-BFD028E8B6C9}"/>
    <cellStyle name="Normal 5 2 2 2 3 2 2 4" xfId="12040" xr:uid="{2E27EC35-A34F-45AD-AAEA-5726C2D06943}"/>
    <cellStyle name="Normal 5 2 2 2 3 2 2 4 2" xfId="12041" xr:uid="{C3D22427-0DBD-4100-AEEB-D1FD7FB124D2}"/>
    <cellStyle name="Normal 5 2 2 2 3 2 2 4 2 2" xfId="27764" xr:uid="{3B384D3C-715A-463C-B3EB-0D984309CB1B}"/>
    <cellStyle name="Normal 5 2 2 2 3 2 2 4 3" xfId="27763" xr:uid="{DB426D34-341D-4AB5-9CD6-A91E7FBE518B}"/>
    <cellStyle name="Normal 5 2 2 2 3 2 2 5" xfId="12042" xr:uid="{75E7B690-FB7D-477C-B0CD-2C561B18532F}"/>
    <cellStyle name="Normal 5 2 2 2 3 2 2 5 2" xfId="27765" xr:uid="{6F48F962-A376-40D8-81AC-815DCE102DC9}"/>
    <cellStyle name="Normal 5 2 2 2 3 2 2_sales contracts" xfId="12034" xr:uid="{475E0A96-9E59-4169-A3EE-6EE9E7CA047A}"/>
    <cellStyle name="Normal 5 2 2 2 3 2 3" xfId="12043" xr:uid="{00BCF83F-B8F6-4229-97E8-789B3BE0E861}"/>
    <cellStyle name="Normal 5 2 2 2 3 2 3 2" xfId="12044" xr:uid="{A0D3B60C-971F-4BBB-91E9-1745B51717A6}"/>
    <cellStyle name="Normal 5 2 2 2 3 2 3 2 2" xfId="27767" xr:uid="{5437E726-BBF5-41F3-BFF4-1BEC659AFAD8}"/>
    <cellStyle name="Normal 5 2 2 2 3 2 3 3" xfId="12045" xr:uid="{3005B6D5-FC02-407D-8B1E-2A5EC8DB1D6E}"/>
    <cellStyle name="Normal 5 2 2 2 3 2 3 3 2" xfId="27768" xr:uid="{920FB584-1258-4033-B710-29DBC0E3DF12}"/>
    <cellStyle name="Normal 5 2 2 2 3 2 3 4" xfId="27766" xr:uid="{194D5F79-1F99-4F8F-8E10-2F0B7BB406F5}"/>
    <cellStyle name="Normal 5 2 2 2 3 2 3 5" xfId="18591" xr:uid="{3788AB9E-E35D-4794-B0EE-DAFCFF051888}"/>
    <cellStyle name="Normal 5 2 2 2 3 2 4" xfId="12046" xr:uid="{679D1EDB-3A1E-4917-A851-CB3CF9ABA94A}"/>
    <cellStyle name="Normal 5 2 2 2 3 2 4 2" xfId="12047" xr:uid="{CC927B31-12CD-416F-A509-7D5C600BB822}"/>
    <cellStyle name="Normal 5 2 2 2 3 2 4 2 2" xfId="27770" xr:uid="{EFC5AE54-B063-4966-A299-B8CE8F3C8390}"/>
    <cellStyle name="Normal 5 2 2 2 3 2 4 3" xfId="12048" xr:uid="{CB995B3A-1DAC-4FAE-9A69-F54466B7E085}"/>
    <cellStyle name="Normal 5 2 2 2 3 2 4 3 2" xfId="27771" xr:uid="{CDF58C4F-6E06-4C6C-A29E-F132B1433635}"/>
    <cellStyle name="Normal 5 2 2 2 3 2 4 4" xfId="27769" xr:uid="{8C6F0BE8-9406-4AD8-82F4-A7A3E945CC71}"/>
    <cellStyle name="Normal 5 2 2 2 3 2 5" xfId="12049" xr:uid="{D314F45A-FCFA-45D8-A1B0-74E32EB05DA9}"/>
    <cellStyle name="Normal 5 2 2 2 3 2 5 2" xfId="12050" xr:uid="{3F585470-F4A7-4051-AF35-BDF9EBF34630}"/>
    <cellStyle name="Normal 5 2 2 2 3 2 5 2 2" xfId="27773" xr:uid="{9DC3B558-4FD3-42CF-AD91-566268CA9127}"/>
    <cellStyle name="Normal 5 2 2 2 3 2 5 3" xfId="27772" xr:uid="{FE6716AF-9CC6-44C0-9250-FA4BBFEA1432}"/>
    <cellStyle name="Normal 5 2 2 2 3 2 6" xfId="12051" xr:uid="{1E266D7C-890F-4201-A748-4A3B3ED99D64}"/>
    <cellStyle name="Normal 5 2 2 2 3 2 6 2" xfId="12052" xr:uid="{D1948248-9DD0-4586-90F1-EDF659F7866F}"/>
    <cellStyle name="Normal 5 2 2 2 3 2 6 2 2" xfId="27775" xr:uid="{C6ECE8CA-0166-49CC-83D2-5BDDB4AB41F5}"/>
    <cellStyle name="Normal 5 2 2 2 3 2 6 3" xfId="27774" xr:uid="{143507DA-EFE0-4BBE-99EA-18F6BD739759}"/>
    <cellStyle name="Normal 5 2 2 2 3 2 7" xfId="12053" xr:uid="{71842D05-4C1E-4844-A17E-49E0462CEEEA}"/>
    <cellStyle name="Normal 5 2 2 2 3 2 7 2" xfId="27776" xr:uid="{E564033E-A155-4027-A8AD-EBF803ED8FCD}"/>
    <cellStyle name="Normal 5 2 2 2 3 2_Dev global price ach" xfId="12054" xr:uid="{8F2D7A6E-282D-4A31-9643-C92DDAD93C64}"/>
    <cellStyle name="Normal 5 2 2 2 3 3" xfId="1623" xr:uid="{00000000-0005-0000-0000-0000C2060000}"/>
    <cellStyle name="Normal 5 2 2 2 3 3 2" xfId="12055" xr:uid="{2478FD30-CCA6-4548-B0EF-3924F04DB446}"/>
    <cellStyle name="Normal 5 2 2 2 3 3 2 2" xfId="12056" xr:uid="{540BA713-40B4-4E93-8F03-0705B73AEE5B}"/>
    <cellStyle name="Normal 5 2 2 2 3 3 2 2 2" xfId="27778" xr:uid="{86B3D316-34F9-4E25-8021-591DC2157A34}"/>
    <cellStyle name="Normal 5 2 2 2 3 3 2 3" xfId="12057" xr:uid="{E71604B6-FBE0-43BF-9CA5-B3BF04D137C8}"/>
    <cellStyle name="Normal 5 2 2 2 3 3 2 3 2" xfId="27779" xr:uid="{969EEA4A-548D-4BE5-9840-D620C4036599}"/>
    <cellStyle name="Normal 5 2 2 2 3 3 2 4" xfId="27777" xr:uid="{2C734652-240D-4098-B126-1D245A5E79F4}"/>
    <cellStyle name="Normal 5 2 2 2 3 3 2 5" xfId="21517" xr:uid="{7EAAE0EA-0C7C-40D0-B343-67A29CB9D51C}"/>
    <cellStyle name="Normal 5 2 2 2 3 3 3" xfId="12058" xr:uid="{6B27F338-24A9-4AE8-85BD-6AD77BD8CDAC}"/>
    <cellStyle name="Normal 5 2 2 2 3 3 3 2" xfId="12059" xr:uid="{5733541B-8245-49E6-AF51-F16CC8ED436F}"/>
    <cellStyle name="Normal 5 2 2 2 3 3 3 2 2" xfId="27781" xr:uid="{6668D104-8E87-49C6-B054-CC10A70B1E00}"/>
    <cellStyle name="Normal 5 2 2 2 3 3 3 3" xfId="27780" xr:uid="{B811B12A-F15F-42C0-A109-2515BEE0DA02}"/>
    <cellStyle name="Normal 5 2 2 2 3 3 3 4" xfId="21516" xr:uid="{9C69738C-333A-40B2-BC73-3F378BE1827E}"/>
    <cellStyle name="Normal 5 2 2 2 3 3 4" xfId="12060" xr:uid="{BE007ABD-6791-455F-8F8B-5C37774F1278}"/>
    <cellStyle name="Normal 5 2 2 2 3 3 4 2" xfId="12061" xr:uid="{F829E2F9-7EC8-4264-8E2D-FFC96F7B07A1}"/>
    <cellStyle name="Normal 5 2 2 2 3 3 4 2 2" xfId="27783" xr:uid="{731AA8C0-36EF-43E4-9A4B-62B5E83D8552}"/>
    <cellStyle name="Normal 5 2 2 2 3 3 4 3" xfId="27782" xr:uid="{5AD86BC1-77D2-45E3-827C-BD0D8A4201F0}"/>
    <cellStyle name="Normal 5 2 2 2 3 3 5" xfId="12062" xr:uid="{4AB8A68A-F47D-45D0-AA9E-681586302678}"/>
    <cellStyle name="Normal 5 2 2 2 3 3 5 2" xfId="27784" xr:uid="{79B9FB7B-B2C1-4DF5-9056-E8C297A43631}"/>
    <cellStyle name="Normal 5 2 2 2 3 3_Input 18 Cash FC" xfId="21515" xr:uid="{19D4FF47-7895-475B-8065-DFC97EDCB082}"/>
    <cellStyle name="Normal 5 2 2 2 3 4" xfId="12063" xr:uid="{A308E9BA-0800-4A8D-AE55-BED5DC3E6B74}"/>
    <cellStyle name="Normal 5 2 2 2 3 4 2" xfId="12064" xr:uid="{0A9856DE-0721-4927-80C8-B7E3EE230F32}"/>
    <cellStyle name="Normal 5 2 2 2 3 4 2 2" xfId="27786" xr:uid="{0BB02385-E5FA-479E-931A-8E8AB9A4A74C}"/>
    <cellStyle name="Normal 5 2 2 2 3 4 2 3" xfId="21513" xr:uid="{0090B290-C12F-434D-825C-2C66DCBCA1A4}"/>
    <cellStyle name="Normal 5 2 2 2 3 4 3" xfId="12065" xr:uid="{AEECE558-34FE-47A3-8A7B-BE07540C0AE6}"/>
    <cellStyle name="Normal 5 2 2 2 3 4 3 2" xfId="27787" xr:uid="{13134BB6-5B46-4F49-B604-B8EE8AA969FC}"/>
    <cellStyle name="Normal 5 2 2 2 3 4 3 3" xfId="21512" xr:uid="{D06B2EE0-CE44-4CC1-9780-C0B9F1D01CE1}"/>
    <cellStyle name="Normal 5 2 2 2 3 4 4" xfId="27785" xr:uid="{1B5F5ECC-54E7-4393-B4B5-FCCB90FFAA4B}"/>
    <cellStyle name="Normal 5 2 2 2 3 4 5" xfId="21514" xr:uid="{85D472F3-6989-4058-919C-87DE09712433}"/>
    <cellStyle name="Normal 5 2 2 2 3 4_Input 18 Cash FC" xfId="21511" xr:uid="{E2EDB232-8BAC-4A1A-BCC2-B883B1404E8F}"/>
    <cellStyle name="Normal 5 2 2 2 3 5" xfId="12066" xr:uid="{471CF5CD-CE4E-40C0-B298-C7264D342DF7}"/>
    <cellStyle name="Normal 5 2 2 2 3 5 2" xfId="12067" xr:uid="{98B23919-0201-4D8E-AC04-6BEDA4F192BB}"/>
    <cellStyle name="Normal 5 2 2 2 3 5 2 2" xfId="27789" xr:uid="{81ECAB50-462C-43A6-92B2-9C6923A5C554}"/>
    <cellStyle name="Normal 5 2 2 2 3 5 2 3" xfId="21509" xr:uid="{EA1D4D63-CC41-4E96-9817-67938B12ABEA}"/>
    <cellStyle name="Normal 5 2 2 2 3 5 3" xfId="12068" xr:uid="{3BBFC219-E49B-435A-91AB-FC1B15C68919}"/>
    <cellStyle name="Normal 5 2 2 2 3 5 3 2" xfId="27790" xr:uid="{6ED2ED23-F704-4CB8-BE18-8953D856DD64}"/>
    <cellStyle name="Normal 5 2 2 2 3 5 3 3" xfId="21508" xr:uid="{C75B88A4-ED4A-48C1-9EA9-C9C5B9DD7A8B}"/>
    <cellStyle name="Normal 5 2 2 2 3 5 4" xfId="27788" xr:uid="{77D804A7-7D98-46B5-9D42-00880AC17CEF}"/>
    <cellStyle name="Normal 5 2 2 2 3 5 5" xfId="21510" xr:uid="{32170343-E071-4D1F-9CF9-D82B2B0327F4}"/>
    <cellStyle name="Normal 5 2 2 2 3 5_Input 18 Cash FC" xfId="21507" xr:uid="{66224A07-1FD1-42B3-A84D-A919FA26F71E}"/>
    <cellStyle name="Normal 5 2 2 2 3 6" xfId="12069" xr:uid="{4F57DC46-91E0-44AA-8AB6-FAF024CA3FFA}"/>
    <cellStyle name="Normal 5 2 2 2 3 6 2" xfId="12070" xr:uid="{3CE0692A-1B38-47E6-BE96-2B4AB34A17FA}"/>
    <cellStyle name="Normal 5 2 2 2 3 6 2 2" xfId="27792" xr:uid="{7FA0A05F-B94F-403D-B53B-B1EF653CFE1E}"/>
    <cellStyle name="Normal 5 2 2 2 3 6 2 3" xfId="21505" xr:uid="{489DCE76-D14D-4CD4-B8AD-9DF931E40C1F}"/>
    <cellStyle name="Normal 5 2 2 2 3 6 3" xfId="27791" xr:uid="{37333DBA-850F-453A-BBC5-A434F644B212}"/>
    <cellStyle name="Normal 5 2 2 2 3 6 3 2" xfId="21504" xr:uid="{9D52ADFA-F62B-4BD7-8FB0-BB913FD66D3F}"/>
    <cellStyle name="Normal 5 2 2 2 3 6 4" xfId="34499" xr:uid="{0B0E7F31-733D-4892-A7DA-D96D4690F814}"/>
    <cellStyle name="Normal 5 2 2 2 3 6 5" xfId="21506" xr:uid="{1B56B1F0-81E8-4EA6-83CA-6A77D0A9EDFE}"/>
    <cellStyle name="Normal 5 2 2 2 3 6_Input 18 Cash FC" xfId="21503" xr:uid="{1900A1DE-D7BF-4EED-A661-2575370D5260}"/>
    <cellStyle name="Normal 5 2 2 2 3 7" xfId="12071" xr:uid="{6D88D0CB-3CE5-4FFE-A692-2621859867E2}"/>
    <cellStyle name="Normal 5 2 2 2 3 7 2" xfId="12072" xr:uid="{8FD1FD35-FA7F-4E59-8235-AE34A713D67A}"/>
    <cellStyle name="Normal 5 2 2 2 3 7 2 2" xfId="27794" xr:uid="{D0923655-A163-4091-A201-257DAF2B3986}"/>
    <cellStyle name="Normal 5 2 2 2 3 7 3" xfId="27793" xr:uid="{245FFA5A-E7B3-47F7-984A-3136B74B55C6}"/>
    <cellStyle name="Normal 5 2 2 2 3 7 4" xfId="21502" xr:uid="{4D82969A-3130-4E52-A136-466475DC6D3B}"/>
    <cellStyle name="Normal 5 2 2 2 3 8" xfId="12073" xr:uid="{1EC36C3F-05A9-49DB-ADD3-75919E300E29}"/>
    <cellStyle name="Normal 5 2 2 2 3 8 2" xfId="27795" xr:uid="{C6F54FE5-A290-4981-B006-BCDFBBE1B915}"/>
    <cellStyle name="Normal 5 2 2 2 3 8 3" xfId="21501" xr:uid="{20B397FA-9710-4DE1-A2DD-A9D6476B0EC1}"/>
    <cellStyle name="Normal 5 2 2 2 3_Dev global price ach" xfId="12074" xr:uid="{07FE9FE9-B2A8-43B8-8CB2-E6763FD77817}"/>
    <cellStyle name="Normal 5 2 2 2 4" xfId="1624" xr:uid="{00000000-0005-0000-0000-0000C4060000}"/>
    <cellStyle name="Normal 5 2 2 2 4 2" xfId="1625" xr:uid="{00000000-0005-0000-0000-0000C5060000}"/>
    <cellStyle name="Normal 5 2 2 2 4 2 2" xfId="12076" xr:uid="{9DB77EE5-5E97-4830-80DB-A9D08224F7A2}"/>
    <cellStyle name="Normal 5 2 2 2 4 2 2 2" xfId="12077" xr:uid="{7DBBA3D4-9EA1-4B35-A912-173B51D3453E}"/>
    <cellStyle name="Normal 5 2 2 2 4 2 2 2 2" xfId="27797" xr:uid="{D7ABE139-83F8-4DB3-B673-A0BD175B7B70}"/>
    <cellStyle name="Normal 5 2 2 2 4 2 2 3" xfId="12078" xr:uid="{FEE82C68-57C0-47A7-9C38-76382DEBC424}"/>
    <cellStyle name="Normal 5 2 2 2 4 2 2 3 2" xfId="27798" xr:uid="{DE0634DD-609C-4B83-8DFE-32CDEAED1850}"/>
    <cellStyle name="Normal 5 2 2 2 4 2 2 4" xfId="27796" xr:uid="{8445C39D-9FA0-438D-A044-0C0FCB4A78A3}"/>
    <cellStyle name="Normal 5 2 2 2 4 2 3" xfId="12079" xr:uid="{98DC1D6E-0DD3-4B23-96DD-1AE8998072E4}"/>
    <cellStyle name="Normal 5 2 2 2 4 2 3 2" xfId="12080" xr:uid="{C2EBFBB2-34EA-4C5E-9522-9B27CDE645FD}"/>
    <cellStyle name="Normal 5 2 2 2 4 2 3 2 2" xfId="27800" xr:uid="{9266610F-DB1F-4A2B-9A50-3D269A61620E}"/>
    <cellStyle name="Normal 5 2 2 2 4 2 3 3" xfId="27799" xr:uid="{B73BE45F-AFF5-42D3-89B8-193C01C0AEA7}"/>
    <cellStyle name="Normal 5 2 2 2 4 2 4" xfId="12081" xr:uid="{D4F71DC1-5D02-4AA4-8880-C8B1931E86C1}"/>
    <cellStyle name="Normal 5 2 2 2 4 2 4 2" xfId="12082" xr:uid="{E2418E56-0F55-455D-8BFB-E7AC3F4B58E4}"/>
    <cellStyle name="Normal 5 2 2 2 4 2 4 2 2" xfId="27802" xr:uid="{06DF27F2-2E75-45BF-8FB8-B1D6F3AC6638}"/>
    <cellStyle name="Normal 5 2 2 2 4 2 4 3" xfId="27801" xr:uid="{EC44D506-0019-48A2-9AF3-4BD9643E5EC0}"/>
    <cellStyle name="Normal 5 2 2 2 4 2 5" xfId="12083" xr:uid="{19CB53A3-7440-440A-96C1-620DCE043085}"/>
    <cellStyle name="Normal 5 2 2 2 4 2 5 2" xfId="27803" xr:uid="{6F54EB82-4191-43CA-8A96-FEA4BD85710D}"/>
    <cellStyle name="Normal 5 2 2 2 4 2_sales contracts" xfId="12075" xr:uid="{4E13243B-2ADD-4328-A27F-B5917ECA281A}"/>
    <cellStyle name="Normal 5 2 2 2 4 3" xfId="12084" xr:uid="{11D26F9C-1EEF-442B-B354-7A54869427CA}"/>
    <cellStyle name="Normal 5 2 2 2 4 3 2" xfId="12085" xr:uid="{F55E0926-074D-4404-A6BF-5A04C82542FD}"/>
    <cellStyle name="Normal 5 2 2 2 4 3 2 2" xfId="27805" xr:uid="{87DF54CB-32C8-425A-81F9-E82AA84BFD39}"/>
    <cellStyle name="Normal 5 2 2 2 4 3 3" xfId="12086" xr:uid="{A1F09EA6-898F-49F0-AA5E-634DB02461CB}"/>
    <cellStyle name="Normal 5 2 2 2 4 3 3 2" xfId="27806" xr:uid="{7E672356-83CC-4A1B-B24C-D190398B030B}"/>
    <cellStyle name="Normal 5 2 2 2 4 3 4" xfId="27804" xr:uid="{56416415-EB87-44DA-A23A-A745139A88CA}"/>
    <cellStyle name="Normal 5 2 2 2 4 3 5" xfId="18590" xr:uid="{7AD14D22-E9A3-427E-A5B2-2DB7957BFF29}"/>
    <cellStyle name="Normal 5 2 2 2 4 4" xfId="12087" xr:uid="{CB03F7D0-3238-44C4-9869-9802B0DFFF68}"/>
    <cellStyle name="Normal 5 2 2 2 4 4 2" xfId="12088" xr:uid="{A0B8B5E3-4D73-4759-830C-9BEFF21FB77C}"/>
    <cellStyle name="Normal 5 2 2 2 4 4 2 2" xfId="27808" xr:uid="{3CF8833A-E88D-4B87-91BB-6B66BAD73344}"/>
    <cellStyle name="Normal 5 2 2 2 4 4 3" xfId="12089" xr:uid="{DEA924D7-0B39-47DE-B855-4D2EB99B123D}"/>
    <cellStyle name="Normal 5 2 2 2 4 4 3 2" xfId="27809" xr:uid="{7FFC8A6D-BF32-4735-A42B-66B082F8F995}"/>
    <cellStyle name="Normal 5 2 2 2 4 4 4" xfId="27807" xr:uid="{3B1129F9-8B3E-4DFD-9AB3-E6F4D8268A0B}"/>
    <cellStyle name="Normal 5 2 2 2 4 5" xfId="12090" xr:uid="{46D1DB02-0512-4BAD-805E-511886FF6D01}"/>
    <cellStyle name="Normal 5 2 2 2 4 5 2" xfId="12091" xr:uid="{1FD0D00D-543C-4B03-80D3-5CE8555491D9}"/>
    <cellStyle name="Normal 5 2 2 2 4 5 2 2" xfId="27811" xr:uid="{517FFAEE-C97B-4043-B8EA-886F19D5C151}"/>
    <cellStyle name="Normal 5 2 2 2 4 5 3" xfId="27810" xr:uid="{93786645-4063-4761-A8BC-19317D57AFC5}"/>
    <cellStyle name="Normal 5 2 2 2 4 6" xfId="12092" xr:uid="{36A939F4-4E75-464E-821D-29475E1EBEAB}"/>
    <cellStyle name="Normal 5 2 2 2 4 6 2" xfId="12093" xr:uid="{D395E87F-0E2C-4DC5-9481-388D23D868AF}"/>
    <cellStyle name="Normal 5 2 2 2 4 6 2 2" xfId="27813" xr:uid="{6A052AEB-EDF0-4626-A396-7A1A0F50A204}"/>
    <cellStyle name="Normal 5 2 2 2 4 6 3" xfId="27812" xr:uid="{F95F2ABE-F4D0-49A4-8626-94AC2ABBC9C4}"/>
    <cellStyle name="Normal 5 2 2 2 4 7" xfId="12094" xr:uid="{9AFC25CC-E0D6-4391-BF9E-8AD6E107B128}"/>
    <cellStyle name="Normal 5 2 2 2 4 7 2" xfId="27814" xr:uid="{40EC9B83-454D-47F4-B096-8FDBB88FE3E7}"/>
    <cellStyle name="Normal 5 2 2 2 4_Dev global price ach" xfId="12095" xr:uid="{AF5B7707-6630-4123-9320-C84783BFDFE1}"/>
    <cellStyle name="Normal 5 2 2 2 5" xfId="1626" xr:uid="{00000000-0005-0000-0000-0000C7060000}"/>
    <cellStyle name="Normal 5 2 2 2 5 2" xfId="1627" xr:uid="{00000000-0005-0000-0000-0000C8060000}"/>
    <cellStyle name="Normal 5 2 2 2 5 2 2" xfId="12097" xr:uid="{8468BB95-EF78-4E0B-B1E6-307BCEFAAB99}"/>
    <cellStyle name="Normal 5 2 2 2 5 2 2 2" xfId="12098" xr:uid="{BCA0204F-337A-401B-8763-176453359B4B}"/>
    <cellStyle name="Normal 5 2 2 2 5 2 2 2 2" xfId="27816" xr:uid="{2F813DA8-AB8D-4487-8F78-8FCE44EEEF34}"/>
    <cellStyle name="Normal 5 2 2 2 5 2 2 3" xfId="12099" xr:uid="{D37A0B0B-BFB4-4A90-8B57-2517C8EA6570}"/>
    <cellStyle name="Normal 5 2 2 2 5 2 2 3 2" xfId="27817" xr:uid="{27153092-2374-4D16-B69F-E1396FBE976A}"/>
    <cellStyle name="Normal 5 2 2 2 5 2 2 4" xfId="27815" xr:uid="{E623007F-799F-4249-BEFE-302967AFD6F6}"/>
    <cellStyle name="Normal 5 2 2 2 5 2 3" xfId="12100" xr:uid="{50529CEF-CDF9-4F10-A1CA-BE723B6D90C7}"/>
    <cellStyle name="Normal 5 2 2 2 5 2 3 2" xfId="12101" xr:uid="{D7FF5F41-B55C-4D87-B0D1-0C8E4A099EC6}"/>
    <cellStyle name="Normal 5 2 2 2 5 2 3 2 2" xfId="27819" xr:uid="{55393FA5-1225-47D3-B82A-6317CB868A99}"/>
    <cellStyle name="Normal 5 2 2 2 5 2 3 3" xfId="27818" xr:uid="{FE7E6B3A-67FB-416D-A242-D2F48BCF8401}"/>
    <cellStyle name="Normal 5 2 2 2 5 2 4" xfId="12102" xr:uid="{CDC9D540-C43B-44F0-AFA1-01605C792AA7}"/>
    <cellStyle name="Normal 5 2 2 2 5 2 4 2" xfId="12103" xr:uid="{BAAA9458-A4C9-439B-ADA9-2478FEBD031E}"/>
    <cellStyle name="Normal 5 2 2 2 5 2 4 2 2" xfId="27821" xr:uid="{CDA4B170-9126-40F0-B508-372AC022BF90}"/>
    <cellStyle name="Normal 5 2 2 2 5 2 4 3" xfId="27820" xr:uid="{4BFB29BC-F073-4569-B0BB-D598E176D236}"/>
    <cellStyle name="Normal 5 2 2 2 5 2 5" xfId="12104" xr:uid="{B59378A4-4CF6-48AD-85EF-4C9F0BD755CD}"/>
    <cellStyle name="Normal 5 2 2 2 5 2 5 2" xfId="27822" xr:uid="{A67D4933-3E48-497D-A1D2-D51D2357734D}"/>
    <cellStyle name="Normal 5 2 2 2 5 2_sales contracts" xfId="12096" xr:uid="{C0BB874C-0CFE-4E4C-9A0E-5C5A90347A57}"/>
    <cellStyle name="Normal 5 2 2 2 5 3" xfId="12105" xr:uid="{BF62ED69-6DA6-4953-8984-A067CD652805}"/>
    <cellStyle name="Normal 5 2 2 2 5 3 2" xfId="12106" xr:uid="{016B73F0-D3DF-436A-BBC9-0343E66DD8A9}"/>
    <cellStyle name="Normal 5 2 2 2 5 3 2 2" xfId="27824" xr:uid="{1600D7C0-D3C7-459A-8173-EBA7DAD264AA}"/>
    <cellStyle name="Normal 5 2 2 2 5 3 3" xfId="12107" xr:uid="{6FC7CAAE-1CC9-4CEA-A392-F1B434E15227}"/>
    <cellStyle name="Normal 5 2 2 2 5 3 3 2" xfId="27825" xr:uid="{5352AC24-34A7-42C8-BB93-728F116CF980}"/>
    <cellStyle name="Normal 5 2 2 2 5 3 4" xfId="27823" xr:uid="{5B19BC12-2A6C-4CC8-9ACB-D8FDD20D1F88}"/>
    <cellStyle name="Normal 5 2 2 2 5 3 5" xfId="21500" xr:uid="{CC024378-B959-4BFF-A3EB-2B26DE6B3AC7}"/>
    <cellStyle name="Normal 5 2 2 2 5 4" xfId="12108" xr:uid="{2C067811-6B97-4370-BC7C-BCB6D4CD5229}"/>
    <cellStyle name="Normal 5 2 2 2 5 4 2" xfId="12109" xr:uid="{A73A2AD7-8D31-4583-B1FB-1BF5255A81D9}"/>
    <cellStyle name="Normal 5 2 2 2 5 4 2 2" xfId="27827" xr:uid="{2981E9CC-E963-40D2-8700-720CDF3E0C22}"/>
    <cellStyle name="Normal 5 2 2 2 5 4 3" xfId="12110" xr:uid="{E6D20412-6AF7-4E73-871C-83876D4992F6}"/>
    <cellStyle name="Normal 5 2 2 2 5 4 3 2" xfId="27828" xr:uid="{0471A5A0-13C0-4456-95B1-B102B34B8BE0}"/>
    <cellStyle name="Normal 5 2 2 2 5 4 4" xfId="27826" xr:uid="{493E77A4-4F97-4E99-BC38-0100A799776E}"/>
    <cellStyle name="Normal 5 2 2 2 5 5" xfId="12111" xr:uid="{DE254723-5572-403D-B35B-F0A7109681DA}"/>
    <cellStyle name="Normal 5 2 2 2 5 5 2" xfId="12112" xr:uid="{EC3B8A92-6B68-4FAB-AA14-DF580FE17EB5}"/>
    <cellStyle name="Normal 5 2 2 2 5 5 2 2" xfId="27830" xr:uid="{D5883AA7-6F94-4BAA-BC0B-B1DBA2BEAA7E}"/>
    <cellStyle name="Normal 5 2 2 2 5 5 3" xfId="27829" xr:uid="{F84B077F-CCF5-4521-8247-9FBCC8BC4B39}"/>
    <cellStyle name="Normal 5 2 2 2 5 6" xfId="12113" xr:uid="{D829B6E9-B0EF-421C-87EF-41EEB6070879}"/>
    <cellStyle name="Normal 5 2 2 2 5 6 2" xfId="12114" xr:uid="{BCDA567A-53C0-42C6-ABB1-260F4BCF94CC}"/>
    <cellStyle name="Normal 5 2 2 2 5 6 2 2" xfId="27832" xr:uid="{D8EB8374-48C5-4906-A8B7-30379C571BC5}"/>
    <cellStyle name="Normal 5 2 2 2 5 6 3" xfId="27831" xr:uid="{A584FF9A-FEBD-471A-8E5E-EAC0A2D5D756}"/>
    <cellStyle name="Normal 5 2 2 2 5 7" xfId="12115" xr:uid="{734923F6-EEC4-4DF8-898F-DC271F02134C}"/>
    <cellStyle name="Normal 5 2 2 2 5 7 2" xfId="27833" xr:uid="{0347D997-A383-4340-87E0-B5D04F982835}"/>
    <cellStyle name="Normal 5 2 2 2 5_Dev global price ach" xfId="12116" xr:uid="{46D8CF92-FECD-4ABC-8994-7B93D2DBC39F}"/>
    <cellStyle name="Normal 5 2 2 2 6" xfId="1628" xr:uid="{00000000-0005-0000-0000-0000CA060000}"/>
    <cellStyle name="Normal 5 2 2 2 6 2" xfId="12117" xr:uid="{EA7C94DD-8CD5-4614-AEA1-1DD243251224}"/>
    <cellStyle name="Normal 5 2 2 2 6 2 2" xfId="12118" xr:uid="{08DD5328-EE02-4747-9D39-84546B60BB3F}"/>
    <cellStyle name="Normal 5 2 2 2 6 2 2 2" xfId="12119" xr:uid="{4EB0BC52-F863-4C10-BE83-A14F88FB6BA8}"/>
    <cellStyle name="Normal 5 2 2 2 6 2 2 2 2" xfId="27836" xr:uid="{319BA277-79B4-43D1-9C48-704D75E7E6FB}"/>
    <cellStyle name="Normal 5 2 2 2 6 2 2 3" xfId="27835" xr:uid="{27C7AE86-3F52-4B84-91E7-15EABDF7B120}"/>
    <cellStyle name="Normal 5 2 2 2 6 2 3" xfId="12120" xr:uid="{FCF07B9A-46C2-446B-9508-1979AFE98152}"/>
    <cellStyle name="Normal 5 2 2 2 6 2 3 2" xfId="12121" xr:uid="{BF3AC7DD-6086-45E1-9153-80C23E1BAC25}"/>
    <cellStyle name="Normal 5 2 2 2 6 2 3 2 2" xfId="27838" xr:uid="{47EC24B9-DF34-402E-8F64-8935D7DE372F}"/>
    <cellStyle name="Normal 5 2 2 2 6 2 3 3" xfId="27837" xr:uid="{E90FBADD-ECC9-485B-B16F-0C9EC6A8DAD9}"/>
    <cellStyle name="Normal 5 2 2 2 6 2 4" xfId="12122" xr:uid="{7E31104F-3AC2-4BD5-A8B1-17E4CE5884C7}"/>
    <cellStyle name="Normal 5 2 2 2 6 2 4 2" xfId="27839" xr:uid="{EFEDED2E-1130-4060-A3E2-5A096F093A08}"/>
    <cellStyle name="Normal 5 2 2 2 6 2 5" xfId="27834" xr:uid="{0947BFB0-C2B6-42B0-B92D-A83C9B0AA315}"/>
    <cellStyle name="Normal 5 2 2 2 6 2 6" xfId="21499" xr:uid="{FD070FC9-2B59-481F-8E8B-AF99E4870941}"/>
    <cellStyle name="Normal 5 2 2 2 6 3" xfId="12123" xr:uid="{63B6A80C-B320-4514-A713-A02DBD987196}"/>
    <cellStyle name="Normal 5 2 2 2 6 3 2" xfId="12124" xr:uid="{6B52236D-C943-4FF9-BA2A-9184A01C038E}"/>
    <cellStyle name="Normal 5 2 2 2 6 3 2 2" xfId="27841" xr:uid="{7344FDAF-D5B4-4351-9A14-2B92F44AF529}"/>
    <cellStyle name="Normal 5 2 2 2 6 3 3" xfId="12125" xr:uid="{9CEDEE89-F389-4C5B-B1FB-6B6127AA52C3}"/>
    <cellStyle name="Normal 5 2 2 2 6 3 3 2" xfId="27842" xr:uid="{AF1FE55F-C881-41A4-8F47-D6A6A407F76D}"/>
    <cellStyle name="Normal 5 2 2 2 6 3 4" xfId="27840" xr:uid="{79F4386A-4EF8-4476-A075-9975EE00E194}"/>
    <cellStyle name="Normal 5 2 2 2 6 3 5" xfId="21498" xr:uid="{3CB6679A-00E6-4C1F-9C97-473B0924768A}"/>
    <cellStyle name="Normal 5 2 2 2 6 4" xfId="12126" xr:uid="{BAC3DEC5-0345-4619-BDBD-7E3B8A5B55DE}"/>
    <cellStyle name="Normal 5 2 2 2 6 4 2" xfId="12127" xr:uid="{7742BA1E-22F3-4D14-82E2-CAF9CA6844AA}"/>
    <cellStyle name="Normal 5 2 2 2 6 4 2 2" xfId="27844" xr:uid="{EA1A49FB-3DE2-48DE-BA5B-6D1735AA043F}"/>
    <cellStyle name="Normal 5 2 2 2 6 4 3" xfId="27843" xr:uid="{385E1F66-E208-42BF-8575-C858AE8B7B46}"/>
    <cellStyle name="Normal 5 2 2 2 6 5" xfId="12128" xr:uid="{EA05836D-5936-42FA-B2B6-BEBE5714ED71}"/>
    <cellStyle name="Normal 5 2 2 2 6 5 2" xfId="12129" xr:uid="{0FCA0B7C-6788-4739-90C9-2E72EDD9C4A6}"/>
    <cellStyle name="Normal 5 2 2 2 6 5 2 2" xfId="27846" xr:uid="{DC69EF11-DB7F-495F-955A-985B1800C527}"/>
    <cellStyle name="Normal 5 2 2 2 6 5 3" xfId="27845" xr:uid="{2F5AE7E1-99B6-441B-BCCF-DD53267F277E}"/>
    <cellStyle name="Normal 5 2 2 2 6 6" xfId="12130" xr:uid="{5D191639-ACA6-4E8E-BD2B-D4420F37C11B}"/>
    <cellStyle name="Normal 5 2 2 2 6 6 2" xfId="27847" xr:uid="{23493553-1FE6-4794-B14E-1D54757BD574}"/>
    <cellStyle name="Normal 5 2 2 2 6_Dev global price ach" xfId="12131" xr:uid="{F899DFE4-FCC7-4F57-AC36-21EF2DAA01A9}"/>
    <cellStyle name="Normal 5 2 2 2 7" xfId="1629" xr:uid="{00000000-0005-0000-0000-0000CB060000}"/>
    <cellStyle name="Normal 5 2 2 2 7 2" xfId="12132" xr:uid="{C88F44A5-47EA-47D4-AC57-162DAB524CF0}"/>
    <cellStyle name="Normal 5 2 2 2 7 2 2" xfId="12133" xr:uid="{E7A7E87F-AC33-4CA6-B498-30E3C989EDC9}"/>
    <cellStyle name="Normal 5 2 2 2 7 2 2 2" xfId="12134" xr:uid="{985A6FBF-4D26-40F3-8961-892F555ADE44}"/>
    <cellStyle name="Normal 5 2 2 2 7 2 2 2 2" xfId="27850" xr:uid="{7271325F-B022-4A65-A48B-83E8616EEFBB}"/>
    <cellStyle name="Normal 5 2 2 2 7 2 2 3" xfId="27849" xr:uid="{AB74709A-FEB6-4169-9B56-FD10E79B3E87}"/>
    <cellStyle name="Normal 5 2 2 2 7 2 3" xfId="12135" xr:uid="{F07E3507-B072-44D1-862D-42C11ED74452}"/>
    <cellStyle name="Normal 5 2 2 2 7 2 3 2" xfId="12136" xr:uid="{35BF7754-1881-4478-A6D6-50047CB5B0C9}"/>
    <cellStyle name="Normal 5 2 2 2 7 2 3 2 2" xfId="27852" xr:uid="{54CE2C1D-F484-4161-9A7A-7BB6175ED48D}"/>
    <cellStyle name="Normal 5 2 2 2 7 2 3 3" xfId="27851" xr:uid="{394F0403-3151-44D2-AA41-3D2E31F7842F}"/>
    <cellStyle name="Normal 5 2 2 2 7 2 4" xfId="12137" xr:uid="{6A790CB3-509D-4F9A-A010-E0DAA25B20C2}"/>
    <cellStyle name="Normal 5 2 2 2 7 2 4 2" xfId="27853" xr:uid="{74871196-5AD1-454F-8E11-396673A8FBCD}"/>
    <cellStyle name="Normal 5 2 2 2 7 2 5" xfId="27848" xr:uid="{E53AB9CA-65A2-4F78-B135-9F27490B44C5}"/>
    <cellStyle name="Normal 5 2 2 2 7 2 6" xfId="21497" xr:uid="{88C549A9-C857-4C4D-80F0-B992A3B3AA21}"/>
    <cellStyle name="Normal 5 2 2 2 7 3" xfId="12138" xr:uid="{4598AC30-9B42-4629-A0E2-EAC6B372C127}"/>
    <cellStyle name="Normal 5 2 2 2 7 3 2" xfId="12139" xr:uid="{9235E49B-6543-4AB2-B9E7-3100DE138C44}"/>
    <cellStyle name="Normal 5 2 2 2 7 3 2 2" xfId="27855" xr:uid="{04F40D68-B71B-45D4-A565-BBF0118F216A}"/>
    <cellStyle name="Normal 5 2 2 2 7 3 3" xfId="12140" xr:uid="{ABD8BD3D-D35F-40A0-8BC3-47760D77FD31}"/>
    <cellStyle name="Normal 5 2 2 2 7 3 3 2" xfId="27856" xr:uid="{2046F211-F778-4793-B7A6-60859F92F7AF}"/>
    <cellStyle name="Normal 5 2 2 2 7 3 4" xfId="27854" xr:uid="{C2E043CC-2280-413A-A264-983891BF0BF0}"/>
    <cellStyle name="Normal 5 2 2 2 7 3 5" xfId="21496" xr:uid="{61DB0F86-AC23-43B6-AAB9-EC1FEF736D01}"/>
    <cellStyle name="Normal 5 2 2 2 7 4" xfId="12141" xr:uid="{99861EA1-34CC-48CC-80AE-0D731258BDF5}"/>
    <cellStyle name="Normal 5 2 2 2 7 4 2" xfId="12142" xr:uid="{FD27A645-0156-42E2-BF4A-67318AC36373}"/>
    <cellStyle name="Normal 5 2 2 2 7 4 2 2" xfId="27858" xr:uid="{8E2B2CA4-BEF6-44F1-85D9-3FF2976FF7D0}"/>
    <cellStyle name="Normal 5 2 2 2 7 4 3" xfId="27857" xr:uid="{366FC009-396E-4A9D-8607-74C91BDE359B}"/>
    <cellStyle name="Normal 5 2 2 2 7 5" xfId="12143" xr:uid="{F3BCF5D1-E3BF-47A4-958D-3096D8B8A5B2}"/>
    <cellStyle name="Normal 5 2 2 2 7 5 2" xfId="12144" xr:uid="{5922AE8F-B4AB-4D3F-955E-0D4A63AB6D2A}"/>
    <cellStyle name="Normal 5 2 2 2 7 5 2 2" xfId="27860" xr:uid="{78CEFD4F-EB7A-4474-87CB-68E111889B6F}"/>
    <cellStyle name="Normal 5 2 2 2 7 5 3" xfId="27859" xr:uid="{5447C610-FCCA-4E90-A78F-B7CDBB6FDDCC}"/>
    <cellStyle name="Normal 5 2 2 2 7 6" xfId="12145" xr:uid="{BB1B84D3-285D-4AE5-B210-A1B29A0079BB}"/>
    <cellStyle name="Normal 5 2 2 2 7 6 2" xfId="27861" xr:uid="{6E3C834A-9238-44CD-AEC8-2093F02AACE2}"/>
    <cellStyle name="Normal 5 2 2 2 7_Dev global price ach" xfId="12146" xr:uid="{A0B8CACF-BE8F-404C-A9D7-2E0420011B13}"/>
    <cellStyle name="Normal 5 2 2 2 8" xfId="12147" xr:uid="{2491730C-EE86-478E-9359-8BA7D4B08A4A}"/>
    <cellStyle name="Normal 5 2 2 2 8 2" xfId="12148" xr:uid="{8533E8CA-33A0-4354-831D-D18ACD30058E}"/>
    <cellStyle name="Normal 5 2 2 2 8 2 2" xfId="12149" xr:uid="{17DDFCEE-4C55-455C-B2F7-3BD06B380CE7}"/>
    <cellStyle name="Normal 5 2 2 2 8 2 2 2" xfId="27864" xr:uid="{80E85807-18C3-4CA6-A17A-885B0FE9618A}"/>
    <cellStyle name="Normal 5 2 2 2 8 2 3" xfId="27863" xr:uid="{9963B5B7-FF40-4CFA-AD91-F444414533F2}"/>
    <cellStyle name="Normal 5 2 2 2 8 2 4" xfId="21494" xr:uid="{AC67A357-CD13-4E63-B879-AB12544AD4EB}"/>
    <cellStyle name="Normal 5 2 2 2 8 3" xfId="12150" xr:uid="{E0867F87-19EF-4A9A-A290-C8E719CF8D92}"/>
    <cellStyle name="Normal 5 2 2 2 8 3 2" xfId="12151" xr:uid="{753CC9A6-6EC6-4285-8197-F1D7481EE200}"/>
    <cellStyle name="Normal 5 2 2 2 8 3 2 2" xfId="27866" xr:uid="{340F20C6-D5F4-43CA-82ED-6A0570C46096}"/>
    <cellStyle name="Normal 5 2 2 2 8 3 3" xfId="27865" xr:uid="{D00F2831-D2B1-4AF9-852D-4F508D4A0975}"/>
    <cellStyle name="Normal 5 2 2 2 8 3 4" xfId="21493" xr:uid="{0CF2B9B5-5322-4561-99B4-ECBE808A6D4F}"/>
    <cellStyle name="Normal 5 2 2 2 8 4" xfId="12152" xr:uid="{23B9F8A0-0FE1-474B-B8DA-EAE321B96A44}"/>
    <cellStyle name="Normal 5 2 2 2 8 4 2" xfId="27867" xr:uid="{6C741DCD-BC82-4BE6-A2C3-A135E34E5559}"/>
    <cellStyle name="Normal 5 2 2 2 8 5" xfId="27862" xr:uid="{5C1A6706-7574-4958-8467-8854D69A61AC}"/>
    <cellStyle name="Normal 5 2 2 2 8 6" xfId="21495" xr:uid="{4CE92C04-C3FF-469B-BC30-CC3B2E4D3966}"/>
    <cellStyle name="Normal 5 2 2 2 8_Input 18 Cash FC" xfId="21492" xr:uid="{F4EFAAC0-31EE-4A4B-BA63-9312D371FEC1}"/>
    <cellStyle name="Normal 5 2 2 2 9" xfId="12153" xr:uid="{B4A3135E-7EFE-4BAC-9130-93FD9C8689B2}"/>
    <cellStyle name="Normal 5 2 2 2 9 2" xfId="12154" xr:uid="{5FC966A1-10A9-4FE1-BADB-76973BEB47D9}"/>
    <cellStyle name="Normal 5 2 2 2 9 2 2" xfId="27869" xr:uid="{4427A9A8-15B3-47A3-9B49-AC5A288573C8}"/>
    <cellStyle name="Normal 5 2 2 2 9 3" xfId="12155" xr:uid="{044C7A29-5E2B-4F2F-A6D7-0C85AEBB0629}"/>
    <cellStyle name="Normal 5 2 2 2 9 3 2" xfId="27870" xr:uid="{5A9D2C77-BB9D-4DC2-8CDE-4F78FA1AD86A}"/>
    <cellStyle name="Normal 5 2 2 2 9 4" xfId="27868" xr:uid="{12E915E3-19F7-4EE8-B9A2-DE379BB72617}"/>
    <cellStyle name="Normal 5 2 2 2 9 5" xfId="21491" xr:uid="{119D018C-9934-48A7-9887-F974F82ACD9E}"/>
    <cellStyle name="Normal 5 2 2 2_2015 BFOREC HFM PLBS" xfId="1630" xr:uid="{00000000-0005-0000-0000-0000CC060000}"/>
    <cellStyle name="Normal 5 2 2 3" xfId="1631" xr:uid="{00000000-0005-0000-0000-0000CD060000}"/>
    <cellStyle name="Normal 5 2 2 3 10" xfId="21490" xr:uid="{A5014FF3-CD39-496D-8E8B-DB6D40D37ACA}"/>
    <cellStyle name="Normal 5 2 2 3 2" xfId="1632" xr:uid="{00000000-0005-0000-0000-0000CE060000}"/>
    <cellStyle name="Normal 5 2 2 3 2 2" xfId="1633" xr:uid="{00000000-0005-0000-0000-0000CF060000}"/>
    <cellStyle name="Normal 5 2 2 3 2 2 2" xfId="12156" xr:uid="{DFC557FF-144D-4A0B-B72D-D35D43202B37}"/>
    <cellStyle name="Normal 5 2 2 3 2 2 2 2" xfId="12157" xr:uid="{6B01C8F7-94AC-488E-9348-E3EB12299902}"/>
    <cellStyle name="Normal 5 2 2 3 2 2 2 2 2" xfId="27872" xr:uid="{22118907-17B0-417D-BCB5-A4082461604E}"/>
    <cellStyle name="Normal 5 2 2 3 2 2 2 3" xfId="12158" xr:uid="{CD95344C-87FB-4EB2-9B5B-7F71FD8EF2C2}"/>
    <cellStyle name="Normal 5 2 2 3 2 2 2 3 2" xfId="27873" xr:uid="{7ECF63F1-6DDB-4638-91EB-8E11CFB87F6D}"/>
    <cellStyle name="Normal 5 2 2 3 2 2 2 4" xfId="27871" xr:uid="{A6371E3F-48C2-48A9-B5E6-F7AFAA47DCD8}"/>
    <cellStyle name="Normal 5 2 2 3 2 2 2 5" xfId="21489" xr:uid="{E9986448-3467-4D6A-9561-37376759E313}"/>
    <cellStyle name="Normal 5 2 2 3 2 2 3" xfId="12159" xr:uid="{1378C64B-E81F-4F40-9A6E-92DD3656B1FB}"/>
    <cellStyle name="Normal 5 2 2 3 2 2 3 2" xfId="12160" xr:uid="{25AD10C6-641B-461D-AC0C-1433D9AFC799}"/>
    <cellStyle name="Normal 5 2 2 3 2 2 3 2 2" xfId="27875" xr:uid="{ECDBF937-68E9-4860-BA1A-D087EEE65A70}"/>
    <cellStyle name="Normal 5 2 2 3 2 2 3 3" xfId="27874" xr:uid="{616FDC93-9CE0-4E55-85AC-703173085173}"/>
    <cellStyle name="Normal 5 2 2 3 2 2 3 4" xfId="21488" xr:uid="{99E0E009-D104-41A8-80B3-DB1E17C420F8}"/>
    <cellStyle name="Normal 5 2 2 3 2 2 4" xfId="12161" xr:uid="{74E00F96-3DD2-4023-B615-EC485A08FFC3}"/>
    <cellStyle name="Normal 5 2 2 3 2 2 4 2" xfId="12162" xr:uid="{FC9D82B0-AFB6-419A-B84C-B37AE094C8C6}"/>
    <cellStyle name="Normal 5 2 2 3 2 2 4 2 2" xfId="27877" xr:uid="{6C3FAE62-14DD-4A77-A165-FA30729E9144}"/>
    <cellStyle name="Normal 5 2 2 3 2 2 4 3" xfId="27876" xr:uid="{8C27C4B0-F923-452F-A39C-E93FCD526D55}"/>
    <cellStyle name="Normal 5 2 2 3 2 2 5" xfId="12163" xr:uid="{C72A7882-AA6B-4B58-94DA-4DA933BA5B5D}"/>
    <cellStyle name="Normal 5 2 2 3 2 2 5 2" xfId="27878" xr:uid="{D66A8967-3B3C-498D-8F34-BE27C65D36E6}"/>
    <cellStyle name="Normal 5 2 2 3 2 2_Input 18 Cash FC" xfId="18589" xr:uid="{C4B862C0-6030-4507-BBB6-8A09951F541C}"/>
    <cellStyle name="Normal 5 2 2 3 2 3" xfId="12164" xr:uid="{3CEB938F-0825-464D-B86B-47F52A2CA77D}"/>
    <cellStyle name="Normal 5 2 2 3 2 3 2" xfId="12165" xr:uid="{BA8C4FD1-7FEA-41E4-ACFA-E68C1F2677D6}"/>
    <cellStyle name="Normal 5 2 2 3 2 3 2 2" xfId="27880" xr:uid="{CC766916-9C5B-4DC5-8B02-9C2F78E55A72}"/>
    <cellStyle name="Normal 5 2 2 3 2 3 2 3" xfId="21485" xr:uid="{08E12F31-A883-41EA-B8FD-7CC16759C9DB}"/>
    <cellStyle name="Normal 5 2 2 3 2 3 3" xfId="12166" xr:uid="{3E295CC8-C2EF-4832-BB9B-4D80DCAD2F5E}"/>
    <cellStyle name="Normal 5 2 2 3 2 3 3 2" xfId="27881" xr:uid="{AC7727C2-0424-45B3-85A8-773A0B580E84}"/>
    <cellStyle name="Normal 5 2 2 3 2 3 3 3" xfId="21484" xr:uid="{47810F06-DDED-42A6-A91F-4A5894D47D7A}"/>
    <cellStyle name="Normal 5 2 2 3 2 3 4" xfId="27879" xr:uid="{F70F1B3D-A3DB-4AA4-A5F3-DE39A7DB6140}"/>
    <cellStyle name="Normal 5 2 2 3 2 3 5" xfId="21486" xr:uid="{D32BD85D-EC14-477A-9460-3E443D5EEDCD}"/>
    <cellStyle name="Normal 5 2 2 3 2 3_Input 18 Cash FC" xfId="21483" xr:uid="{365B47CC-9621-4CDD-9F32-81EE258827A8}"/>
    <cellStyle name="Normal 5 2 2 3 2 4" xfId="12167" xr:uid="{6DCDDAEC-F07A-4729-92CD-5E0D8068D42D}"/>
    <cellStyle name="Normal 5 2 2 3 2 4 2" xfId="12168" xr:uid="{F6D5B29A-06BF-4F7D-AB76-596CC541B15D}"/>
    <cellStyle name="Normal 5 2 2 3 2 4 2 2" xfId="27883" xr:uid="{CD47EE31-C208-4CC9-BDDA-B9E38CED855D}"/>
    <cellStyle name="Normal 5 2 2 3 2 4 2 3" xfId="21481" xr:uid="{37EFEF58-3AFA-48ED-94E8-4B456468BFDB}"/>
    <cellStyle name="Normal 5 2 2 3 2 4 3" xfId="12169" xr:uid="{12949CEE-CACA-4FDC-A5C7-42275E2E0B42}"/>
    <cellStyle name="Normal 5 2 2 3 2 4 3 2" xfId="27884" xr:uid="{656FF2EB-1DB8-42B0-82E0-21698A3EDB37}"/>
    <cellStyle name="Normal 5 2 2 3 2 4 3 3" xfId="21480" xr:uid="{CB688C04-0623-4172-87D6-3C94EEDEF54E}"/>
    <cellStyle name="Normal 5 2 2 3 2 4 4" xfId="27882" xr:uid="{4DD564FE-A5ED-4A5B-B6BD-71B96520F5A0}"/>
    <cellStyle name="Normal 5 2 2 3 2 4 5" xfId="21482" xr:uid="{886324FC-B228-438B-AD39-55DC8A446BFA}"/>
    <cellStyle name="Normal 5 2 2 3 2 4_Input 18 Cash FC" xfId="21479" xr:uid="{3C2EA884-8806-4A9E-A621-B8398BAAFFCC}"/>
    <cellStyle name="Normal 5 2 2 3 2 5" xfId="12170" xr:uid="{E8ED55D0-E22F-4B4A-A673-FB92EF11629C}"/>
    <cellStyle name="Normal 5 2 2 3 2 5 2" xfId="12171" xr:uid="{7E37AA3C-A68C-4B46-BEAB-3631E2496DC6}"/>
    <cellStyle name="Normal 5 2 2 3 2 5 2 2" xfId="27886" xr:uid="{B9DD1930-9C4E-4A19-9638-B01786C73D7E}"/>
    <cellStyle name="Normal 5 2 2 3 2 5 2 3" xfId="21477" xr:uid="{300E739D-8AC2-414D-88A2-6094DA94DCDA}"/>
    <cellStyle name="Normal 5 2 2 3 2 5 3" xfId="27885" xr:uid="{58234458-FAC8-459E-AC41-07064F2D4B94}"/>
    <cellStyle name="Normal 5 2 2 3 2 5 3 2" xfId="21476" xr:uid="{49D912B5-3B6A-4507-BEF2-11E3AD4A18E3}"/>
    <cellStyle name="Normal 5 2 2 3 2 5 4" xfId="34500" xr:uid="{2963C7BB-4E7C-4B1A-ABB9-3FDB9E0513BB}"/>
    <cellStyle name="Normal 5 2 2 3 2 5 5" xfId="21478" xr:uid="{A4AFDE2B-72B4-47C3-80DD-7A3865B3FF41}"/>
    <cellStyle name="Normal 5 2 2 3 2 5_Input 18 Cash FC" xfId="21475" xr:uid="{0BE89A30-24A5-4F01-9B46-42C9B229E700}"/>
    <cellStyle name="Normal 5 2 2 3 2 6" xfId="12172" xr:uid="{587D88C6-B06B-4A89-9E2E-6D514B1B6BC7}"/>
    <cellStyle name="Normal 5 2 2 3 2 6 2" xfId="12173" xr:uid="{03538FA7-BCEF-4B97-948D-BB9757880BFC}"/>
    <cellStyle name="Normal 5 2 2 3 2 6 2 2" xfId="27888" xr:uid="{99554860-0978-4D9D-B3D7-923078DDE2FC}"/>
    <cellStyle name="Normal 5 2 2 3 2 6 2 3" xfId="21473" xr:uid="{031AF999-7F37-4BCA-9190-9EE83EE1CB67}"/>
    <cellStyle name="Normal 5 2 2 3 2 6 3" xfId="27887" xr:uid="{EEA205D8-8253-472C-9C07-6722837D27DD}"/>
    <cellStyle name="Normal 5 2 2 3 2 6 3 2" xfId="21472" xr:uid="{08A31752-780E-42C8-827C-2A1C83D9BDB5}"/>
    <cellStyle name="Normal 5 2 2 3 2 6 4" xfId="34501" xr:uid="{8F50128D-2FC7-4857-B4A7-3C60ED1D410C}"/>
    <cellStyle name="Normal 5 2 2 3 2 6 5" xfId="21474" xr:uid="{FC3DBABD-50B2-4CF9-BBF0-8AEE7B05E16D}"/>
    <cellStyle name="Normal 5 2 2 3 2 6_Input 18 Cash FC" xfId="21471" xr:uid="{64F93194-9416-4E0F-B195-EF16DDC327D2}"/>
    <cellStyle name="Normal 5 2 2 3 2 7" xfId="12174" xr:uid="{08F68287-A2BF-4143-B4D6-CB56FEDA9984}"/>
    <cellStyle name="Normal 5 2 2 3 2 7 2" xfId="27889" xr:uid="{F3C2A407-92F3-4372-9EE5-8A0092A91D8C}"/>
    <cellStyle name="Normal 5 2 2 3 2 7 3" xfId="21470" xr:uid="{A491AD24-E706-4034-A852-0DEB13A6CB71}"/>
    <cellStyle name="Normal 5 2 2 3 2 8" xfId="21469" xr:uid="{F634256D-FAD5-428D-85D5-4A6AA154ABD0}"/>
    <cellStyle name="Normal 5 2 2 3 2_Dev global price ach" xfId="12175" xr:uid="{D601D94E-C08C-4A3F-94CE-1A16725636AC}"/>
    <cellStyle name="Normal 5 2 2 3 3" xfId="1634" xr:uid="{00000000-0005-0000-0000-0000D1060000}"/>
    <cellStyle name="Normal 5 2 2 3 3 2" xfId="12176" xr:uid="{4D92694D-5EA8-4B6A-B978-31B073B90C4A}"/>
    <cellStyle name="Normal 5 2 2 3 3 2 2" xfId="12177" xr:uid="{50C830FB-C77F-4B6E-B4B4-37AB135FA904}"/>
    <cellStyle name="Normal 5 2 2 3 3 2 2 2" xfId="27891" xr:uid="{22BFFF7F-FE8C-441D-8BB3-305660FDEF65}"/>
    <cellStyle name="Normal 5 2 2 3 3 2 2 3" xfId="18587" xr:uid="{270F11CD-8409-4376-9F11-718B766F31E9}"/>
    <cellStyle name="Normal 5 2 2 3 3 2 3" xfId="12178" xr:uid="{6BD52312-A9BB-444C-8D2F-AE9437196C69}"/>
    <cellStyle name="Normal 5 2 2 3 3 2 3 2" xfId="27892" xr:uid="{8C217911-A359-4B69-A3AE-181EF8EA1F41}"/>
    <cellStyle name="Normal 5 2 2 3 3 2 3 3" xfId="18586" xr:uid="{130864BC-4733-4EF3-BCA4-C12214559C5A}"/>
    <cellStyle name="Normal 5 2 2 3 3 2 4" xfId="27890" xr:uid="{6CD8C3E3-4926-420A-9328-3BCAEB1A537E}"/>
    <cellStyle name="Normal 5 2 2 3 3 2 5" xfId="18588" xr:uid="{6C0AD606-18E0-4856-BFEB-2C06985C5F30}"/>
    <cellStyle name="Normal 5 2 2 3 3 2_Input 18 Cash FC" xfId="21468" xr:uid="{53BE0213-8471-4A6D-A015-04E0ED0CD539}"/>
    <cellStyle name="Normal 5 2 2 3 3 3" xfId="12179" xr:uid="{6DF0CD1D-80C7-47C9-B31A-355D9A46CB8C}"/>
    <cellStyle name="Normal 5 2 2 3 3 3 2" xfId="12180" xr:uid="{624ADF8E-3CB5-4274-8F10-D683F4DA7F0D}"/>
    <cellStyle name="Normal 5 2 2 3 3 3 2 2" xfId="27894" xr:uid="{682CD379-285E-4841-BAC3-C0BAD5894DE9}"/>
    <cellStyle name="Normal 5 2 2 3 3 3 2 3" xfId="21466" xr:uid="{D60B059E-576D-4733-A149-3E36A5FD1A06}"/>
    <cellStyle name="Normal 5 2 2 3 3 3 3" xfId="27893" xr:uid="{8DABC225-DC99-4468-9815-2C4D9F74D1F2}"/>
    <cellStyle name="Normal 5 2 2 3 3 3 3 2" xfId="21465" xr:uid="{29ABF6B3-6D80-4A17-B129-AB6897E8D469}"/>
    <cellStyle name="Normal 5 2 2 3 3 3 4" xfId="34502" xr:uid="{4EA8F8EC-C242-45AB-95F0-65D432797FCB}"/>
    <cellStyle name="Normal 5 2 2 3 3 3 5" xfId="21467" xr:uid="{40735B27-D9FA-449A-8DBD-ED21B0F974DD}"/>
    <cellStyle name="Normal 5 2 2 3 3 3_Input 18 Cash FC" xfId="21464" xr:uid="{64BA7648-CE7E-47D1-9C11-B3CA969DF653}"/>
    <cellStyle name="Normal 5 2 2 3 3 4" xfId="12181" xr:uid="{AEB148C1-7B3A-4A77-911F-C01261B516F5}"/>
    <cellStyle name="Normal 5 2 2 3 3 4 2" xfId="12182" xr:uid="{7D565156-E7B2-4D2B-A519-08A752664EDF}"/>
    <cellStyle name="Normal 5 2 2 3 3 4 2 2" xfId="27896" xr:uid="{4D849DA6-38A7-480D-B993-3162C46EC840}"/>
    <cellStyle name="Normal 5 2 2 3 3 4 2 3" xfId="21463" xr:uid="{5374D997-F41A-407F-BE3F-F4F62D51DD8E}"/>
    <cellStyle name="Normal 5 2 2 3 3 4 3" xfId="27895" xr:uid="{50606A90-F242-42AC-9AA1-6EE0E9F0D86B}"/>
    <cellStyle name="Normal 5 2 2 3 3 4 3 2" xfId="21462" xr:uid="{6A811DB3-E49B-4916-A72A-3B4A7E207BAD}"/>
    <cellStyle name="Normal 5 2 2 3 3 4 4" xfId="34503" xr:uid="{E99EE08F-5E8F-4A06-A007-FC9F95930660}"/>
    <cellStyle name="Normal 5 2 2 3 3 4 5" xfId="18094" xr:uid="{A7879EEA-F1CA-4C4F-8B6F-E49BD32861CC}"/>
    <cellStyle name="Normal 5 2 2 3 3 4_Input 18 Cash FC" xfId="21461" xr:uid="{2B8E8014-CAE8-4AAF-B4C1-4CF7EA5389D9}"/>
    <cellStyle name="Normal 5 2 2 3 3 5" xfId="12183" xr:uid="{9AABA26E-7966-4F64-A692-A7DBF773B767}"/>
    <cellStyle name="Normal 5 2 2 3 3 5 2" xfId="27897" xr:uid="{6340C0C3-2912-42DB-83CF-5CF5132B1F22}"/>
    <cellStyle name="Normal 5 2 2 3 3 5 2 2" xfId="21460" xr:uid="{7E56F16D-544F-4B59-9A9C-7FC38A645910}"/>
    <cellStyle name="Normal 5 2 2 3 3 5 3" xfId="21459" xr:uid="{D97FF3C0-DDDB-43E6-B285-45D1881C01F9}"/>
    <cellStyle name="Normal 5 2 2 3 3 5 4" xfId="34504" xr:uid="{81BB5A2A-EB49-484B-898E-8CE269383515}"/>
    <cellStyle name="Normal 5 2 2 3 3 5 5" xfId="18585" xr:uid="{39E96BA1-86F6-42FA-84EB-F8DC35F31DE7}"/>
    <cellStyle name="Normal 5 2 2 3 3 5_Input 18 Cash FC" xfId="18584" xr:uid="{ACCFE980-6E5A-4CE8-8F2E-C828DB65A837}"/>
    <cellStyle name="Normal 5 2 2 3 3 6" xfId="21458" xr:uid="{4959647F-3DB2-40C5-B433-921AF66A4990}"/>
    <cellStyle name="Normal 5 2 2 3 3 6 2" xfId="21457" xr:uid="{B0E72ABD-9D1D-4CCE-8873-81F43A8D191B}"/>
    <cellStyle name="Normal 5 2 2 3 3 6 3" xfId="18203" xr:uid="{E6A19EF9-4B0B-4206-AED0-AEB70642FC13}"/>
    <cellStyle name="Normal 5 2 2 3 3 6_Input 18 Cash FC" xfId="18583" xr:uid="{43AC425D-86D0-49B3-A7AF-64C83670A39D}"/>
    <cellStyle name="Normal 5 2 2 3 3 7" xfId="18582" xr:uid="{016674B4-442C-4E97-B298-AEA1D60956C1}"/>
    <cellStyle name="Normal 5 2 2 3 3 8" xfId="18581" xr:uid="{4B63AA45-4BF8-4B13-8BFC-D13B9FFF97CF}"/>
    <cellStyle name="Normal 5 2 2 3 3_Input 18 Cash FC" xfId="18580" xr:uid="{C766EE81-D5E6-4269-9E1B-EAC01AF75AA7}"/>
    <cellStyle name="Normal 5 2 2 3 4" xfId="12184" xr:uid="{8F42976B-F747-4762-8195-3FF742FC2EF6}"/>
    <cellStyle name="Normal 5 2 2 3 4 2" xfId="12185" xr:uid="{CA83C75C-CFF2-496B-B391-CD5725D0F1AF}"/>
    <cellStyle name="Normal 5 2 2 3 4 2 2" xfId="27899" xr:uid="{8A2F16EE-0DF4-4437-9014-83B331EE9676}"/>
    <cellStyle name="Normal 5 2 2 3 4 2 3" xfId="21455" xr:uid="{7A80DD01-96BE-4616-94CB-C9F2AEE49CDB}"/>
    <cellStyle name="Normal 5 2 2 3 4 3" xfId="12186" xr:uid="{3D2747AD-D5D2-41C4-AE91-AE1E50E9E641}"/>
    <cellStyle name="Normal 5 2 2 3 4 3 2" xfId="27900" xr:uid="{F74225FD-74A7-4C12-AF6E-2E54B0CE4A56}"/>
    <cellStyle name="Normal 5 2 2 3 4 3 3" xfId="18202" xr:uid="{D4006DEC-8A69-47EE-ABD9-545D1A7B925A}"/>
    <cellStyle name="Normal 5 2 2 3 4 4" xfId="27898" xr:uid="{B2141A99-221D-478D-81F9-A13E8BC0FFF2}"/>
    <cellStyle name="Normal 5 2 2 3 4 5" xfId="21456" xr:uid="{225287B4-D86D-4B94-BAFF-C23094559600}"/>
    <cellStyle name="Normal 5 2 2 3 4_Input 18 Cash FC" xfId="21454" xr:uid="{45264E13-7D92-4140-9C9F-9EA5563343F5}"/>
    <cellStyle name="Normal 5 2 2 3 5" xfId="12187" xr:uid="{FB285795-6071-42DD-83DE-03E25C4EF51F}"/>
    <cellStyle name="Normal 5 2 2 3 5 2" xfId="12188" xr:uid="{E9F62BAA-F5F1-42E6-9463-AE4BB840E41C}"/>
    <cellStyle name="Normal 5 2 2 3 5 2 2" xfId="27902" xr:uid="{0BEA2770-FC1D-4E21-928A-F45AEB45FC8B}"/>
    <cellStyle name="Normal 5 2 2 3 5 2 3" xfId="18238" xr:uid="{7A584DA1-951E-4C2C-BE3A-71781796DFC2}"/>
    <cellStyle name="Normal 5 2 2 3 5 3" xfId="12189" xr:uid="{E9B7F1EE-CBF9-499F-B83C-26E38F8667C1}"/>
    <cellStyle name="Normal 5 2 2 3 5 3 2" xfId="27903" xr:uid="{3C38B372-AB68-4CDD-9A0C-C1F71493ADFA}"/>
    <cellStyle name="Normal 5 2 2 3 5 3 3" xfId="18579" xr:uid="{96FDA927-5697-49DE-BE66-809D0F6C5934}"/>
    <cellStyle name="Normal 5 2 2 3 5 4" xfId="27901" xr:uid="{453A8B43-C98D-48A2-A05E-24ECBDA15D21}"/>
    <cellStyle name="Normal 5 2 2 3 5 5" xfId="21453" xr:uid="{69969EB5-009C-4CD7-ACB4-36B8604247CC}"/>
    <cellStyle name="Normal 5 2 2 3 5_Input 18 Cash FC" xfId="21452" xr:uid="{D107D3D7-006A-4DA0-840F-F34E72097FDB}"/>
    <cellStyle name="Normal 5 2 2 3 6" xfId="12190" xr:uid="{7EF9C5CA-D625-47E4-AA60-8E8672719A8E}"/>
    <cellStyle name="Normal 5 2 2 3 6 2" xfId="12191" xr:uid="{9E46D8FA-6911-478D-ADE4-ED7F46FCB3D6}"/>
    <cellStyle name="Normal 5 2 2 3 6 2 2" xfId="27905" xr:uid="{85CB40E9-1053-4052-80DC-E161B4128CA5}"/>
    <cellStyle name="Normal 5 2 2 3 6 2 3" xfId="21450" xr:uid="{ECE100C4-321F-4A5C-885B-8A525BFEDEC3}"/>
    <cellStyle name="Normal 5 2 2 3 6 3" xfId="27904" xr:uid="{B6F0E82E-41D0-4D5C-952A-ABBB236606F1}"/>
    <cellStyle name="Normal 5 2 2 3 6 3 2" xfId="21449" xr:uid="{E45C1F76-175E-4A25-ABD0-354334BB2029}"/>
    <cellStyle name="Normal 5 2 2 3 6 4" xfId="34505" xr:uid="{25F40063-D714-4DD5-855E-F4899DDB7FC8}"/>
    <cellStyle name="Normal 5 2 2 3 6 5" xfId="21451" xr:uid="{EB610E44-BEC9-454D-9567-153E9C412414}"/>
    <cellStyle name="Normal 5 2 2 3 6_Input 18 Cash FC" xfId="21448" xr:uid="{CE5BE11A-2A27-4C66-9BE7-FEDBBFF1D124}"/>
    <cellStyle name="Normal 5 2 2 3 7" xfId="12192" xr:uid="{C17103A0-3F6A-4C83-B371-313AF3FE8B4A}"/>
    <cellStyle name="Normal 5 2 2 3 7 2" xfId="12193" xr:uid="{816C10FE-1E10-4908-893D-314230CBFCD8}"/>
    <cellStyle name="Normal 5 2 2 3 7 2 2" xfId="27907" xr:uid="{F1A3AEAF-9F8D-41B5-8864-EE0C55D2E976}"/>
    <cellStyle name="Normal 5 2 2 3 7 2 3" xfId="21446" xr:uid="{616B6AEE-E067-48A0-8F11-345BD8E7C947}"/>
    <cellStyle name="Normal 5 2 2 3 7 3" xfId="27906" xr:uid="{3CE27A48-1172-43F0-9993-738B0A1903AA}"/>
    <cellStyle name="Normal 5 2 2 3 7 3 2" xfId="21445" xr:uid="{582274EF-7B1B-4DEB-A7FE-6BFC360E1153}"/>
    <cellStyle name="Normal 5 2 2 3 7 4" xfId="34506" xr:uid="{A22BC5BB-431F-4459-9A48-C0926BA3D556}"/>
    <cellStyle name="Normal 5 2 2 3 7 5" xfId="21447" xr:uid="{00397CDE-C184-4897-B681-CD0A9BBD505C}"/>
    <cellStyle name="Normal 5 2 2 3 7_Input 18 Cash FC" xfId="21444" xr:uid="{F79D007C-8F54-49C7-9DAB-5E2D8175DAE9}"/>
    <cellStyle name="Normal 5 2 2 3 8" xfId="12194" xr:uid="{C5C9F664-659B-45F0-8691-1180745ED259}"/>
    <cellStyle name="Normal 5 2 2 3 8 2" xfId="27908" xr:uid="{18B64992-B790-4EC1-A37C-CBF8EF1BDE78}"/>
    <cellStyle name="Normal 5 2 2 3 8 2 2" xfId="21442" xr:uid="{4B4800DC-41F5-4074-935F-0486896F834B}"/>
    <cellStyle name="Normal 5 2 2 3 8 3" xfId="21441" xr:uid="{26CFE97E-46B5-4DB0-9E70-AFF0BF81A20C}"/>
    <cellStyle name="Normal 5 2 2 3 8 4" xfId="34507" xr:uid="{293E11BE-D2A1-41C1-86E1-056D749975AB}"/>
    <cellStyle name="Normal 5 2 2 3 8 5" xfId="21443" xr:uid="{6A9627E1-4FF1-4BF8-877B-15B3D63EAC50}"/>
    <cellStyle name="Normal 5 2 2 3 8_Input 18 Cash FC" xfId="21440" xr:uid="{D79D9CF6-99E1-452E-8B2E-734B9E2EAC54}"/>
    <cellStyle name="Normal 5 2 2 3 9" xfId="21439" xr:uid="{543F42B9-BEF8-48DA-8352-F65FAA32AD86}"/>
    <cellStyle name="Normal 5 2 2 3_Dev global price ach" xfId="12195" xr:uid="{6C8141C5-662F-463A-9CD4-341E03C9C85C}"/>
    <cellStyle name="Normal 5 2 2 4" xfId="1635" xr:uid="{00000000-0005-0000-0000-0000D3060000}"/>
    <cellStyle name="Normal 5 2 2 4 2" xfId="1636" xr:uid="{00000000-0005-0000-0000-0000D4060000}"/>
    <cellStyle name="Normal 5 2 2 4 2 2" xfId="1637" xr:uid="{00000000-0005-0000-0000-0000D5060000}"/>
    <cellStyle name="Normal 5 2 2 4 2 2 2" xfId="12197" xr:uid="{C01C53BD-F6D9-4D9A-833B-F6EDE6515A20}"/>
    <cellStyle name="Normal 5 2 2 4 2 2 2 2" xfId="12198" xr:uid="{E9ED3F76-684B-4951-B685-0130369778A9}"/>
    <cellStyle name="Normal 5 2 2 4 2 2 2 2 2" xfId="27910" xr:uid="{B9D66C45-44B9-48B8-82D6-3FDA2510B479}"/>
    <cellStyle name="Normal 5 2 2 4 2 2 2 3" xfId="12199" xr:uid="{BCA406B2-B268-495E-8C95-EDE0A5D1F829}"/>
    <cellStyle name="Normal 5 2 2 4 2 2 2 3 2" xfId="27911" xr:uid="{1CED4885-D29F-4D44-AAC5-619A32DCFC61}"/>
    <cellStyle name="Normal 5 2 2 4 2 2 2 4" xfId="27909" xr:uid="{C06F9438-5C52-40EF-91D0-5790C0B47D3A}"/>
    <cellStyle name="Normal 5 2 2 4 2 2 3" xfId="12200" xr:uid="{0A48110D-DDB9-4952-B189-827D24D1F2D3}"/>
    <cellStyle name="Normal 5 2 2 4 2 2 3 2" xfId="12201" xr:uid="{E1BD29EB-04F6-4330-94E5-F4C7007136B9}"/>
    <cellStyle name="Normal 5 2 2 4 2 2 3 2 2" xfId="27913" xr:uid="{6BFC0ACC-E5F0-4E32-AE4F-898ADB73DBEE}"/>
    <cellStyle name="Normal 5 2 2 4 2 2 3 3" xfId="27912" xr:uid="{4A990FDA-AC60-4FF6-BCB1-4D5096AE7A6C}"/>
    <cellStyle name="Normal 5 2 2 4 2 2 4" xfId="12202" xr:uid="{E42A88C6-57AF-45D4-A8CE-BEA734E79782}"/>
    <cellStyle name="Normal 5 2 2 4 2 2 4 2" xfId="12203" xr:uid="{0430EC60-66C2-49CC-B7B4-335FAE688136}"/>
    <cellStyle name="Normal 5 2 2 4 2 2 4 2 2" xfId="27915" xr:uid="{D215286C-FFE5-4789-A470-2161C0FF0DE0}"/>
    <cellStyle name="Normal 5 2 2 4 2 2 4 3" xfId="27914" xr:uid="{41B55BD9-B546-4F99-A785-51B712494F90}"/>
    <cellStyle name="Normal 5 2 2 4 2 2 5" xfId="12204" xr:uid="{76986264-FBD6-49BF-A94B-EC76FF574A84}"/>
    <cellStyle name="Normal 5 2 2 4 2 2 5 2" xfId="27916" xr:uid="{0B210525-329C-4DE1-A7D2-20DC121C215A}"/>
    <cellStyle name="Normal 5 2 2 4 2 2_sales contracts" xfId="12196" xr:uid="{046B1501-08C8-417B-9274-1D1D58915522}"/>
    <cellStyle name="Normal 5 2 2 4 2 3" xfId="12205" xr:uid="{7577B0A2-E948-4E57-B54D-DB338DF8C168}"/>
    <cellStyle name="Normal 5 2 2 4 2 3 2" xfId="12206" xr:uid="{A3468771-F9B9-417B-BA46-125E37BC16C7}"/>
    <cellStyle name="Normal 5 2 2 4 2 3 2 2" xfId="27918" xr:uid="{4E707FF6-1A94-45B3-B729-843A69A6FC40}"/>
    <cellStyle name="Normal 5 2 2 4 2 3 3" xfId="12207" xr:uid="{0252CE49-B391-4F35-A164-9FB4192FF90A}"/>
    <cellStyle name="Normal 5 2 2 4 2 3 3 2" xfId="27919" xr:uid="{899DE263-F40F-48E2-A134-1D869D86B17E}"/>
    <cellStyle name="Normal 5 2 2 4 2 3 4" xfId="27917" xr:uid="{89A37F54-B14E-49AA-AA69-32E07D0E9661}"/>
    <cellStyle name="Normal 5 2 2 4 2 3 5" xfId="18578" xr:uid="{E33FE59B-48E0-4A4B-AFA4-39ED31600F45}"/>
    <cellStyle name="Normal 5 2 2 4 2 4" xfId="12208" xr:uid="{C65CC526-B5A4-47F3-B5BB-556FCB9C967F}"/>
    <cellStyle name="Normal 5 2 2 4 2 4 2" xfId="12209" xr:uid="{759AEC3A-010A-4252-BB45-F752A8FE71F0}"/>
    <cellStyle name="Normal 5 2 2 4 2 4 2 2" xfId="27921" xr:uid="{4705C310-945C-4294-8A77-5AA2FA6D9B7F}"/>
    <cellStyle name="Normal 5 2 2 4 2 4 3" xfId="12210" xr:uid="{17FA46B2-2936-4ED4-8767-7EEE7DD4057F}"/>
    <cellStyle name="Normal 5 2 2 4 2 4 3 2" xfId="27922" xr:uid="{7B1ED442-CB69-4883-9055-F1D70326A1AC}"/>
    <cellStyle name="Normal 5 2 2 4 2 4 4" xfId="27920" xr:uid="{940A7623-EEB9-49C9-B484-B1C174C4445E}"/>
    <cellStyle name="Normal 5 2 2 4 2 5" xfId="12211" xr:uid="{95DBE7A8-7728-4D74-924B-8766ACD8A6AE}"/>
    <cellStyle name="Normal 5 2 2 4 2 5 2" xfId="12212" xr:uid="{E5F6738E-671E-490C-87D5-4A123AF8EA44}"/>
    <cellStyle name="Normal 5 2 2 4 2 5 2 2" xfId="27924" xr:uid="{7A6E028E-1B95-4223-A628-E052DC3F44FE}"/>
    <cellStyle name="Normal 5 2 2 4 2 5 3" xfId="27923" xr:uid="{45059B3B-E998-4BB4-9D2C-C5DD99C3462B}"/>
    <cellStyle name="Normal 5 2 2 4 2 6" xfId="12213" xr:uid="{70142A47-A058-4413-8108-A41730E2F89F}"/>
    <cellStyle name="Normal 5 2 2 4 2 6 2" xfId="12214" xr:uid="{2E0D585A-73F8-4E37-BB29-8296ADAD4FE0}"/>
    <cellStyle name="Normal 5 2 2 4 2 6 2 2" xfId="27926" xr:uid="{E6DB8BFC-3FF5-4FB6-9571-1CE63C6BFA42}"/>
    <cellStyle name="Normal 5 2 2 4 2 6 3" xfId="27925" xr:uid="{72AF045E-636F-4092-AA14-FA3841185316}"/>
    <cellStyle name="Normal 5 2 2 4 2 7" xfId="12215" xr:uid="{D58A9E07-6140-4D11-B0D3-0998C1D653B7}"/>
    <cellStyle name="Normal 5 2 2 4 2 7 2" xfId="27927" xr:uid="{A2F5417D-68A9-4170-A784-95D279D02564}"/>
    <cellStyle name="Normal 5 2 2 4 2_Dev global price ach" xfId="12216" xr:uid="{F66939C2-E68D-433D-AA30-DDB18BF95127}"/>
    <cellStyle name="Normal 5 2 2 4 3" xfId="1638" xr:uid="{00000000-0005-0000-0000-0000D7060000}"/>
    <cellStyle name="Normal 5 2 2 4 3 2" xfId="12217" xr:uid="{AC60CD1C-DE12-45B7-9AC0-801BA69D5FC0}"/>
    <cellStyle name="Normal 5 2 2 4 3 2 2" xfId="12218" xr:uid="{E80EC06D-5275-49A4-ADA9-AFC8CC360698}"/>
    <cellStyle name="Normal 5 2 2 4 3 2 2 2" xfId="27929" xr:uid="{7FBC134F-F581-4213-AFFE-DB1FA957138C}"/>
    <cellStyle name="Normal 5 2 2 4 3 2 3" xfId="12219" xr:uid="{72EAD7BD-3849-4C08-A1C3-A21CD3553B4B}"/>
    <cellStyle name="Normal 5 2 2 4 3 2 3 2" xfId="27930" xr:uid="{24C304B7-C02E-4EBE-8A3D-B5D989393790}"/>
    <cellStyle name="Normal 5 2 2 4 3 2 4" xfId="27928" xr:uid="{A83F0D6E-3D47-4AED-8836-052FD3AEFCA9}"/>
    <cellStyle name="Normal 5 2 2 4 3 2 5" xfId="18091" xr:uid="{73D49125-8CDB-4E9E-8507-253C5D7A88AD}"/>
    <cellStyle name="Normal 5 2 2 4 3 3" xfId="12220" xr:uid="{FAB2164D-E55B-4190-9518-6FDBF95C7633}"/>
    <cellStyle name="Normal 5 2 2 4 3 3 2" xfId="12221" xr:uid="{E7A3DE4A-7FA7-4DED-B85B-86DE316969B3}"/>
    <cellStyle name="Normal 5 2 2 4 3 3 2 2" xfId="27932" xr:uid="{3CE08FD0-2561-4A00-8B11-18048EF8C3AC}"/>
    <cellStyle name="Normal 5 2 2 4 3 3 3" xfId="27931" xr:uid="{9AE76735-1E13-43F3-9E68-CB6B7EA12B43}"/>
    <cellStyle name="Normal 5 2 2 4 3 3 4" xfId="18090" xr:uid="{A55606C0-ACBE-4B46-8E78-1B6DD44B6D3B}"/>
    <cellStyle name="Normal 5 2 2 4 3 4" xfId="12222" xr:uid="{91B19205-C03E-45EB-A743-ED9A923D4047}"/>
    <cellStyle name="Normal 5 2 2 4 3 4 2" xfId="12223" xr:uid="{A67AEB24-D250-442C-94B0-6E44239F399A}"/>
    <cellStyle name="Normal 5 2 2 4 3 4 2 2" xfId="27934" xr:uid="{22D77E78-67BD-4AE5-86B5-9EBE300C6C70}"/>
    <cellStyle name="Normal 5 2 2 4 3 4 3" xfId="27933" xr:uid="{3CBD2467-DEA4-487A-AC7D-1E72F6EA0190}"/>
    <cellStyle name="Normal 5 2 2 4 3 5" xfId="12224" xr:uid="{9B1821DD-2958-4FA1-82D6-74A998A7531F}"/>
    <cellStyle name="Normal 5 2 2 4 3 5 2" xfId="27935" xr:uid="{C87ED3FB-38DA-4DBB-830F-16DCF3EB9FD7}"/>
    <cellStyle name="Normal 5 2 2 4 3_Input 18 Cash FC" xfId="18089" xr:uid="{D873962C-F90D-4004-B3BC-2BF0E2615C61}"/>
    <cellStyle name="Normal 5 2 2 4 4" xfId="12225" xr:uid="{25BD75CD-E403-47D3-A9FB-55027C57448B}"/>
    <cellStyle name="Normal 5 2 2 4 4 2" xfId="12226" xr:uid="{9A7B34B8-6FAC-4547-9AF7-D53FE5574E10}"/>
    <cellStyle name="Normal 5 2 2 4 4 2 2" xfId="27937" xr:uid="{44F11825-0B29-40D3-9158-C7E2D7E772BD}"/>
    <cellStyle name="Normal 5 2 2 4 4 2 3" xfId="18577" xr:uid="{96AF952F-6C78-47D2-9D0C-FB2EBB86BA6C}"/>
    <cellStyle name="Normal 5 2 2 4 4 3" xfId="12227" xr:uid="{58B9A4A6-4219-465C-A9C2-FA69E56AE053}"/>
    <cellStyle name="Normal 5 2 2 4 4 3 2" xfId="27938" xr:uid="{A56B2BAA-48BE-4967-8B4C-99DB87593205}"/>
    <cellStyle name="Normal 5 2 2 4 4 3 3" xfId="21438" xr:uid="{A2D8B3A4-1BAD-4AFE-B926-FA980577032E}"/>
    <cellStyle name="Normal 5 2 2 4 4 4" xfId="27936" xr:uid="{B4E206D8-4F12-4030-B2D1-0AB16DC25BC6}"/>
    <cellStyle name="Normal 5 2 2 4 4 5" xfId="18088" xr:uid="{D29781B1-B883-408D-BF5F-92D0F562B397}"/>
    <cellStyle name="Normal 5 2 2 4 4_Input 18 Cash FC" xfId="18576" xr:uid="{412EC41B-0FCD-4197-B1D4-8390E305CB46}"/>
    <cellStyle name="Normal 5 2 2 4 5" xfId="12228" xr:uid="{AC670B27-2313-4D21-80CA-4EEDA1877978}"/>
    <cellStyle name="Normal 5 2 2 4 5 2" xfId="12229" xr:uid="{E6ED2A00-0FE8-428A-8EF9-838CAB2EA5C7}"/>
    <cellStyle name="Normal 5 2 2 4 5 2 2" xfId="27940" xr:uid="{D2B6BD5E-A719-44F2-A4FB-93AADC4C098C}"/>
    <cellStyle name="Normal 5 2 2 4 5 2 3" xfId="21437" xr:uid="{1C65D3A9-DB4C-4D81-A87E-A48FCA9C238A}"/>
    <cellStyle name="Normal 5 2 2 4 5 3" xfId="12230" xr:uid="{47363D94-2C14-47EF-B534-7B570786A006}"/>
    <cellStyle name="Normal 5 2 2 4 5 3 2" xfId="27941" xr:uid="{CBF0416F-0B21-4B38-8EC2-BAB859B97598}"/>
    <cellStyle name="Normal 5 2 2 4 5 3 3" xfId="21436" xr:uid="{AAB3324B-34F1-4C64-8AB1-D9C2F9B94172}"/>
    <cellStyle name="Normal 5 2 2 4 5 4" xfId="27939" xr:uid="{8C4D4B58-92B7-4BB7-9FAB-AA452261CFF1}"/>
    <cellStyle name="Normal 5 2 2 4 5 5" xfId="18575" xr:uid="{C030CCCF-8890-4D0A-A36E-9D8117F5A31B}"/>
    <cellStyle name="Normal 5 2 2 4 5_Input 18 Cash FC" xfId="18574" xr:uid="{1604861A-B8CA-4862-9EF2-6B052FFA2B06}"/>
    <cellStyle name="Normal 5 2 2 4 6" xfId="12231" xr:uid="{50E4C91C-81FB-4A10-AFA1-C4285F87F76A}"/>
    <cellStyle name="Normal 5 2 2 4 6 2" xfId="12232" xr:uid="{714F3280-BF21-46F9-87D5-32CBD6567A21}"/>
    <cellStyle name="Normal 5 2 2 4 6 2 2" xfId="27943" xr:uid="{8976AEB1-F8BC-47AA-B205-855096F31A06}"/>
    <cellStyle name="Normal 5 2 2 4 6 2 3" xfId="21434" xr:uid="{296E637C-1E7B-4EAE-AAFF-2A0226720BA2}"/>
    <cellStyle name="Normal 5 2 2 4 6 3" xfId="27942" xr:uid="{F7ADDBB8-BC30-40E3-B512-31469F3CE20F}"/>
    <cellStyle name="Normal 5 2 2 4 6 3 2" xfId="18201" xr:uid="{1F6FF3FD-FDF6-4BBD-95CA-1E4253CF8FFF}"/>
    <cellStyle name="Normal 5 2 2 4 6 4" xfId="34508" xr:uid="{58CEE38E-D4E9-4567-A4E6-189390AF94B2}"/>
    <cellStyle name="Normal 5 2 2 4 6 5" xfId="21435" xr:uid="{120EAB27-4BE7-49B0-8642-01FEA822FD67}"/>
    <cellStyle name="Normal 5 2 2 4 6_Input 18 Cash FC" xfId="18573" xr:uid="{1E69F85A-9B27-4C47-A060-14DD0D9BC335}"/>
    <cellStyle name="Normal 5 2 2 4 7" xfId="12233" xr:uid="{8CCF36EC-206A-4A87-962B-A6BAA68102D8}"/>
    <cellStyle name="Normal 5 2 2 4 7 2" xfId="12234" xr:uid="{50C75716-E5FB-48CA-BC9E-F21F04E305A4}"/>
    <cellStyle name="Normal 5 2 2 4 7 2 2" xfId="27945" xr:uid="{0EB46EE5-CE20-4AA1-9F43-582A3326C7CF}"/>
    <cellStyle name="Normal 5 2 2 4 7 3" xfId="27944" xr:uid="{C83DB6D4-9A64-40E6-87D3-563861CC3D00}"/>
    <cellStyle name="Normal 5 2 2 4 7 4" xfId="21433" xr:uid="{319C4A37-B2BC-4DD0-A244-3B5B1F3D9809}"/>
    <cellStyle name="Normal 5 2 2 4 8" xfId="12235" xr:uid="{7FF67F22-268B-4CE2-9D42-DCA2970716C1}"/>
    <cellStyle name="Normal 5 2 2 4 8 2" xfId="27946" xr:uid="{636C775E-E288-4A18-990A-CA726C80615A}"/>
    <cellStyle name="Normal 5 2 2 4 8 3" xfId="21432" xr:uid="{97BACA3F-899C-4663-90B1-D72C1A9B46FB}"/>
    <cellStyle name="Normal 5 2 2 4_Dev global price ach" xfId="12236" xr:uid="{5DEC4ABB-36C3-4D84-AACB-D93A81D22F4C}"/>
    <cellStyle name="Normal 5 2 2 5" xfId="1639" xr:uid="{00000000-0005-0000-0000-0000D9060000}"/>
    <cellStyle name="Normal 5 2 2 5 2" xfId="1640" xr:uid="{00000000-0005-0000-0000-0000DA060000}"/>
    <cellStyle name="Normal 5 2 2 5 2 2" xfId="12237" xr:uid="{F634044B-3BB6-4E11-888F-E7A192E9668B}"/>
    <cellStyle name="Normal 5 2 2 5 2 2 2" xfId="12238" xr:uid="{9E8CD769-DAA2-4960-BD79-40B0D2A116E0}"/>
    <cellStyle name="Normal 5 2 2 5 2 2 2 2" xfId="27948" xr:uid="{864F17A7-7BE2-4C2F-BE7D-B284744BB0A3}"/>
    <cellStyle name="Normal 5 2 2 5 2 2 3" xfId="12239" xr:uid="{E298FA39-B221-4427-8CF3-40FC0CD7BD72}"/>
    <cellStyle name="Normal 5 2 2 5 2 2 3 2" xfId="27949" xr:uid="{00D4220E-5917-47FF-968E-D225C8D01BB6}"/>
    <cellStyle name="Normal 5 2 2 5 2 2 4" xfId="27947" xr:uid="{3E2B50CB-97A4-4199-BB85-EC0D44E0DD98}"/>
    <cellStyle name="Normal 5 2 2 5 2 2 5" xfId="18087" xr:uid="{2F9B7C22-B7E2-43EE-9F97-15C13935CAF4}"/>
    <cellStyle name="Normal 5 2 2 5 2 3" xfId="12240" xr:uid="{2FB4EE64-563E-478A-8D3E-0CEC355A6157}"/>
    <cellStyle name="Normal 5 2 2 5 2 3 2" xfId="12241" xr:uid="{74259B33-2562-4A7F-AB3F-8831E57B3C32}"/>
    <cellStyle name="Normal 5 2 2 5 2 3 2 2" xfId="27951" xr:uid="{DF7FB81D-F14D-4029-BB41-3614816FC54A}"/>
    <cellStyle name="Normal 5 2 2 5 2 3 3" xfId="27950" xr:uid="{46395831-CD14-4112-9912-0DA2EB16E468}"/>
    <cellStyle name="Normal 5 2 2 5 2 3 4" xfId="21431" xr:uid="{5AACBA46-F261-428D-8BB3-DE1B2209EE86}"/>
    <cellStyle name="Normal 5 2 2 5 2 4" xfId="12242" xr:uid="{D55EF6F7-C79F-495E-A1DF-7842639B9778}"/>
    <cellStyle name="Normal 5 2 2 5 2 4 2" xfId="12243" xr:uid="{70A8ADBB-732E-4321-8F4B-6C135EFF52E1}"/>
    <cellStyle name="Normal 5 2 2 5 2 4 2 2" xfId="27953" xr:uid="{3F27AEBA-A276-4CDD-AC9F-4AB6E33A49DE}"/>
    <cellStyle name="Normal 5 2 2 5 2 4 3" xfId="27952" xr:uid="{82104ADD-E6E1-4F9A-9625-8F6018A6290E}"/>
    <cellStyle name="Normal 5 2 2 5 2 5" xfId="12244" xr:uid="{D49A12B0-C98E-48AA-9670-03985678950B}"/>
    <cellStyle name="Normal 5 2 2 5 2 5 2" xfId="27954" xr:uid="{8EDC88ED-B3CD-423A-9A5E-626885724C77}"/>
    <cellStyle name="Normal 5 2 2 5 2_Input 18 Cash FC" xfId="18572" xr:uid="{2B4A810A-E4E6-4686-898D-E4EB62BF822A}"/>
    <cellStyle name="Normal 5 2 2 5 3" xfId="12245" xr:uid="{08B7B0EC-2621-4379-88B9-A9933DB10FC6}"/>
    <cellStyle name="Normal 5 2 2 5 3 2" xfId="12246" xr:uid="{F2A6DA33-BD02-4423-840B-F9C9BF6FAD8F}"/>
    <cellStyle name="Normal 5 2 2 5 3 2 2" xfId="27956" xr:uid="{27C32F27-9479-4814-A7BF-A44C62160BB1}"/>
    <cellStyle name="Normal 5 2 2 5 3 2 3" xfId="21429" xr:uid="{0FECAAE1-9B73-4D43-B335-9C1C48185528}"/>
    <cellStyle name="Normal 5 2 2 5 3 3" xfId="12247" xr:uid="{49F17524-B84C-4593-9CEB-1CAE1AF359B2}"/>
    <cellStyle name="Normal 5 2 2 5 3 3 2" xfId="27957" xr:uid="{9BDB2E6E-A459-443C-80C7-5CF66D017C22}"/>
    <cellStyle name="Normal 5 2 2 5 3 3 3" xfId="18571" xr:uid="{7D0DBF13-1739-4203-BAA4-836B88126862}"/>
    <cellStyle name="Normal 5 2 2 5 3 4" xfId="27955" xr:uid="{016625F7-E847-4D0E-ADA0-D05640573EC1}"/>
    <cellStyle name="Normal 5 2 2 5 3 5" xfId="21430" xr:uid="{1D03D349-B4F4-490B-A900-AD0F7496CAF0}"/>
    <cellStyle name="Normal 5 2 2 5 3_Input 18 Cash FC" xfId="21428" xr:uid="{74F98151-9B06-4CA5-969F-FA3EDBC803E7}"/>
    <cellStyle name="Normal 5 2 2 5 4" xfId="12248" xr:uid="{1B85EC44-C59D-417A-92E7-AC5158831678}"/>
    <cellStyle name="Normal 5 2 2 5 4 2" xfId="12249" xr:uid="{29F36AE5-F033-4770-9D75-9C68B5CFF8E9}"/>
    <cellStyle name="Normal 5 2 2 5 4 2 2" xfId="27959" xr:uid="{963E6777-FED8-4691-84EC-5D2220AE5B6E}"/>
    <cellStyle name="Normal 5 2 2 5 4 2 3" xfId="18200" xr:uid="{50510CE9-2794-489E-8EF2-180BB4FB42BC}"/>
    <cellStyle name="Normal 5 2 2 5 4 3" xfId="12250" xr:uid="{FC215A49-0B01-4096-B0FB-19DE5AFEA304}"/>
    <cellStyle name="Normal 5 2 2 5 4 3 2" xfId="27960" xr:uid="{77730995-EDBD-4209-AF38-7072F878C510}"/>
    <cellStyle name="Normal 5 2 2 5 4 3 3" xfId="18570" xr:uid="{49BD87CF-3C16-4208-B551-86F7A6197669}"/>
    <cellStyle name="Normal 5 2 2 5 4 4" xfId="27958" xr:uid="{BD39772F-3A2D-45D1-A34F-710861FD09AA}"/>
    <cellStyle name="Normal 5 2 2 5 4 5" xfId="21427" xr:uid="{90998842-06E8-465B-B84D-3F7CEA7258DF}"/>
    <cellStyle name="Normal 5 2 2 5 4_Input 18 Cash FC" xfId="21426" xr:uid="{319F0083-7BC2-415F-BD26-8AA9075F9B70}"/>
    <cellStyle name="Normal 5 2 2 5 5" xfId="12251" xr:uid="{DD257BBB-110F-4BF1-BB20-F275C89B49AD}"/>
    <cellStyle name="Normal 5 2 2 5 5 2" xfId="12252" xr:uid="{C7A73AEF-CDFD-49AA-90FE-16111E7A275E}"/>
    <cellStyle name="Normal 5 2 2 5 5 2 2" xfId="27962" xr:uid="{99C9FE9A-DB58-4FCF-A1D6-9D2622D8B02E}"/>
    <cellStyle name="Normal 5 2 2 5 5 2 3" xfId="18569" xr:uid="{184EC6AB-56C8-4B16-B016-47B8F302F17B}"/>
    <cellStyle name="Normal 5 2 2 5 5 3" xfId="27961" xr:uid="{738F2273-FAA5-4912-9BD8-3E906E817CB9}"/>
    <cellStyle name="Normal 5 2 2 5 5 3 2" xfId="21424" xr:uid="{B74168F1-77F6-4434-B064-FA2000CE56B3}"/>
    <cellStyle name="Normal 5 2 2 5 5 4" xfId="34509" xr:uid="{619C7CF6-E028-42A6-9B39-C34E3292CDDA}"/>
    <cellStyle name="Normal 5 2 2 5 5 5" xfId="21425" xr:uid="{4C8028AA-C561-4230-BAD1-16B837B3B2BA}"/>
    <cellStyle name="Normal 5 2 2 5 5_Input 18 Cash FC" xfId="21423" xr:uid="{4BE58BDF-2625-4A56-9B67-46A549169424}"/>
    <cellStyle name="Normal 5 2 2 5 6" xfId="12253" xr:uid="{5E03D761-1592-42B3-96FC-4A9F1A1AC76E}"/>
    <cellStyle name="Normal 5 2 2 5 6 2" xfId="12254" xr:uid="{8D3D5CBC-C260-426A-BBE6-FBF411F91AFB}"/>
    <cellStyle name="Normal 5 2 2 5 6 2 2" xfId="27964" xr:uid="{AD7816FB-22DE-4179-8459-0363C9AB32FB}"/>
    <cellStyle name="Normal 5 2 2 5 6 2 3" xfId="18568" xr:uid="{D663CB5B-6AC6-4A7E-A433-386DBBB45AB1}"/>
    <cellStyle name="Normal 5 2 2 5 6 3" xfId="27963" xr:uid="{B1FBE1BC-5BFA-4730-A9E1-0A8BE93170AE}"/>
    <cellStyle name="Normal 5 2 2 5 6 3 2" xfId="21422" xr:uid="{9411FF70-15E0-4B1B-A1D0-6BE67E3FFF20}"/>
    <cellStyle name="Normal 5 2 2 5 6 4" xfId="34510" xr:uid="{4C3276CD-9252-4EC4-A0D3-C72A04926703}"/>
    <cellStyle name="Normal 5 2 2 5 6 5" xfId="18199" xr:uid="{F48EFB67-EB76-49A1-B4D8-1A63FFCD2358}"/>
    <cellStyle name="Normal 5 2 2 5 6_Input 18 Cash FC" xfId="21421" xr:uid="{C3EC78DA-278C-4FED-A537-1CF07F30007F}"/>
    <cellStyle name="Normal 5 2 2 5 7" xfId="12255" xr:uid="{070F6DAF-D82E-43FF-B0DF-ACAAAEF00509}"/>
    <cellStyle name="Normal 5 2 2 5 7 2" xfId="27965" xr:uid="{E98A1B25-534D-485E-B820-A7C0C3EBD1FD}"/>
    <cellStyle name="Normal 5 2 2 5 7 3" xfId="18567" xr:uid="{3EBED61F-3E22-4B22-9426-8F7B45B72EFD}"/>
    <cellStyle name="Normal 5 2 2 5 8" xfId="21420" xr:uid="{5BE1C38B-EB87-4529-8E7E-B1E1095C5B30}"/>
    <cellStyle name="Normal 5 2 2 5_Dev global price ach" xfId="12256" xr:uid="{498D3D50-2023-4233-BF92-1392E2BF7314}"/>
    <cellStyle name="Normal 5 2 2 6" xfId="1641" xr:uid="{00000000-0005-0000-0000-0000DC060000}"/>
    <cellStyle name="Normal 5 2 2 6 2" xfId="1642" xr:uid="{00000000-0005-0000-0000-0000DD060000}"/>
    <cellStyle name="Normal 5 2 2 6 2 2" xfId="12258" xr:uid="{A8AB1BD1-3543-44E5-B7AC-3EE58ADF0B92}"/>
    <cellStyle name="Normal 5 2 2 6 2 2 2" xfId="12259" xr:uid="{492BA2F1-49CD-4E0F-B7C3-A91FEB80DE2B}"/>
    <cellStyle name="Normal 5 2 2 6 2 2 2 2" xfId="27967" xr:uid="{711D1B0F-2296-4111-B8D2-A54FF2821814}"/>
    <cellStyle name="Normal 5 2 2 6 2 2 3" xfId="12260" xr:uid="{34FFAAEE-BDD7-41B3-B4EA-96C679FE424B}"/>
    <cellStyle name="Normal 5 2 2 6 2 2 3 2" xfId="27968" xr:uid="{37C97C27-9615-47E6-811A-FC7030250B60}"/>
    <cellStyle name="Normal 5 2 2 6 2 2 4" xfId="27966" xr:uid="{2D6C6A82-78D8-46C9-AB40-0B7A1BFE1162}"/>
    <cellStyle name="Normal 5 2 2 6 2 3" xfId="12261" xr:uid="{C9A51999-093D-4276-BEBD-F84B35182F76}"/>
    <cellStyle name="Normal 5 2 2 6 2 3 2" xfId="12262" xr:uid="{134C6E62-173C-4C8D-8BDD-6CF03E557038}"/>
    <cellStyle name="Normal 5 2 2 6 2 3 2 2" xfId="27970" xr:uid="{C4BB8AF2-A03C-45FE-893D-2987048DFA7D}"/>
    <cellStyle name="Normal 5 2 2 6 2 3 3" xfId="27969" xr:uid="{2EC1C2AB-B29E-44FB-AD8E-53B95079DE63}"/>
    <cellStyle name="Normal 5 2 2 6 2 4" xfId="12263" xr:uid="{13CD1133-9360-4B5A-97CF-852112C74416}"/>
    <cellStyle name="Normal 5 2 2 6 2 4 2" xfId="12264" xr:uid="{16922065-1079-40D7-B336-999FE38A93C3}"/>
    <cellStyle name="Normal 5 2 2 6 2 4 2 2" xfId="27972" xr:uid="{217DE1B8-404F-4E5F-96AE-8858F709298A}"/>
    <cellStyle name="Normal 5 2 2 6 2 4 3" xfId="27971" xr:uid="{B61A8371-6734-49A3-9601-8E361BDE712C}"/>
    <cellStyle name="Normal 5 2 2 6 2 5" xfId="12265" xr:uid="{C82E8158-30F5-4CF9-80EE-AB8DA788AB70}"/>
    <cellStyle name="Normal 5 2 2 6 2 5 2" xfId="27973" xr:uid="{2687D5AA-620D-4990-BE3F-2A124CD549FC}"/>
    <cellStyle name="Normal 5 2 2 6 2_sales contracts" xfId="12257" xr:uid="{37B9A2D9-F27D-4753-8686-C7FF02BF9529}"/>
    <cellStyle name="Normal 5 2 2 6 3" xfId="12266" xr:uid="{47A74E27-A82E-4112-A67F-FBB0FAAF05AA}"/>
    <cellStyle name="Normal 5 2 2 6 3 2" xfId="12267" xr:uid="{887ADCD0-473D-42E6-8A65-5B7FE066B9CA}"/>
    <cellStyle name="Normal 5 2 2 6 3 2 2" xfId="27975" xr:uid="{D28A2DCF-6CC3-452F-A3B9-4DD0448AFEB3}"/>
    <cellStyle name="Normal 5 2 2 6 3 3" xfId="12268" xr:uid="{FED9DD8E-BAB3-4F47-95BF-3A4C1C326016}"/>
    <cellStyle name="Normal 5 2 2 6 3 3 2" xfId="27976" xr:uid="{5115ECA7-1C71-4ED9-83D4-824F9EC8A6B6}"/>
    <cellStyle name="Normal 5 2 2 6 3 4" xfId="27974" xr:uid="{0CD224EC-BC92-46DA-B50F-74721CD20F43}"/>
    <cellStyle name="Normal 5 2 2 6 3 5" xfId="18566" xr:uid="{DF3BD10D-0313-4EE5-A116-539DFDBF0045}"/>
    <cellStyle name="Normal 5 2 2 6 4" xfId="12269" xr:uid="{5AA544EB-2B0A-40BB-89FB-96C57106CE0B}"/>
    <cellStyle name="Normal 5 2 2 6 4 2" xfId="12270" xr:uid="{23EB40C7-1941-413C-822A-2C89330B5C4C}"/>
    <cellStyle name="Normal 5 2 2 6 4 2 2" xfId="27978" xr:uid="{3CED8484-5C7F-4482-AEC5-EFA4CD378595}"/>
    <cellStyle name="Normal 5 2 2 6 4 3" xfId="12271" xr:uid="{67AD27CA-9843-4261-B40A-8D4B1A9CEFA3}"/>
    <cellStyle name="Normal 5 2 2 6 4 3 2" xfId="27979" xr:uid="{7B22A1C2-A9F2-4EBF-B57B-43DEF453B1B7}"/>
    <cellStyle name="Normal 5 2 2 6 4 4" xfId="27977" xr:uid="{D0372729-E646-42FA-99F5-07E307558609}"/>
    <cellStyle name="Normal 5 2 2 6 5" xfId="12272" xr:uid="{51D2C0E5-0E33-46AC-B37A-14F29C1CFBC0}"/>
    <cellStyle name="Normal 5 2 2 6 5 2" xfId="12273" xr:uid="{78107EE9-4F8E-478F-A580-425E59A16968}"/>
    <cellStyle name="Normal 5 2 2 6 5 2 2" xfId="27981" xr:uid="{4ADC064D-C11A-40A8-8D57-A5EB0AF13A89}"/>
    <cellStyle name="Normal 5 2 2 6 5 3" xfId="27980" xr:uid="{DFFC48F4-B906-4275-9BDA-76E0E63110A3}"/>
    <cellStyle name="Normal 5 2 2 6 6" xfId="12274" xr:uid="{AEEF5444-EEB5-4210-82A8-F54B73716E14}"/>
    <cellStyle name="Normal 5 2 2 6 6 2" xfId="12275" xr:uid="{1433FC92-CBD7-4F1D-B879-D8FAC5B0B80C}"/>
    <cellStyle name="Normal 5 2 2 6 6 2 2" xfId="27983" xr:uid="{D9397AD1-C8DA-40BB-9344-B0231921EE49}"/>
    <cellStyle name="Normal 5 2 2 6 6 3" xfId="27982" xr:uid="{8D7B2348-CDF4-47E3-A882-867362A4566C}"/>
    <cellStyle name="Normal 5 2 2 6 7" xfId="12276" xr:uid="{3BDF78AE-C7FE-4A0A-9823-10EEB67EC521}"/>
    <cellStyle name="Normal 5 2 2 6 7 2" xfId="27984" xr:uid="{C22EAFAD-A134-4E60-A8EC-4A6A5624F62C}"/>
    <cellStyle name="Normal 5 2 2 6_Dev global price ach" xfId="12277" xr:uid="{AB16B913-2FF6-4A8A-946C-5FB26FA25200}"/>
    <cellStyle name="Normal 5 2 2 7" xfId="1643" xr:uid="{00000000-0005-0000-0000-0000DF060000}"/>
    <cellStyle name="Normal 5 2 2 7 2" xfId="12278" xr:uid="{5DD34750-5032-48A9-B437-7BBFB267291A}"/>
    <cellStyle name="Normal 5 2 2 7 2 2" xfId="12279" xr:uid="{95AD9A54-A95F-4BC7-865B-06523D542500}"/>
    <cellStyle name="Normal 5 2 2 7 2 2 2" xfId="12280" xr:uid="{28D338D7-C270-44CF-B19B-42063E6A500D}"/>
    <cellStyle name="Normal 5 2 2 7 2 2 2 2" xfId="27987" xr:uid="{8D242ADC-C574-4DC5-9644-7462D86DFA06}"/>
    <cellStyle name="Normal 5 2 2 7 2 2 3" xfId="27986" xr:uid="{B79EC072-4329-450F-A5AD-AC96D35521AF}"/>
    <cellStyle name="Normal 5 2 2 7 2 3" xfId="12281" xr:uid="{3E4680A4-F26E-48C7-B19B-FCA366803D41}"/>
    <cellStyle name="Normal 5 2 2 7 2 3 2" xfId="12282" xr:uid="{783CC752-A9E5-4A31-84BC-D525E332006D}"/>
    <cellStyle name="Normal 5 2 2 7 2 3 2 2" xfId="27989" xr:uid="{7F95C436-7B34-4B30-8FE8-54C43F01E6A4}"/>
    <cellStyle name="Normal 5 2 2 7 2 3 3" xfId="27988" xr:uid="{BEFA468F-FF4C-4F5A-9A73-7F6E054D8ABD}"/>
    <cellStyle name="Normal 5 2 2 7 2 4" xfId="12283" xr:uid="{6EB5C9C9-2579-4A7C-A055-9B6DABB72386}"/>
    <cellStyle name="Normal 5 2 2 7 2 4 2" xfId="27990" xr:uid="{983B0979-2F1E-401F-8BD4-815E7447AD87}"/>
    <cellStyle name="Normal 5 2 2 7 2 5" xfId="27985" xr:uid="{E34B72C6-C9B7-479E-A04E-DE380989AC6D}"/>
    <cellStyle name="Normal 5 2 2 7 2 6" xfId="21419" xr:uid="{34A60455-A6A8-4A67-B12E-C52D2FA5A1B8}"/>
    <cellStyle name="Normal 5 2 2 7 3" xfId="12284" xr:uid="{FBC70C0D-4B9E-41CE-9C0E-0ECD71D358FC}"/>
    <cellStyle name="Normal 5 2 2 7 3 2" xfId="12285" xr:uid="{F8BF6CDA-A0F0-48F2-908D-BDA849875BAE}"/>
    <cellStyle name="Normal 5 2 2 7 3 2 2" xfId="27992" xr:uid="{EDF6DA7A-E13C-4053-AF27-017F29E754C0}"/>
    <cellStyle name="Normal 5 2 2 7 3 3" xfId="12286" xr:uid="{46306824-07CA-43A0-9DB0-BCDE5DA098DF}"/>
    <cellStyle name="Normal 5 2 2 7 3 3 2" xfId="27993" xr:uid="{FC7A9E63-1190-41AB-BDF2-F6030AB225CC}"/>
    <cellStyle name="Normal 5 2 2 7 3 4" xfId="27991" xr:uid="{9C4E788E-7CDE-4140-84FE-700307E59B30}"/>
    <cellStyle name="Normal 5 2 2 7 3 5" xfId="18565" xr:uid="{7B9C75D7-E223-4E6F-899A-BE676C102992}"/>
    <cellStyle name="Normal 5 2 2 7 4" xfId="12287" xr:uid="{7BE749D4-01F2-4AA7-ACF7-37E4AD66A2CF}"/>
    <cellStyle name="Normal 5 2 2 7 4 2" xfId="12288" xr:uid="{BC3B18C0-BB81-47F6-A94A-7331E8777014}"/>
    <cellStyle name="Normal 5 2 2 7 4 2 2" xfId="27995" xr:uid="{834C75B4-F86A-4734-884C-50B878482DF5}"/>
    <cellStyle name="Normal 5 2 2 7 4 3" xfId="27994" xr:uid="{6FF9C077-7C1C-42E8-97F6-D67581047137}"/>
    <cellStyle name="Normal 5 2 2 7 5" xfId="12289" xr:uid="{6A267C27-D52C-4173-83B6-6B0B22C17A09}"/>
    <cellStyle name="Normal 5 2 2 7 5 2" xfId="12290" xr:uid="{5A964A24-C6F8-4F65-B369-0E4BD923FEF3}"/>
    <cellStyle name="Normal 5 2 2 7 5 2 2" xfId="27997" xr:uid="{D64C5EFF-04ED-4559-9643-697F1ECE4D7D}"/>
    <cellStyle name="Normal 5 2 2 7 5 3" xfId="27996" xr:uid="{F27C9AA8-EA80-4779-8D48-F4E9362EF04B}"/>
    <cellStyle name="Normal 5 2 2 7 6" xfId="12291" xr:uid="{389605E5-6479-4D85-BEE4-014A1A699C99}"/>
    <cellStyle name="Normal 5 2 2 7 6 2" xfId="27998" xr:uid="{B760F5E7-233B-46C1-A8C4-DD6608E44899}"/>
    <cellStyle name="Normal 5 2 2 7_Dev global price ach" xfId="12292" xr:uid="{8C2E472D-93C5-4DDC-AAB7-3C14033608C8}"/>
    <cellStyle name="Normal 5 2 2 8" xfId="1644" xr:uid="{00000000-0005-0000-0000-0000E0060000}"/>
    <cellStyle name="Normal 5 2 2 8 2" xfId="12293" xr:uid="{C5587120-FBF1-484E-A518-DF3571CD6E15}"/>
    <cellStyle name="Normal 5 2 2 8 2 2" xfId="12294" xr:uid="{5486592B-BF2C-4EBF-AF19-11C07185B2D1}"/>
    <cellStyle name="Normal 5 2 2 8 2 2 2" xfId="12295" xr:uid="{FC14A3AB-4582-40E0-934B-7173F1DBB4D9}"/>
    <cellStyle name="Normal 5 2 2 8 2 2 2 2" xfId="28001" xr:uid="{C01BED5F-A844-41C2-954C-6BC355E27A63}"/>
    <cellStyle name="Normal 5 2 2 8 2 2 3" xfId="28000" xr:uid="{43154667-B59B-4615-82B1-6624044AC3E8}"/>
    <cellStyle name="Normal 5 2 2 8 2 3" xfId="12296" xr:uid="{4F435888-8191-4F34-8D52-3D7C347E3C69}"/>
    <cellStyle name="Normal 5 2 2 8 2 3 2" xfId="12297" xr:uid="{C9F22E15-5492-4B52-8CEC-C1745219DE23}"/>
    <cellStyle name="Normal 5 2 2 8 2 3 2 2" xfId="28003" xr:uid="{9538BEB1-7814-42DD-A639-33F005096A75}"/>
    <cellStyle name="Normal 5 2 2 8 2 3 3" xfId="28002" xr:uid="{86713B2E-56DE-4DF8-B513-98D9425AEC18}"/>
    <cellStyle name="Normal 5 2 2 8 2 4" xfId="12298" xr:uid="{D1D44672-5F85-4B5A-BF24-E9ECB39F69EB}"/>
    <cellStyle name="Normal 5 2 2 8 2 4 2" xfId="28004" xr:uid="{8262652B-5432-4E3E-9951-9D5EBCEDC8C8}"/>
    <cellStyle name="Normal 5 2 2 8 2 5" xfId="27999" xr:uid="{CF4E03E5-18C3-498D-B6DE-34F583215143}"/>
    <cellStyle name="Normal 5 2 2 8 2 6" xfId="21418" xr:uid="{8688516A-FE19-4E4A-9C33-1C6E9830A499}"/>
    <cellStyle name="Normal 5 2 2 8 3" xfId="12299" xr:uid="{F95D03F8-987C-483D-A7E2-F170BE537440}"/>
    <cellStyle name="Normal 5 2 2 8 3 2" xfId="12300" xr:uid="{84A24231-7840-434C-9129-868926FBF859}"/>
    <cellStyle name="Normal 5 2 2 8 3 2 2" xfId="28006" xr:uid="{4BD521B6-59FE-4A22-8F54-4873BE112179}"/>
    <cellStyle name="Normal 5 2 2 8 3 3" xfId="12301" xr:uid="{BF94E24F-29F3-4315-AEC2-BEC5CB4C2832}"/>
    <cellStyle name="Normal 5 2 2 8 3 3 2" xfId="28007" xr:uid="{F43FD6DC-B89F-46EA-AF9D-2276EF48C0AF}"/>
    <cellStyle name="Normal 5 2 2 8 3 4" xfId="28005" xr:uid="{95878728-977F-4ABF-AB87-2A984F62FF80}"/>
    <cellStyle name="Normal 5 2 2 8 3 5" xfId="18198" xr:uid="{1A06C057-6987-44C7-86A4-E2F619DAC59F}"/>
    <cellStyle name="Normal 5 2 2 8 4" xfId="12302" xr:uid="{2BCDB717-13EE-4BF3-A7CE-3898409532F9}"/>
    <cellStyle name="Normal 5 2 2 8 4 2" xfId="12303" xr:uid="{949DA0D5-2FE6-4312-9D8F-6FB70DB7039F}"/>
    <cellStyle name="Normal 5 2 2 8 4 2 2" xfId="28009" xr:uid="{7DBB825A-5EAD-4233-BC6D-37F1291BBB34}"/>
    <cellStyle name="Normal 5 2 2 8 4 3" xfId="28008" xr:uid="{9F8F3508-12CB-4F1B-8DD4-8B936A63BA0E}"/>
    <cellStyle name="Normal 5 2 2 8 5" xfId="12304" xr:uid="{64FA5622-ADFB-4EF2-881E-D7CC629430B3}"/>
    <cellStyle name="Normal 5 2 2 8 5 2" xfId="12305" xr:uid="{DCCCF5AA-D357-4024-9DBD-1067B5880AA7}"/>
    <cellStyle name="Normal 5 2 2 8 5 2 2" xfId="28011" xr:uid="{6C6C8FD3-D316-4211-955A-98751911F157}"/>
    <cellStyle name="Normal 5 2 2 8 5 3" xfId="28010" xr:uid="{38D52C49-06EE-4B11-91E0-370773470301}"/>
    <cellStyle name="Normal 5 2 2 8 6" xfId="12306" xr:uid="{9A7F152B-03FD-45D9-BB3F-B32CAC452980}"/>
    <cellStyle name="Normal 5 2 2 8 6 2" xfId="28012" xr:uid="{2241312B-9782-40A8-BB9B-FA5ACAEBDE98}"/>
    <cellStyle name="Normal 5 2 2 8_Dev global price ach" xfId="12307" xr:uid="{AFC3B4CB-7EF1-42D7-BC8E-3353DD7C0951}"/>
    <cellStyle name="Normal 5 2 2 9" xfId="12308" xr:uid="{63464948-2C12-42ED-8F30-4372C34C7893}"/>
    <cellStyle name="Normal 5 2 2 9 2" xfId="12309" xr:uid="{73780373-5DC3-4E9A-ABEA-B8E9BC1D4E8F}"/>
    <cellStyle name="Normal 5 2 2 9 2 2" xfId="12310" xr:uid="{81A525A4-799A-449C-A122-052725F44D47}"/>
    <cellStyle name="Normal 5 2 2 9 2 2 2" xfId="28015" xr:uid="{BB8B0902-23AE-4565-B7BA-8F39751081B2}"/>
    <cellStyle name="Normal 5 2 2 9 2 3" xfId="28014" xr:uid="{4446F942-6E0D-43B6-A4DE-0F494E679F28}"/>
    <cellStyle name="Normal 5 2 2 9 2 4" xfId="21417" xr:uid="{3CBCD384-5130-46BF-82E4-4441C13D8B7A}"/>
    <cellStyle name="Normal 5 2 2 9 3" xfId="12311" xr:uid="{885006B4-971B-409E-B629-925F73AF4C93}"/>
    <cellStyle name="Normal 5 2 2 9 3 2" xfId="12312" xr:uid="{0615F763-2711-4BC2-8F03-68BB8C6677D2}"/>
    <cellStyle name="Normal 5 2 2 9 3 2 2" xfId="28017" xr:uid="{651CD096-8995-42AF-9CAB-1FB811BDCB81}"/>
    <cellStyle name="Normal 5 2 2 9 3 3" xfId="28016" xr:uid="{246C3436-B3F6-4524-B1A7-260E12EA1325}"/>
    <cellStyle name="Normal 5 2 2 9 3 4" xfId="21416" xr:uid="{ABFC2E2C-CABD-47E1-A205-AB03C65AD046}"/>
    <cellStyle name="Normal 5 2 2 9 4" xfId="12313" xr:uid="{6D16EAD4-0418-422A-86DC-C6B4A56F7D24}"/>
    <cellStyle name="Normal 5 2 2 9 4 2" xfId="28018" xr:uid="{4B6F9ADD-2B39-4F0B-96AF-583350FF2289}"/>
    <cellStyle name="Normal 5 2 2 9 5" xfId="28013" xr:uid="{F3502E7B-205D-4C16-BF6D-BAF89A1376F0}"/>
    <cellStyle name="Normal 5 2 2 9 6" xfId="18564" xr:uid="{5879DA5C-6722-4AC7-95AE-F9B2D4AEAA13}"/>
    <cellStyle name="Normal 5 2 2 9_Input 18 Cash FC" xfId="18563" xr:uid="{D1367774-6353-4846-9AEC-85E439E62214}"/>
    <cellStyle name="Normal 5 2 2_2015 BFOREC HFM PLBS" xfId="1645" xr:uid="{00000000-0005-0000-0000-0000E1060000}"/>
    <cellStyle name="Normal 5 2 3" xfId="1646" xr:uid="{00000000-0005-0000-0000-0000E2060000}"/>
    <cellStyle name="Normal 5 2 3 10" xfId="12314" xr:uid="{B1457424-C254-4AE8-AC2A-E40BB0A8E1EF}"/>
    <cellStyle name="Normal 5 2 3 10 2" xfId="12315" xr:uid="{E5DB6E69-C0C8-4538-B1B8-450F2EC07FC4}"/>
    <cellStyle name="Normal 5 2 3 10 2 2" xfId="28020" xr:uid="{76CCB5BE-B363-48E5-9052-9B93049CED79}"/>
    <cellStyle name="Normal 5 2 3 10 2 3" xfId="18197" xr:uid="{36EAF2CA-85FC-4AA7-BE63-02B3ADF11CC7}"/>
    <cellStyle name="Normal 5 2 3 10 3" xfId="28019" xr:uid="{690F4E24-FF2F-463A-9ADD-19EDAFD53777}"/>
    <cellStyle name="Normal 5 2 3 10 3 2" xfId="18562" xr:uid="{8714C467-5692-4571-8279-88A35D2368C5}"/>
    <cellStyle name="Normal 5 2 3 10 4" xfId="34511" xr:uid="{99E7FC1E-B347-47CB-8131-D64F37E03AFB}"/>
    <cellStyle name="Normal 5 2 3 10 5" xfId="21415" xr:uid="{BD08A6E0-6FB1-4EBC-A308-7FC4338E5966}"/>
    <cellStyle name="Normal 5 2 3 10_Input 18 Cash FC" xfId="21414" xr:uid="{74A82807-93A3-468B-A61A-78517095616D}"/>
    <cellStyle name="Normal 5 2 3 11" xfId="12316" xr:uid="{9CA6E95C-FC67-4EA5-B97D-65193726D491}"/>
    <cellStyle name="Normal 5 2 3 11 2" xfId="12317" xr:uid="{40E0DFFF-2D29-4E8A-905C-C62DB39F4E09}"/>
    <cellStyle name="Normal 5 2 3 11 2 2" xfId="28022" xr:uid="{DA100FEC-CE11-486D-BF62-7DEA0305EAC1}"/>
    <cellStyle name="Normal 5 2 3 11 3" xfId="28021" xr:uid="{B43CF96B-AFD1-4639-9B4D-A59BF9EDF025}"/>
    <cellStyle name="Normal 5 2 3 11 4" xfId="21413" xr:uid="{8E2414B3-08FD-4F36-99B0-7767908DA356}"/>
    <cellStyle name="Normal 5 2 3 12" xfId="12318" xr:uid="{A4F77B0F-9223-4E86-AAFA-9EF3C65E3A99}"/>
    <cellStyle name="Normal 5 2 3 12 2" xfId="28023" xr:uid="{C6EDDB44-F9D5-4978-84DE-ED4A02C94337}"/>
    <cellStyle name="Normal 5 2 3 12 3" xfId="18561" xr:uid="{281115B3-07C8-40EA-9555-03724D8C0AE1}"/>
    <cellStyle name="Normal 5 2 3 2" xfId="1647" xr:uid="{00000000-0005-0000-0000-0000E3060000}"/>
    <cellStyle name="Normal 5 2 3 2 10" xfId="21412" xr:uid="{3F42CDFD-C30A-4168-BEA1-5F8AE2EAE5DD}"/>
    <cellStyle name="Normal 5 2 3 2 2" xfId="1648" xr:uid="{00000000-0005-0000-0000-0000E4060000}"/>
    <cellStyle name="Normal 5 2 3 2 2 2" xfId="1649" xr:uid="{00000000-0005-0000-0000-0000E5060000}"/>
    <cellStyle name="Normal 5 2 3 2 2 2 2" xfId="12319" xr:uid="{3315EB1C-6A6D-46C0-A0DF-5556D83FA847}"/>
    <cellStyle name="Normal 5 2 3 2 2 2 2 2" xfId="12320" xr:uid="{5E819BA1-4A82-46E2-A821-A5359F69A001}"/>
    <cellStyle name="Normal 5 2 3 2 2 2 2 2 2" xfId="28025" xr:uid="{AD638367-C657-460B-A8E5-98A51841B3E0}"/>
    <cellStyle name="Normal 5 2 3 2 2 2 2 3" xfId="12321" xr:uid="{11E14263-85FE-4ECA-BA6F-8FDC2FE546D4}"/>
    <cellStyle name="Normal 5 2 3 2 2 2 2 3 2" xfId="28026" xr:uid="{C9153500-826A-459C-9F02-F02FC8B6D351}"/>
    <cellStyle name="Normal 5 2 3 2 2 2 2 4" xfId="28024" xr:uid="{8013352F-469C-466D-A66C-31E373008DB5}"/>
    <cellStyle name="Normal 5 2 3 2 2 2 2 5" xfId="21411" xr:uid="{1CB2EF5E-66A0-46C8-992C-B588B2DB0950}"/>
    <cellStyle name="Normal 5 2 3 2 2 2 3" xfId="12322" xr:uid="{194F131C-EA74-4928-AE53-D70A48FEE269}"/>
    <cellStyle name="Normal 5 2 3 2 2 2 3 2" xfId="12323" xr:uid="{E80AFDA5-206A-4DA1-8E5B-A87864DE7A50}"/>
    <cellStyle name="Normal 5 2 3 2 2 2 3 2 2" xfId="28028" xr:uid="{8500ACE4-166F-45B0-B126-A610B1434CDB}"/>
    <cellStyle name="Normal 5 2 3 2 2 2 3 3" xfId="28027" xr:uid="{89C04337-8E28-4FC8-A081-0CF2BE492514}"/>
    <cellStyle name="Normal 5 2 3 2 2 2 3 4" xfId="21410" xr:uid="{A6DF303B-541B-4865-91DB-524887856DD4}"/>
    <cellStyle name="Normal 5 2 3 2 2 2 4" xfId="12324" xr:uid="{6BD56B3C-54AB-47F9-9901-D1DB1AE9545C}"/>
    <cellStyle name="Normal 5 2 3 2 2 2 4 2" xfId="12325" xr:uid="{3769B225-1569-42E4-AF8D-CC32F96CE70B}"/>
    <cellStyle name="Normal 5 2 3 2 2 2 4 2 2" xfId="28030" xr:uid="{58D807DA-2BE5-4A01-B03C-055C85D5FFEC}"/>
    <cellStyle name="Normal 5 2 3 2 2 2 4 3" xfId="28029" xr:uid="{258A2357-14F9-4793-BA5B-0F7646F67169}"/>
    <cellStyle name="Normal 5 2 3 2 2 2 5" xfId="12326" xr:uid="{3FE546C2-DCD8-494A-A1C8-45D2207475AA}"/>
    <cellStyle name="Normal 5 2 3 2 2 2 5 2" xfId="28031" xr:uid="{35487706-5760-4761-9DFE-99485E61E035}"/>
    <cellStyle name="Normal 5 2 3 2 2 2_Input 18 Cash FC" xfId="18560" xr:uid="{22082A3C-500A-49F6-9F51-6D97A5147B13}"/>
    <cellStyle name="Normal 5 2 3 2 2 3" xfId="12327" xr:uid="{319B5DA1-B9C8-46F2-8838-298136483A94}"/>
    <cellStyle name="Normal 5 2 3 2 2 3 2" xfId="12328" xr:uid="{399B743A-7BF1-45DE-95B8-95398BA0FE98}"/>
    <cellStyle name="Normal 5 2 3 2 2 3 2 2" xfId="28033" xr:uid="{10D96D7D-3C2A-462E-9C8A-A3897131E0E8}"/>
    <cellStyle name="Normal 5 2 3 2 2 3 2 3" xfId="18086" xr:uid="{013BFF5F-0D07-42A8-9E82-E83EA841C31F}"/>
    <cellStyle name="Normal 5 2 3 2 2 3 3" xfId="12329" xr:uid="{605FFE74-4005-4AA7-B3BD-EA234EE2AD2C}"/>
    <cellStyle name="Normal 5 2 3 2 2 3 3 2" xfId="28034" xr:uid="{5B50ACA7-312E-45F4-A2E5-65A52A758734}"/>
    <cellStyle name="Normal 5 2 3 2 2 3 3 3" xfId="21409" xr:uid="{0F96DE0C-4BCC-405C-913B-A206103621CA}"/>
    <cellStyle name="Normal 5 2 3 2 2 3 4" xfId="28032" xr:uid="{2751A293-B7C2-4A6F-BCC6-081E1882FD3C}"/>
    <cellStyle name="Normal 5 2 3 2 2 3 5" xfId="18196" xr:uid="{5C40840B-7722-4752-8DC4-3F2FACBF1DF1}"/>
    <cellStyle name="Normal 5 2 3 2 2 3_Input 18 Cash FC" xfId="21408" xr:uid="{870270BA-0E81-4016-B431-C4D7C1CFAD52}"/>
    <cellStyle name="Normal 5 2 3 2 2 4" xfId="12330" xr:uid="{1D3F332F-DBF4-45C0-B10F-82679A7DE346}"/>
    <cellStyle name="Normal 5 2 3 2 2 4 2" xfId="12331" xr:uid="{B21C0C4F-50A3-4603-BFA3-FA2ECC41EC7F}"/>
    <cellStyle name="Normal 5 2 3 2 2 4 2 2" xfId="28036" xr:uid="{FD2D18CA-B7B0-42AB-8BAE-A245F37E0668}"/>
    <cellStyle name="Normal 5 2 3 2 2 4 2 3" xfId="18558" xr:uid="{646C7931-AC33-4C86-87CE-B67A4C72524D}"/>
    <cellStyle name="Normal 5 2 3 2 2 4 3" xfId="12332" xr:uid="{08036780-CA84-4482-939B-4D2D6FD0F088}"/>
    <cellStyle name="Normal 5 2 3 2 2 4 3 2" xfId="28037" xr:uid="{36EC99F9-6DD6-4063-BF59-58DBA44A3BBD}"/>
    <cellStyle name="Normal 5 2 3 2 2 4 3 3" xfId="18557" xr:uid="{511E5FC1-8140-4ED6-B1C3-38C1AC0B0F2F}"/>
    <cellStyle name="Normal 5 2 3 2 2 4 4" xfId="28035" xr:uid="{4F96DA0E-7124-4F95-8D57-55CD4FC21933}"/>
    <cellStyle name="Normal 5 2 3 2 2 4 5" xfId="18559" xr:uid="{F4A73E83-E41A-4F11-8E2D-262D42BE1F17}"/>
    <cellStyle name="Normal 5 2 3 2 2 4_Input 18 Cash FC" xfId="18556" xr:uid="{E2340C89-3370-4F3B-B662-25F769C4D4E7}"/>
    <cellStyle name="Normal 5 2 3 2 2 5" xfId="12333" xr:uid="{B3E5B959-305D-4AF7-8236-842BCEF23A2A}"/>
    <cellStyle name="Normal 5 2 3 2 2 5 2" xfId="12334" xr:uid="{BC5012ED-CB95-429D-B26B-DD68846D069A}"/>
    <cellStyle name="Normal 5 2 3 2 2 5 2 2" xfId="28039" xr:uid="{E3ED09C5-D48E-4E27-90B5-276A364AB375}"/>
    <cellStyle name="Normal 5 2 3 2 2 5 2 3" xfId="18554" xr:uid="{31F1B06A-F134-45B5-8A1A-D6D841AFFF99}"/>
    <cellStyle name="Normal 5 2 3 2 2 5 3" xfId="28038" xr:uid="{3E77884E-B084-4F23-9C6A-3383FCD7CA3A}"/>
    <cellStyle name="Normal 5 2 3 2 2 5 3 2" xfId="18553" xr:uid="{11B9E730-A85C-4868-B9DB-6D44400F2D0C}"/>
    <cellStyle name="Normal 5 2 3 2 2 5 4" xfId="34512" xr:uid="{A93AB92F-074A-452C-8329-BDDC4E1EF07C}"/>
    <cellStyle name="Normal 5 2 3 2 2 5 5" xfId="18555" xr:uid="{AA2EC1CC-FC56-4CDD-8C1D-4F971F2161B0}"/>
    <cellStyle name="Normal 5 2 3 2 2 5_Input 18 Cash FC" xfId="18552" xr:uid="{FAAC350E-579B-4E54-BF0C-AE82D7F8EE50}"/>
    <cellStyle name="Normal 5 2 3 2 2 6" xfId="12335" xr:uid="{4190AAD0-08DB-4056-8FF3-E61B2787F554}"/>
    <cellStyle name="Normal 5 2 3 2 2 6 2" xfId="12336" xr:uid="{A8352E83-B79E-4865-A734-C396722254C3}"/>
    <cellStyle name="Normal 5 2 3 2 2 6 2 2" xfId="28041" xr:uid="{4868BD27-7132-49BF-80E0-001D448A3F83}"/>
    <cellStyle name="Normal 5 2 3 2 2 6 2 3" xfId="18550" xr:uid="{AF8BE3B6-F4D0-4A5C-9008-48253315D447}"/>
    <cellStyle name="Normal 5 2 3 2 2 6 3" xfId="28040" xr:uid="{059A8D8D-BDF8-4CDE-883B-634C7F54B86B}"/>
    <cellStyle name="Normal 5 2 3 2 2 6 3 2" xfId="18549" xr:uid="{01600C1B-992A-4E7B-9A06-E3905F9B7F32}"/>
    <cellStyle name="Normal 5 2 3 2 2 6 4" xfId="34513" xr:uid="{D8342F57-28FA-44EC-AAA9-BB2ED1800ABC}"/>
    <cellStyle name="Normal 5 2 3 2 2 6 5" xfId="18551" xr:uid="{27988579-2D3D-42A2-946F-E4D8A5299734}"/>
    <cellStyle name="Normal 5 2 3 2 2 6_Input 18 Cash FC" xfId="18548" xr:uid="{81B31E3D-69F3-452D-A3D3-8BF9D087A971}"/>
    <cellStyle name="Normal 5 2 3 2 2 7" xfId="12337" xr:uid="{4D76C439-3068-49D5-8AFB-9724796D8FF1}"/>
    <cellStyle name="Normal 5 2 3 2 2 7 2" xfId="28042" xr:uid="{1756DF69-070B-4E89-93A8-684C8DAF6F56}"/>
    <cellStyle name="Normal 5 2 3 2 2 7 3" xfId="18547" xr:uid="{9D891048-46A0-44AD-B190-386B47DEC868}"/>
    <cellStyle name="Normal 5 2 3 2 2 8" xfId="21407" xr:uid="{64781001-D597-4B11-907F-4ADEB2953001}"/>
    <cellStyle name="Normal 5 2 3 2 2_Dev global price ach" xfId="12338" xr:uid="{0AFCE22A-F928-4FD7-B475-E1E5CE8361DF}"/>
    <cellStyle name="Normal 5 2 3 2 3" xfId="1650" xr:uid="{00000000-0005-0000-0000-0000E7060000}"/>
    <cellStyle name="Normal 5 2 3 2 3 2" xfId="12339" xr:uid="{A243E68B-9F14-4F91-A6A8-A8876AE25F3F}"/>
    <cellStyle name="Normal 5 2 3 2 3 2 2" xfId="12340" xr:uid="{B5EA2CD6-0E38-4A6F-BFC3-DC55F80C7298}"/>
    <cellStyle name="Normal 5 2 3 2 3 2 2 2" xfId="28044" xr:uid="{BA92EC7C-2B94-4B62-A07F-2C35271960F3}"/>
    <cellStyle name="Normal 5 2 3 2 3 2 2 3" xfId="21406" xr:uid="{58788454-E52D-4DE3-BF74-66627DFD4CED}"/>
    <cellStyle name="Normal 5 2 3 2 3 2 3" xfId="12341" xr:uid="{A736DC3D-C5E8-46BA-8D5B-BA4DB714E78A}"/>
    <cellStyle name="Normal 5 2 3 2 3 2 3 2" xfId="28045" xr:uid="{D1C532B3-976B-41DD-9E7A-0CF42928A256}"/>
    <cellStyle name="Normal 5 2 3 2 3 2 3 3" xfId="21405" xr:uid="{0E5D055B-7F9C-4651-8475-A89F8D081084}"/>
    <cellStyle name="Normal 5 2 3 2 3 2 4" xfId="28043" xr:uid="{D0DDD9FB-1005-411D-ADF1-3DF06133922E}"/>
    <cellStyle name="Normal 5 2 3 2 3 2 5" xfId="18546" xr:uid="{0A1C3D1C-FB0C-4683-8265-612C5C7949C7}"/>
    <cellStyle name="Normal 5 2 3 2 3 2_Input 18 Cash FC" xfId="18195" xr:uid="{DEC94FD9-70E5-490F-BC11-01F1215CA919}"/>
    <cellStyle name="Normal 5 2 3 2 3 3" xfId="12342" xr:uid="{1319E3E2-C025-4474-B9DC-5A165D2D2797}"/>
    <cellStyle name="Normal 5 2 3 2 3 3 2" xfId="12343" xr:uid="{FE94943E-98C0-4984-9A3C-0AEC3225AA86}"/>
    <cellStyle name="Normal 5 2 3 2 3 3 2 2" xfId="28047" xr:uid="{97E769DB-DD66-4CE5-8B7E-C3FD196AE5E2}"/>
    <cellStyle name="Normal 5 2 3 2 3 3 2 3" xfId="21404" xr:uid="{4F7170A7-B3E6-46BF-887D-6ED058CD9878}"/>
    <cellStyle name="Normal 5 2 3 2 3 3 3" xfId="28046" xr:uid="{736F883A-A5F5-481C-90B1-499E5E66FBB9}"/>
    <cellStyle name="Normal 5 2 3 2 3 3 3 2" xfId="21403" xr:uid="{4FBDF329-B0EF-42C4-9BCD-211538317E5C}"/>
    <cellStyle name="Normal 5 2 3 2 3 3 4" xfId="34514" xr:uid="{4BABD01B-5B88-411D-9E92-F337C9E6F5F8}"/>
    <cellStyle name="Normal 5 2 3 2 3 3 5" xfId="18545" xr:uid="{C4A31902-5CCE-47E2-B0F6-FC6E52715BAF}"/>
    <cellStyle name="Normal 5 2 3 2 3 3_Input 18 Cash FC" xfId="18544" xr:uid="{250EC58F-B9D8-4953-A136-323AF8128102}"/>
    <cellStyle name="Normal 5 2 3 2 3 4" xfId="12344" xr:uid="{594B0B58-AA6C-4D5F-90DD-A168F3E90B75}"/>
    <cellStyle name="Normal 5 2 3 2 3 4 2" xfId="12345" xr:uid="{59117AC8-0F50-49EC-8E0D-510905DD6732}"/>
    <cellStyle name="Normal 5 2 3 2 3 4 2 2" xfId="28049" xr:uid="{8DA9E5E4-A8DA-4B43-A45A-E2345F53E2AB}"/>
    <cellStyle name="Normal 5 2 3 2 3 4 2 3" xfId="21401" xr:uid="{A2D0ED9E-FFD6-4165-818D-E557991AE112}"/>
    <cellStyle name="Normal 5 2 3 2 3 4 3" xfId="28048" xr:uid="{0C88CF2B-A21B-49C9-A5D7-F32649138E05}"/>
    <cellStyle name="Normal 5 2 3 2 3 4 3 2" xfId="18194" xr:uid="{3CB7A547-3B38-41CC-9763-ACB33CB03A1D}"/>
    <cellStyle name="Normal 5 2 3 2 3 4 4" xfId="34515" xr:uid="{C84A2CC7-9D66-45BB-AA50-5277DD5E361A}"/>
    <cellStyle name="Normal 5 2 3 2 3 4 5" xfId="21402" xr:uid="{DCF492E8-4BC2-4C77-965B-634AAC39583E}"/>
    <cellStyle name="Normal 5 2 3 2 3 4_Input 18 Cash FC" xfId="18543" xr:uid="{14384BA2-8473-4EFA-AC08-36FE09909F4F}"/>
    <cellStyle name="Normal 5 2 3 2 3 5" xfId="12346" xr:uid="{20FCD71D-9BFF-448D-8AF8-CE2FC42E7F1B}"/>
    <cellStyle name="Normal 5 2 3 2 3 5 2" xfId="28050" xr:uid="{27693787-C606-44AC-9A13-8BE11A57B342}"/>
    <cellStyle name="Normal 5 2 3 2 3 5 2 2" xfId="21399" xr:uid="{E31746CF-1587-4997-A2E7-2D0C3623EFF0}"/>
    <cellStyle name="Normal 5 2 3 2 3 5 3" xfId="18542" xr:uid="{32F9B04D-FB15-40BF-8E58-48B7CE4CBA76}"/>
    <cellStyle name="Normal 5 2 3 2 3 5 4" xfId="34516" xr:uid="{AFE2AA1F-D7D1-4469-8771-A25A6505648F}"/>
    <cellStyle name="Normal 5 2 3 2 3 5 5" xfId="21400" xr:uid="{09FA3D43-2DA9-4DCD-9455-C03907EE3DEE}"/>
    <cellStyle name="Normal 5 2 3 2 3 5_Input 18 Cash FC" xfId="21398" xr:uid="{E6E9753A-7C72-4E80-A16B-813ADA9EDB0B}"/>
    <cellStyle name="Normal 5 2 3 2 3 6" xfId="21397" xr:uid="{1381F9E5-8AD5-4954-941B-0CDA2FAC2383}"/>
    <cellStyle name="Normal 5 2 3 2 3 6 2" xfId="18193" xr:uid="{7E29E61C-3961-4380-ADA0-B7E55456D791}"/>
    <cellStyle name="Normal 5 2 3 2 3 6 3" xfId="18541" xr:uid="{FA62AF73-3C42-46A0-912C-894D1D65C26B}"/>
    <cellStyle name="Normal 5 2 3 2 3 6_Input 18 Cash FC" xfId="21396" xr:uid="{149C9528-D740-48E7-AEDD-4B0E862D943A}"/>
    <cellStyle name="Normal 5 2 3 2 3 7" xfId="21395" xr:uid="{CACBDB11-043F-40B5-8A0D-2E9355D23C92}"/>
    <cellStyle name="Normal 5 2 3 2 3 8" xfId="18540" xr:uid="{DD6BAD2C-1948-4AAB-AEEE-30878923DEC0}"/>
    <cellStyle name="Normal 5 2 3 2 3_Input 18 Cash FC" xfId="21394" xr:uid="{9A20A80D-154B-4BD2-B6BE-CC672C526432}"/>
    <cellStyle name="Normal 5 2 3 2 4" xfId="12347" xr:uid="{83454D9C-8845-4C93-A4E8-8804778BA6BA}"/>
    <cellStyle name="Normal 5 2 3 2 4 2" xfId="12348" xr:uid="{6051156A-3743-4E9A-B7B7-B36E1CD9C13E}"/>
    <cellStyle name="Normal 5 2 3 2 4 2 2" xfId="28052" xr:uid="{47116251-3055-40F2-AE41-4A9EFCFADF5F}"/>
    <cellStyle name="Normal 5 2 3 2 4 2 3" xfId="18192" xr:uid="{91A5AF18-F55F-4F94-9BD9-03C17A38C18B}"/>
    <cellStyle name="Normal 5 2 3 2 4 3" xfId="12349" xr:uid="{1202D572-82DB-4EE3-B236-EA66AC3C21EA}"/>
    <cellStyle name="Normal 5 2 3 2 4 3 2" xfId="28053" xr:uid="{D745CB57-6B6E-4C2E-A8AE-4D21B3A028A7}"/>
    <cellStyle name="Normal 5 2 3 2 4 3 3" xfId="18539" xr:uid="{C09FCAE2-EF6C-4A60-BC79-ED0757E5427C}"/>
    <cellStyle name="Normal 5 2 3 2 4 4" xfId="28051" xr:uid="{E701CEA4-97E1-4451-8444-B4267761A974}"/>
    <cellStyle name="Normal 5 2 3 2 4 5" xfId="21393" xr:uid="{30D42355-C6E2-42B6-A908-63B92836043B}"/>
    <cellStyle name="Normal 5 2 3 2 4_Input 18 Cash FC" xfId="21392" xr:uid="{4EBA119B-591A-4AF0-ACA3-1313097AAB2D}"/>
    <cellStyle name="Normal 5 2 3 2 5" xfId="12350" xr:uid="{DB12BF7D-60D2-411E-8CEC-F3CDB72E02AB}"/>
    <cellStyle name="Normal 5 2 3 2 5 2" xfId="12351" xr:uid="{4A467522-9645-436E-8FFE-45A68A5327D5}"/>
    <cellStyle name="Normal 5 2 3 2 5 2 2" xfId="28055" xr:uid="{C6B1D0FC-7BCD-4953-903A-367C747A2792}"/>
    <cellStyle name="Normal 5 2 3 2 5 2 3" xfId="18538" xr:uid="{7823C18B-B1DD-47F2-A65A-7F658D4DB1C4}"/>
    <cellStyle name="Normal 5 2 3 2 5 3" xfId="12352" xr:uid="{36218F1F-C4E7-4693-A810-BD8356783AF2}"/>
    <cellStyle name="Normal 5 2 3 2 5 3 2" xfId="28056" xr:uid="{8DF527A3-E630-4D3F-BEE7-9FDD62F0F6AD}"/>
    <cellStyle name="Normal 5 2 3 2 5 3 3" xfId="21390" xr:uid="{022D4DF1-FC63-43BB-8D37-38A6928395EA}"/>
    <cellStyle name="Normal 5 2 3 2 5 4" xfId="28054" xr:uid="{056E3986-1EF2-4A24-9D76-F30C015BFFED}"/>
    <cellStyle name="Normal 5 2 3 2 5 5" xfId="21391" xr:uid="{8070F78A-481A-4878-93CF-BC38EAA92D4C}"/>
    <cellStyle name="Normal 5 2 3 2 5_Input 18 Cash FC" xfId="21389" xr:uid="{6B73E293-668D-4648-A806-DECF60A259C8}"/>
    <cellStyle name="Normal 5 2 3 2 6" xfId="12353" xr:uid="{60452CBB-A4C4-4F15-A928-12004D1DCCB9}"/>
    <cellStyle name="Normal 5 2 3 2 6 2" xfId="12354" xr:uid="{C4B2EC1A-5073-418E-A14B-1D3C1BFDC332}"/>
    <cellStyle name="Normal 5 2 3 2 6 2 2" xfId="28058" xr:uid="{11C888F3-7409-4D0C-8D8A-46C267E24666}"/>
    <cellStyle name="Normal 5 2 3 2 6 2 3" xfId="18537" xr:uid="{14EFD7B5-144C-41E6-8DC0-9BB4A90D3011}"/>
    <cellStyle name="Normal 5 2 3 2 6 3" xfId="28057" xr:uid="{D110D8F0-F9AD-44A2-9D2F-D8821F58B0C8}"/>
    <cellStyle name="Normal 5 2 3 2 6 3 2" xfId="21388" xr:uid="{CBD3DD61-F727-4EA3-A321-E4E657B5F320}"/>
    <cellStyle name="Normal 5 2 3 2 6 4" xfId="34517" xr:uid="{16FD4809-883D-4E5B-965B-76B9D0EBAC8D}"/>
    <cellStyle name="Normal 5 2 3 2 6 5" xfId="18191" xr:uid="{48D2F5A9-761C-4AE5-96E2-CB64C1DF3328}"/>
    <cellStyle name="Normal 5 2 3 2 6_Input 18 Cash FC" xfId="21387" xr:uid="{5759A457-CD22-481F-9840-EE1E4783283E}"/>
    <cellStyle name="Normal 5 2 3 2 7" xfId="12355" xr:uid="{32A505AB-ABA5-484E-8B9E-4EBFC4A3C82D}"/>
    <cellStyle name="Normal 5 2 3 2 7 2" xfId="12356" xr:uid="{737DC6EF-D22D-460E-B819-01BE9FF17CD1}"/>
    <cellStyle name="Normal 5 2 3 2 7 2 2" xfId="28060" xr:uid="{8EABED94-DC38-4C6A-95D2-7EB1BCB1BC8C}"/>
    <cellStyle name="Normal 5 2 3 2 7 2 3" xfId="21386" xr:uid="{C893E36B-5C4D-4271-B4E1-AEF65DEE410F}"/>
    <cellStyle name="Normal 5 2 3 2 7 3" xfId="28059" xr:uid="{E73F7F96-67AF-423D-8F5D-2D9CFEAF695A}"/>
    <cellStyle name="Normal 5 2 3 2 7 3 2" xfId="21385" xr:uid="{C9038B38-6C7E-4DAC-8C47-39D7A04511F7}"/>
    <cellStyle name="Normal 5 2 3 2 7 4" xfId="34518" xr:uid="{429630D9-4897-4FCA-B53C-078966A1CA5B}"/>
    <cellStyle name="Normal 5 2 3 2 7 5" xfId="18536" xr:uid="{9A9BDB93-1E2F-4ADA-A892-F17E13BDB330}"/>
    <cellStyle name="Normal 5 2 3 2 7_Input 18 Cash FC" xfId="18190" xr:uid="{F006A666-2747-44E1-8DFF-4DB997A3B20B}"/>
    <cellStyle name="Normal 5 2 3 2 8" xfId="12357" xr:uid="{E9F8F87C-604D-4C49-AF70-1A4F864BB303}"/>
    <cellStyle name="Normal 5 2 3 2 8 2" xfId="28061" xr:uid="{FB951064-D1C6-4B95-89B2-7F803E7E18D7}"/>
    <cellStyle name="Normal 5 2 3 2 8 2 2" xfId="21383" xr:uid="{A20D4BB4-0BC6-4CF6-A227-5B3F8EBF5246}"/>
    <cellStyle name="Normal 5 2 3 2 8 3" xfId="21382" xr:uid="{5D1FA724-26E1-49B4-88CF-BB49BBF1D062}"/>
    <cellStyle name="Normal 5 2 3 2 8 4" xfId="34519" xr:uid="{1AC46BB8-3A95-4B3E-B825-E6ED37B4A315}"/>
    <cellStyle name="Normal 5 2 3 2 8 5" xfId="21384" xr:uid="{630DE809-AC73-4609-98F0-B6C13AB360E2}"/>
    <cellStyle name="Normal 5 2 3 2 8_Input 18 Cash FC" xfId="21381" xr:uid="{4718678F-5CEF-4D30-B3C4-CE7554122761}"/>
    <cellStyle name="Normal 5 2 3 2 9" xfId="21380" xr:uid="{5A4554DF-6D30-4723-8E57-B7588738AB03}"/>
    <cellStyle name="Normal 5 2 3 2_Dev global price ach" xfId="12358" xr:uid="{71C8F0E9-804B-48C9-9E4E-03141C37EDEC}"/>
    <cellStyle name="Normal 5 2 3 3" xfId="1651" xr:uid="{00000000-0005-0000-0000-0000E9060000}"/>
    <cellStyle name="Normal 5 2 3 3 10" xfId="18535" xr:uid="{9A9CA781-F23F-4FEF-9ABC-1659F25B877B}"/>
    <cellStyle name="Normal 5 2 3 3 2" xfId="1652" xr:uid="{00000000-0005-0000-0000-0000EA060000}"/>
    <cellStyle name="Normal 5 2 3 3 2 2" xfId="1653" xr:uid="{00000000-0005-0000-0000-0000EB060000}"/>
    <cellStyle name="Normal 5 2 3 3 2 2 2" xfId="12359" xr:uid="{475F788B-9C13-4F1B-BC75-386ADDDDB5EE}"/>
    <cellStyle name="Normal 5 2 3 3 2 2 2 2" xfId="12360" xr:uid="{F626355E-9E0D-4F35-ADE7-02D4AA96589E}"/>
    <cellStyle name="Normal 5 2 3 3 2 2 2 2 2" xfId="28063" xr:uid="{7EAF0D36-1F45-419D-9300-92B92864BC7B}"/>
    <cellStyle name="Normal 5 2 3 3 2 2 2 3" xfId="12361" xr:uid="{C43E68B6-7545-496E-B682-7F772945DA3C}"/>
    <cellStyle name="Normal 5 2 3 3 2 2 2 3 2" xfId="28064" xr:uid="{B902E838-669D-4820-9D0C-E20A72A6A7AF}"/>
    <cellStyle name="Normal 5 2 3 3 2 2 2 4" xfId="28062" xr:uid="{96968DDA-05D0-4CDA-B4E1-6C26814A4CE0}"/>
    <cellStyle name="Normal 5 2 3 3 2 2 2 5" xfId="18534" xr:uid="{1925A485-2B03-4571-ABD1-C218619A6F71}"/>
    <cellStyle name="Normal 5 2 3 3 2 2 3" xfId="12362" xr:uid="{5EADF5CE-7340-42FE-B8A7-58A5C123D214}"/>
    <cellStyle name="Normal 5 2 3 3 2 2 3 2" xfId="12363" xr:uid="{BB7DCCF4-CF84-4F3C-9A25-3D7BCAE033AD}"/>
    <cellStyle name="Normal 5 2 3 3 2 2 3 2 2" xfId="28066" xr:uid="{524D4306-B850-4F54-B996-CFF3A8D8505A}"/>
    <cellStyle name="Normal 5 2 3 3 2 2 3 3" xfId="28065" xr:uid="{959BAB18-1333-4E10-A51C-9DB6A7056419}"/>
    <cellStyle name="Normal 5 2 3 3 2 2 3 4" xfId="18533" xr:uid="{25673679-1BE0-447C-BE3D-F96A59D816F2}"/>
    <cellStyle name="Normal 5 2 3 3 2 2 4" xfId="12364" xr:uid="{1132E363-174B-4521-A35F-2492D0F534D4}"/>
    <cellStyle name="Normal 5 2 3 3 2 2 4 2" xfId="12365" xr:uid="{54756205-8D00-4CC5-ADAF-D0B684ECAC20}"/>
    <cellStyle name="Normal 5 2 3 3 2 2 4 2 2" xfId="28068" xr:uid="{EC6F53CE-C184-49A8-81D8-1CB048258E27}"/>
    <cellStyle name="Normal 5 2 3 3 2 2 4 3" xfId="28067" xr:uid="{EAB855B0-9024-4214-B7CC-6A19966A5F1F}"/>
    <cellStyle name="Normal 5 2 3 3 2 2 5" xfId="12366" xr:uid="{032835CE-B107-453A-A41C-8E67ABF1CB2B}"/>
    <cellStyle name="Normal 5 2 3 3 2 2 5 2" xfId="28069" xr:uid="{99E6D960-E9E9-409E-BD00-B3AC8EDC14E5}"/>
    <cellStyle name="Normal 5 2 3 3 2 2_Input 18 Cash FC" xfId="18532" xr:uid="{A9ED4A72-A19A-4D01-85DD-E188CC9CAA1E}"/>
    <cellStyle name="Normal 5 2 3 3 2 3" xfId="12367" xr:uid="{3775FF85-374F-4EA9-9445-0427F0F5891B}"/>
    <cellStyle name="Normal 5 2 3 3 2 3 2" xfId="12368" xr:uid="{2E8BFB6C-9AC7-4E45-B08D-4B3FBC746E64}"/>
    <cellStyle name="Normal 5 2 3 3 2 3 2 2" xfId="28071" xr:uid="{2E67BD10-1AEF-4843-B78A-73D4F3F2C4FF}"/>
    <cellStyle name="Normal 5 2 3 3 2 3 2 3" xfId="18530" xr:uid="{703749DD-2679-4545-890F-D25F062917F9}"/>
    <cellStyle name="Normal 5 2 3 3 2 3 3" xfId="12369" xr:uid="{8F36E8B7-6D0B-4621-9E86-4F9D405292E6}"/>
    <cellStyle name="Normal 5 2 3 3 2 3 3 2" xfId="28072" xr:uid="{FAD935F8-A8DE-40DA-917E-357DCF74E780}"/>
    <cellStyle name="Normal 5 2 3 3 2 3 3 3" xfId="18529" xr:uid="{0667E50E-D8F5-4D52-A184-02249A063745}"/>
    <cellStyle name="Normal 5 2 3 3 2 3 4" xfId="28070" xr:uid="{FDD1CB2C-616B-4214-BA85-F79B2372C5C6}"/>
    <cellStyle name="Normal 5 2 3 3 2 3 5" xfId="18531" xr:uid="{C3725732-28CF-495A-9C70-4A2CCB0AA131}"/>
    <cellStyle name="Normal 5 2 3 3 2 3_Input 18 Cash FC" xfId="18528" xr:uid="{D9D50361-CA43-49A8-8091-4987D9ADC883}"/>
    <cellStyle name="Normal 5 2 3 3 2 4" xfId="12370" xr:uid="{6CF36BBF-5C6A-491E-8098-D4DDEE18F314}"/>
    <cellStyle name="Normal 5 2 3 3 2 4 2" xfId="12371" xr:uid="{C311ED07-6670-466B-AD94-3C2CAA3D5D59}"/>
    <cellStyle name="Normal 5 2 3 3 2 4 2 2" xfId="28074" xr:uid="{7E4B2808-16B4-4F96-BDBB-E211B706731A}"/>
    <cellStyle name="Normal 5 2 3 3 2 4 2 3" xfId="18526" xr:uid="{AF1AEA84-5409-4980-8FB3-0DBC7619842C}"/>
    <cellStyle name="Normal 5 2 3 3 2 4 3" xfId="12372" xr:uid="{23C42C89-058C-4EC2-8D52-AC39111AC5E3}"/>
    <cellStyle name="Normal 5 2 3 3 2 4 3 2" xfId="28075" xr:uid="{99F61606-FAAC-4E8F-A167-06A4362B9673}"/>
    <cellStyle name="Normal 5 2 3 3 2 4 3 3" xfId="18525" xr:uid="{30C11A61-B72A-4B1D-A736-FF8E1429A99F}"/>
    <cellStyle name="Normal 5 2 3 3 2 4 4" xfId="28073" xr:uid="{5526C9F3-029D-4DBA-A2CD-891C2EDB3A80}"/>
    <cellStyle name="Normal 5 2 3 3 2 4 5" xfId="18527" xr:uid="{7E3AF800-6894-4AB9-963C-D46D3A24166B}"/>
    <cellStyle name="Normal 5 2 3 3 2 4_Input 18 Cash FC" xfId="18524" xr:uid="{536B51A0-2BBD-4595-A5C2-90BFFDBE6DF9}"/>
    <cellStyle name="Normal 5 2 3 3 2 5" xfId="12373" xr:uid="{1450D02D-CE7E-4FC6-8A03-D5AEA9C1B197}"/>
    <cellStyle name="Normal 5 2 3 3 2 5 2" xfId="12374" xr:uid="{E0D3DA95-86B6-4FBE-B26B-4B8E849F2607}"/>
    <cellStyle name="Normal 5 2 3 3 2 5 2 2" xfId="28077" xr:uid="{BA8F8191-D838-41EC-9E8A-A835D6375CA2}"/>
    <cellStyle name="Normal 5 2 3 3 2 5 2 3" xfId="21378" xr:uid="{8FAB5FF0-8DE1-42BF-B02A-FB7D18404B60}"/>
    <cellStyle name="Normal 5 2 3 3 2 5 3" xfId="28076" xr:uid="{3A39183F-F2FB-4F0B-AA59-C94F8FBE6F34}"/>
    <cellStyle name="Normal 5 2 3 3 2 5 3 2" xfId="21377" xr:uid="{CE398D54-1D7F-4C1C-9B53-4E3CE2BF1698}"/>
    <cellStyle name="Normal 5 2 3 3 2 5 4" xfId="34520" xr:uid="{B3E244BF-FD94-4033-BA04-2011D1A3E3E8}"/>
    <cellStyle name="Normal 5 2 3 3 2 5 5" xfId="21379" xr:uid="{F05E4AA3-C459-48B5-876D-BCAF4595EA2B}"/>
    <cellStyle name="Normal 5 2 3 3 2 5_Input 18 Cash FC" xfId="21376" xr:uid="{3281E474-7441-4D52-B6CB-0FD94672E502}"/>
    <cellStyle name="Normal 5 2 3 3 2 6" xfId="12375" xr:uid="{6FB383B3-F269-4986-8C96-7F875BEED624}"/>
    <cellStyle name="Normal 5 2 3 3 2 6 2" xfId="12376" xr:uid="{241D1FB7-A810-4CA9-898B-EB81B4AF2860}"/>
    <cellStyle name="Normal 5 2 3 3 2 6 2 2" xfId="28079" xr:uid="{9A079469-AF2B-4A4F-BCA3-557AB30AA924}"/>
    <cellStyle name="Normal 5 2 3 3 2 6 2 3" xfId="21374" xr:uid="{12ADC1BC-14F0-4807-946B-88D10C264AA4}"/>
    <cellStyle name="Normal 5 2 3 3 2 6 3" xfId="28078" xr:uid="{886F8A8C-6D80-4160-9E3D-76CBC5CA14AA}"/>
    <cellStyle name="Normal 5 2 3 3 2 6 3 2" xfId="21373" xr:uid="{1261A439-74B8-4446-95D8-885011B2DC43}"/>
    <cellStyle name="Normal 5 2 3 3 2 6 4" xfId="34521" xr:uid="{298AE4A2-B7BD-430C-8C8D-3C4F721230AD}"/>
    <cellStyle name="Normal 5 2 3 3 2 6 5" xfId="21375" xr:uid="{5389D057-37C8-4452-BFCF-93AA65D7ECE1}"/>
    <cellStyle name="Normal 5 2 3 3 2 6_Input 18 Cash FC" xfId="21372" xr:uid="{2FE47CD9-6942-4CD1-A723-89CE9378ACED}"/>
    <cellStyle name="Normal 5 2 3 3 2 7" xfId="12377" xr:uid="{D03E456A-C4AD-4453-BD0B-44851F3BA7B7}"/>
    <cellStyle name="Normal 5 2 3 3 2 7 2" xfId="28080" xr:uid="{B92FE1F5-CE09-4F78-8428-70EC56C1C06F}"/>
    <cellStyle name="Normal 5 2 3 3 2 7 3" xfId="21371" xr:uid="{107B42FB-879E-499A-93AA-95BFDD32BD31}"/>
    <cellStyle name="Normal 5 2 3 3 2 8" xfId="21370" xr:uid="{D82AEE6D-33AF-43DC-BB6D-67D51E9CD12B}"/>
    <cellStyle name="Normal 5 2 3 3 2_Dev global price ach" xfId="12378" xr:uid="{EDD36C3D-3587-4ABC-83BE-F72FD7CFCF4C}"/>
    <cellStyle name="Normal 5 2 3 3 3" xfId="1654" xr:uid="{00000000-0005-0000-0000-0000ED060000}"/>
    <cellStyle name="Normal 5 2 3 3 3 2" xfId="12379" xr:uid="{84F34A83-B31E-420F-B575-3E8AD20FB446}"/>
    <cellStyle name="Normal 5 2 3 3 3 2 2" xfId="12380" xr:uid="{A27327ED-27C7-4ABE-88F4-3EDED979F1F6}"/>
    <cellStyle name="Normal 5 2 3 3 3 2 2 2" xfId="28082" xr:uid="{8C63F85B-D2D6-4B72-AFAC-15754C69D73A}"/>
    <cellStyle name="Normal 5 2 3 3 3 2 2 3" xfId="21368" xr:uid="{8E2EFC9A-10B1-4064-A9FE-ACB2B5E5FF19}"/>
    <cellStyle name="Normal 5 2 3 3 3 2 3" xfId="12381" xr:uid="{CD7870C8-4BED-4F92-9AD2-C2043005E2FE}"/>
    <cellStyle name="Normal 5 2 3 3 3 2 3 2" xfId="28083" xr:uid="{E17C9CD3-D859-48C2-9892-93BF742DC580}"/>
    <cellStyle name="Normal 5 2 3 3 3 2 3 3" xfId="21367" xr:uid="{10285B07-7FB4-46C8-AA6A-BFE6CFC2B274}"/>
    <cellStyle name="Normal 5 2 3 3 3 2 4" xfId="28081" xr:uid="{0FE49D16-1550-4E01-95E5-C888DAEA9BED}"/>
    <cellStyle name="Normal 5 2 3 3 3 2 5" xfId="21369" xr:uid="{268EB1F7-B27A-41A0-9AE2-24808A6B8F04}"/>
    <cellStyle name="Normal 5 2 3 3 3 2_Input 18 Cash FC" xfId="21366" xr:uid="{F97CB11C-8804-4EEB-9025-E1C49C7024E7}"/>
    <cellStyle name="Normal 5 2 3 3 3 3" xfId="12382" xr:uid="{DB99EDE2-0409-4E1E-8DB2-C332F8A507FD}"/>
    <cellStyle name="Normal 5 2 3 3 3 3 2" xfId="12383" xr:uid="{E107E207-83B8-425A-90C9-532DA79D7E08}"/>
    <cellStyle name="Normal 5 2 3 3 3 3 2 2" xfId="28085" xr:uid="{FA9BA3CA-4C79-4F0C-B3BF-A09A1DE46312}"/>
    <cellStyle name="Normal 5 2 3 3 3 3 2 3" xfId="21364" xr:uid="{7CFDF899-8374-4224-9518-E9BF118F8DE9}"/>
    <cellStyle name="Normal 5 2 3 3 3 3 3" xfId="28084" xr:uid="{257CA014-762D-4D1D-A94B-44D9745568AD}"/>
    <cellStyle name="Normal 5 2 3 3 3 3 3 2" xfId="21363" xr:uid="{200B23C6-1CC9-480B-8D24-72837DE206A7}"/>
    <cellStyle name="Normal 5 2 3 3 3 3 4" xfId="34522" xr:uid="{8F052FDB-81D4-4DEE-8F64-330C8C124C10}"/>
    <cellStyle name="Normal 5 2 3 3 3 3 5" xfId="21365" xr:uid="{C86D3F54-13F2-4F06-9DCE-CDE0C2CB69B0}"/>
    <cellStyle name="Normal 5 2 3 3 3 3_Input 18 Cash FC" xfId="21362" xr:uid="{C2AD83F2-425A-43D7-93CB-49DC4919640B}"/>
    <cellStyle name="Normal 5 2 3 3 3 4" xfId="12384" xr:uid="{09C8BF4D-CE5E-44A8-9BB6-EAB1149D9A16}"/>
    <cellStyle name="Normal 5 2 3 3 3 4 2" xfId="12385" xr:uid="{7E90CB0B-2EE7-4A02-8DC0-965E199CA391}"/>
    <cellStyle name="Normal 5 2 3 3 3 4 2 2" xfId="28087" xr:uid="{0A25213A-CFB8-4605-AA32-7B47B3C4CAB6}"/>
    <cellStyle name="Normal 5 2 3 3 3 4 2 3" xfId="21360" xr:uid="{59CE863E-1134-41D6-BEC5-B65AF1120A5D}"/>
    <cellStyle name="Normal 5 2 3 3 3 4 3" xfId="28086" xr:uid="{7E271A53-146B-4A83-B192-17C0D2464622}"/>
    <cellStyle name="Normal 5 2 3 3 3 4 3 2" xfId="21359" xr:uid="{0A60C2EA-B4FA-4CD0-9CEE-35ABD57F007A}"/>
    <cellStyle name="Normal 5 2 3 3 3 4 4" xfId="34523" xr:uid="{3C1C6703-CA84-4CFE-8FAB-D9C80E8A9588}"/>
    <cellStyle name="Normal 5 2 3 3 3 4 5" xfId="21361" xr:uid="{20592672-19B8-49F4-B113-345E1FDDFF83}"/>
    <cellStyle name="Normal 5 2 3 3 3 4_Input 18 Cash FC" xfId="21358" xr:uid="{25456D1E-42F2-41F5-9DCB-D8DBEB66131D}"/>
    <cellStyle name="Normal 5 2 3 3 3 5" xfId="12386" xr:uid="{6F76D635-C993-45F9-B3BD-74873786E930}"/>
    <cellStyle name="Normal 5 2 3 3 3 5 2" xfId="28088" xr:uid="{F341EAE2-44E1-4344-8F2A-9B2161E6FE13}"/>
    <cellStyle name="Normal 5 2 3 3 3 5 2 2" xfId="21356" xr:uid="{36756B86-258A-4EBC-9389-6866F45FA3E6}"/>
    <cellStyle name="Normal 5 2 3 3 3 5 3" xfId="18523" xr:uid="{11240EA1-CEE5-40E0-A52E-2CF43761AD8C}"/>
    <cellStyle name="Normal 5 2 3 3 3 5 4" xfId="34524" xr:uid="{F12BEDA2-5876-4247-ACB8-AB4219B1A0E6}"/>
    <cellStyle name="Normal 5 2 3 3 3 5 5" xfId="21357" xr:uid="{B41C0685-A54B-49B4-B17E-90761620A399}"/>
    <cellStyle name="Normal 5 2 3 3 3 5_Input 18 Cash FC" xfId="21355" xr:uid="{950D7A41-8D77-49C8-B66C-618733869B69}"/>
    <cellStyle name="Normal 5 2 3 3 3 6" xfId="21354" xr:uid="{D10BE959-CE6A-4D84-894D-7EF1426A5196}"/>
    <cellStyle name="Normal 5 2 3 3 3 6 2" xfId="21353" xr:uid="{EA7BF4CF-1070-4A39-B2C4-EF967354F899}"/>
    <cellStyle name="Normal 5 2 3 3 3 6 3" xfId="21352" xr:uid="{74ADB4B2-D966-445B-BDDA-686D29A42D3B}"/>
    <cellStyle name="Normal 5 2 3 3 3 6_Input 18 Cash FC" xfId="21351" xr:uid="{3A80C867-D80B-4066-9905-65E0292009E6}"/>
    <cellStyle name="Normal 5 2 3 3 3 7" xfId="21350" xr:uid="{6C1A704B-98A7-4ED3-A76E-5D50CD312662}"/>
    <cellStyle name="Normal 5 2 3 3 3 8" xfId="21349" xr:uid="{9C4E794D-680F-406D-8976-8FA1838D63B9}"/>
    <cellStyle name="Normal 5 2 3 3 3_Input 18 Cash FC" xfId="21348" xr:uid="{95E60777-31A3-41B6-B7C8-4A44964C02E1}"/>
    <cellStyle name="Normal 5 2 3 3 4" xfId="12387" xr:uid="{587868FD-3D15-4016-BB57-CC1E605555E1}"/>
    <cellStyle name="Normal 5 2 3 3 4 2" xfId="12388" xr:uid="{6AC5937B-95AB-40E9-BE48-FBBF3EDE11ED}"/>
    <cellStyle name="Normal 5 2 3 3 4 2 2" xfId="28090" xr:uid="{38038C78-E91C-4C6D-B6E4-8C4218235AA6}"/>
    <cellStyle name="Normal 5 2 3 3 4 2 3" xfId="21346" xr:uid="{C6ED855E-6430-44FF-8FD4-6054A0BF80D8}"/>
    <cellStyle name="Normal 5 2 3 3 4 3" xfId="12389" xr:uid="{09D7CE1E-807E-44B5-8D68-65E4FE69AD72}"/>
    <cellStyle name="Normal 5 2 3 3 4 3 2" xfId="28091" xr:uid="{3ECE486B-1F62-445D-BCDB-00407AA1E4DE}"/>
    <cellStyle name="Normal 5 2 3 3 4 3 3" xfId="21345" xr:uid="{8950F07B-6D7B-47F6-AABB-F626DB8BE4B7}"/>
    <cellStyle name="Normal 5 2 3 3 4 4" xfId="28089" xr:uid="{5F1DEC42-9F9C-4CD5-B642-CD6544B0E3CD}"/>
    <cellStyle name="Normal 5 2 3 3 4 5" xfId="21347" xr:uid="{C8C94C44-26CE-40AF-9B2A-4E02955A0966}"/>
    <cellStyle name="Normal 5 2 3 3 4_Input 18 Cash FC" xfId="21344" xr:uid="{065086EA-9668-454F-8209-1BEBADC48CF8}"/>
    <cellStyle name="Normal 5 2 3 3 5" xfId="12390" xr:uid="{BA000578-1E8A-4D2B-8F67-251E1613CBCD}"/>
    <cellStyle name="Normal 5 2 3 3 5 2" xfId="12391" xr:uid="{84AA43B6-DAC8-40FC-9FBC-13ACF3119740}"/>
    <cellStyle name="Normal 5 2 3 3 5 2 2" xfId="28093" xr:uid="{101C1641-F30E-493A-A1DA-D1D850231A71}"/>
    <cellStyle name="Normal 5 2 3 3 5 2 3" xfId="21342" xr:uid="{F7170E5D-E881-439F-8556-69FBE3A9F7E9}"/>
    <cellStyle name="Normal 5 2 3 3 5 3" xfId="12392" xr:uid="{F7307868-6435-4946-895A-CF668D43F3FD}"/>
    <cellStyle name="Normal 5 2 3 3 5 3 2" xfId="28094" xr:uid="{B61D02A6-B9A4-4B09-850F-826701BDADFB}"/>
    <cellStyle name="Normal 5 2 3 3 5 3 3" xfId="21341" xr:uid="{228C8B48-7CFC-4686-80A4-C97C130ECC4B}"/>
    <cellStyle name="Normal 5 2 3 3 5 4" xfId="28092" xr:uid="{A51CF24E-23E4-42BC-9D9D-D5F97F9937EC}"/>
    <cellStyle name="Normal 5 2 3 3 5 5" xfId="21343" xr:uid="{E863A3FE-36CB-4437-8195-39F7EB76896C}"/>
    <cellStyle name="Normal 5 2 3 3 5_Input 18 Cash FC" xfId="18522" xr:uid="{D9933E74-6F46-4849-9CB6-48CFF9AAFBD5}"/>
    <cellStyle name="Normal 5 2 3 3 6" xfId="12393" xr:uid="{F2668C71-E766-40E3-8EC2-D23E35AAC345}"/>
    <cellStyle name="Normal 5 2 3 3 6 2" xfId="12394" xr:uid="{B6AF4E77-F584-4B62-A88B-B88BB1322EFC}"/>
    <cellStyle name="Normal 5 2 3 3 6 2 2" xfId="28096" xr:uid="{91105C37-1E74-4B99-8D9C-94C263BDBE43}"/>
    <cellStyle name="Normal 5 2 3 3 6 2 3" xfId="21339" xr:uid="{BE73F2C9-71A3-4F42-AA03-FA598B927F18}"/>
    <cellStyle name="Normal 5 2 3 3 6 3" xfId="28095" xr:uid="{B8302815-CD29-4714-8C1E-E645BF08EABB}"/>
    <cellStyle name="Normal 5 2 3 3 6 3 2" xfId="21338" xr:uid="{BE90DC70-456E-49A8-A4A6-7CC75BBF3CCE}"/>
    <cellStyle name="Normal 5 2 3 3 6 4" xfId="34525" xr:uid="{964954DB-E11A-4B16-8A55-A31C51A1C7AD}"/>
    <cellStyle name="Normal 5 2 3 3 6 5" xfId="21340" xr:uid="{F88E2A5C-EC5D-48E7-BDDD-00724FF230B3}"/>
    <cellStyle name="Normal 5 2 3 3 6_Input 18 Cash FC" xfId="21337" xr:uid="{075E914E-0211-4264-8076-C11CE0CCA601}"/>
    <cellStyle name="Normal 5 2 3 3 7" xfId="12395" xr:uid="{0496B64C-D0D4-440B-9A2B-A8CA0B5FA683}"/>
    <cellStyle name="Normal 5 2 3 3 7 2" xfId="12396" xr:uid="{5DB4B06E-6503-47CF-B619-40C48BA3EEA4}"/>
    <cellStyle name="Normal 5 2 3 3 7 2 2" xfId="28098" xr:uid="{805BFA77-6489-4B8A-81EC-160D0FC15814}"/>
    <cellStyle name="Normal 5 2 3 3 7 2 3" xfId="21335" xr:uid="{2902FAD1-D770-49D9-8CF3-524078B8C0E5}"/>
    <cellStyle name="Normal 5 2 3 3 7 3" xfId="28097" xr:uid="{578CF3C1-F4F9-42F9-81E6-75072B770BDF}"/>
    <cellStyle name="Normal 5 2 3 3 7 3 2" xfId="21334" xr:uid="{9401F4DF-5776-4253-BD5A-303E23D9C4AD}"/>
    <cellStyle name="Normal 5 2 3 3 7 4" xfId="34526" xr:uid="{F0B2C503-7C50-41C0-9F27-3BE9EA18CACB}"/>
    <cellStyle name="Normal 5 2 3 3 7 5" xfId="21336" xr:uid="{4B76CC0C-B76A-440D-A67F-E087FF4A157A}"/>
    <cellStyle name="Normal 5 2 3 3 7_Input 18 Cash FC" xfId="21333" xr:uid="{5BF88CB6-49A6-4E63-8F17-B636C1CCC9A3}"/>
    <cellStyle name="Normal 5 2 3 3 8" xfId="12397" xr:uid="{DB222A43-1F41-4796-A883-1EF09C32FCBD}"/>
    <cellStyle name="Normal 5 2 3 3 8 2" xfId="28099" xr:uid="{4069C4EB-047C-4A4D-81A5-53E5DBBEAA6A}"/>
    <cellStyle name="Normal 5 2 3 3 8 2 2" xfId="21331" xr:uid="{1C24DCE0-0DD2-43F3-9535-0E023564F51D}"/>
    <cellStyle name="Normal 5 2 3 3 8 3" xfId="21330" xr:uid="{B19D0FBE-A7E3-4C03-9FED-5AFE460F1DB5}"/>
    <cellStyle name="Normal 5 2 3 3 8 4" xfId="34527" xr:uid="{EB23E72F-AF9E-4184-9426-01DCC4490867}"/>
    <cellStyle name="Normal 5 2 3 3 8 5" xfId="21332" xr:uid="{04067B0C-CF55-447B-962D-715D482F5DF1}"/>
    <cellStyle name="Normal 5 2 3 3 8_Input 18 Cash FC" xfId="21329" xr:uid="{3982254D-C2E9-48A1-8277-44338EC1A0C2}"/>
    <cellStyle name="Normal 5 2 3 3 9" xfId="21328" xr:uid="{C0B89F7D-B288-4B5B-93A0-B64ABEC00606}"/>
    <cellStyle name="Normal 5 2 3 3_Dev global price ach" xfId="12398" xr:uid="{E68A9761-5FC7-4625-9E8F-8912ED3CADDA}"/>
    <cellStyle name="Normal 5 2 3 4" xfId="1655" xr:uid="{00000000-0005-0000-0000-0000EF060000}"/>
    <cellStyle name="Normal 5 2 3 4 2" xfId="1656" xr:uid="{00000000-0005-0000-0000-0000F0060000}"/>
    <cellStyle name="Normal 5 2 3 4 2 2" xfId="12399" xr:uid="{D71A0D21-0B7C-46DE-99E1-AD1E1C7B76B4}"/>
    <cellStyle name="Normal 5 2 3 4 2 2 2" xfId="12400" xr:uid="{7BFBB6A6-E3D5-42D1-AEF8-D20D9B84E140}"/>
    <cellStyle name="Normal 5 2 3 4 2 2 2 2" xfId="28101" xr:uid="{E4A302F2-45B4-4F8F-A678-D79D6FC3E522}"/>
    <cellStyle name="Normal 5 2 3 4 2 2 3" xfId="12401" xr:uid="{B07A14B6-D686-4BC3-9888-3C46BE6FD57A}"/>
    <cellStyle name="Normal 5 2 3 4 2 2 3 2" xfId="28102" xr:uid="{98BEF32C-B02F-47F3-AEB0-63CA612899F6}"/>
    <cellStyle name="Normal 5 2 3 4 2 2 4" xfId="28100" xr:uid="{86563753-B64F-4C28-AD11-599269A4E4AA}"/>
    <cellStyle name="Normal 5 2 3 4 2 2 5" xfId="21327" xr:uid="{2754F325-830E-4B54-8AD7-661D70A98E5F}"/>
    <cellStyle name="Normal 5 2 3 4 2 3" xfId="12402" xr:uid="{BE833784-3285-4356-926B-695BFD9547F6}"/>
    <cellStyle name="Normal 5 2 3 4 2 3 2" xfId="12403" xr:uid="{760EB518-839E-41CA-8B2A-4517DAE6017F}"/>
    <cellStyle name="Normal 5 2 3 4 2 3 2 2" xfId="28104" xr:uid="{234033F2-1E3E-4780-8B47-27DE52C32A0C}"/>
    <cellStyle name="Normal 5 2 3 4 2 3 3" xfId="28103" xr:uid="{080EABF9-BE8C-483A-92D0-BD7F453B4F88}"/>
    <cellStyle name="Normal 5 2 3 4 2 3 4" xfId="21326" xr:uid="{E6F287BF-3337-4C86-8EAF-3F2CE7D2A6E9}"/>
    <cellStyle name="Normal 5 2 3 4 2 4" xfId="12404" xr:uid="{E3FC2C3B-E086-4B51-926B-386295226B51}"/>
    <cellStyle name="Normal 5 2 3 4 2 4 2" xfId="12405" xr:uid="{52EAF007-390E-454F-96E7-F0C024A1147B}"/>
    <cellStyle name="Normal 5 2 3 4 2 4 2 2" xfId="28106" xr:uid="{D074C284-5034-4080-B477-8DFAA0518634}"/>
    <cellStyle name="Normal 5 2 3 4 2 4 3" xfId="28105" xr:uid="{FC099789-EABA-4E1D-81D4-57047F63DC8F}"/>
    <cellStyle name="Normal 5 2 3 4 2 5" xfId="12406" xr:uid="{05155F23-0E52-41A0-BAB2-F98FA2C81C23}"/>
    <cellStyle name="Normal 5 2 3 4 2 5 2" xfId="28107" xr:uid="{0D7E5288-8198-48FE-B79E-A6E866051974}"/>
    <cellStyle name="Normal 5 2 3 4 2_Input 18 Cash FC" xfId="21325" xr:uid="{7C251663-4187-4740-BC46-D7CC376608A3}"/>
    <cellStyle name="Normal 5 2 3 4 3" xfId="12407" xr:uid="{5EED12FF-5123-4454-9B16-A33E6B09D46E}"/>
    <cellStyle name="Normal 5 2 3 4 3 2" xfId="12408" xr:uid="{13216B20-B143-4697-AD4A-77944C48B28C}"/>
    <cellStyle name="Normal 5 2 3 4 3 2 2" xfId="28109" xr:uid="{E6666193-6AD3-452C-BAC9-82E9713CADF5}"/>
    <cellStyle name="Normal 5 2 3 4 3 2 3" xfId="21323" xr:uid="{22E252B3-207A-48F5-9C4A-C6E9E221936A}"/>
    <cellStyle name="Normal 5 2 3 4 3 3" xfId="12409" xr:uid="{8410E193-9A00-4797-8B9C-757E3C89D35E}"/>
    <cellStyle name="Normal 5 2 3 4 3 3 2" xfId="28110" xr:uid="{28D738E0-8612-4CD0-A668-376C7959C224}"/>
    <cellStyle name="Normal 5 2 3 4 3 3 3" xfId="18521" xr:uid="{DC812B4F-FD13-454C-A3A1-F35EAE5E7BA0}"/>
    <cellStyle name="Normal 5 2 3 4 3 4" xfId="28108" xr:uid="{05F5D44C-4FDA-4B0E-8740-19325363C53A}"/>
    <cellStyle name="Normal 5 2 3 4 3 5" xfId="21324" xr:uid="{60245CA8-5DD3-4302-9605-E7FC2D69164F}"/>
    <cellStyle name="Normal 5 2 3 4 3_Input 18 Cash FC" xfId="18520" xr:uid="{23C0EC25-9F26-4949-85AF-95D5EE37FB7F}"/>
    <cellStyle name="Normal 5 2 3 4 4" xfId="12410" xr:uid="{0845ACC2-C5CD-4A78-A62B-282F60CFCE56}"/>
    <cellStyle name="Normal 5 2 3 4 4 2" xfId="12411" xr:uid="{5C8970B0-E9FB-47C6-937B-1CF815DD68B9}"/>
    <cellStyle name="Normal 5 2 3 4 4 2 2" xfId="28112" xr:uid="{E6F53CAB-6639-42FF-B2FC-38AABE271367}"/>
    <cellStyle name="Normal 5 2 3 4 4 2 3" xfId="21321" xr:uid="{421BEC57-A579-4CCA-BDC9-05976BCD11AC}"/>
    <cellStyle name="Normal 5 2 3 4 4 3" xfId="12412" xr:uid="{CA763E82-D782-445A-9E4C-D7E1291DC9BE}"/>
    <cellStyle name="Normal 5 2 3 4 4 3 2" xfId="28113" xr:uid="{569778D9-9C8B-4D86-9024-F43516674A4D}"/>
    <cellStyle name="Normal 5 2 3 4 4 3 3" xfId="21320" xr:uid="{62588B74-2F5A-4D9D-AF42-CA79D5D27339}"/>
    <cellStyle name="Normal 5 2 3 4 4 4" xfId="28111" xr:uid="{A1D7F7DB-5DF3-44C7-9629-395F13D3336B}"/>
    <cellStyle name="Normal 5 2 3 4 4 5" xfId="21322" xr:uid="{49EF17C2-4BD3-436A-B6C4-65C203DE6991}"/>
    <cellStyle name="Normal 5 2 3 4 4_Input 18 Cash FC" xfId="21319" xr:uid="{DD3EC831-A3C1-43EB-9455-A4CEC126F649}"/>
    <cellStyle name="Normal 5 2 3 4 5" xfId="12413" xr:uid="{6E6815D6-3916-4260-AFFB-346132735280}"/>
    <cellStyle name="Normal 5 2 3 4 5 2" xfId="12414" xr:uid="{B1C798F8-50DB-4396-8B03-8F20AC84D9F3}"/>
    <cellStyle name="Normal 5 2 3 4 5 2 2" xfId="28115" xr:uid="{A7D300B9-E4E9-4C08-9F7E-F385A74A08FA}"/>
    <cellStyle name="Normal 5 2 3 4 5 2 3" xfId="21317" xr:uid="{2D85324A-4C11-4858-9723-E726D98F7C09}"/>
    <cellStyle name="Normal 5 2 3 4 5 3" xfId="28114" xr:uid="{7730EB38-10D8-47AA-87B3-EB6C6382FA6D}"/>
    <cellStyle name="Normal 5 2 3 4 5 3 2" xfId="21316" xr:uid="{082442DF-6899-482C-8BCB-9E2FAA3C01AB}"/>
    <cellStyle name="Normal 5 2 3 4 5 4" xfId="34528" xr:uid="{6EBBC5D0-6F07-4E3C-BFB2-6DAA42B250AC}"/>
    <cellStyle name="Normal 5 2 3 4 5 5" xfId="21318" xr:uid="{23F257C0-85D2-4044-9BEB-6E162D7F447F}"/>
    <cellStyle name="Normal 5 2 3 4 5_Input 18 Cash FC" xfId="21315" xr:uid="{2B5CB3CC-00D2-4B5C-826F-2A637B426810}"/>
    <cellStyle name="Normal 5 2 3 4 6" xfId="12415" xr:uid="{A6F52723-AAA0-4880-9937-8FA86CE56197}"/>
    <cellStyle name="Normal 5 2 3 4 6 2" xfId="12416" xr:uid="{4738E1CE-B203-4B47-AF61-2326F55EACBA}"/>
    <cellStyle name="Normal 5 2 3 4 6 2 2" xfId="28117" xr:uid="{7CD3AB14-8D0C-49CB-83E6-B8C5106196DB}"/>
    <cellStyle name="Normal 5 2 3 4 6 2 3" xfId="21313" xr:uid="{CF2E78C8-5917-4274-BF75-DD423710F9BD}"/>
    <cellStyle name="Normal 5 2 3 4 6 3" xfId="28116" xr:uid="{59D053F4-E7A3-4B03-B8F0-F6ABFEC5115C}"/>
    <cellStyle name="Normal 5 2 3 4 6 3 2" xfId="21312" xr:uid="{E04537E9-8532-4CB7-9F8D-3716A800FDE7}"/>
    <cellStyle name="Normal 5 2 3 4 6 4" xfId="34529" xr:uid="{FD176D8C-731E-4CB5-B992-E9211794E81C}"/>
    <cellStyle name="Normal 5 2 3 4 6 5" xfId="21314" xr:uid="{7E05626B-7180-47A7-B6FF-48971D029F4C}"/>
    <cellStyle name="Normal 5 2 3 4 6_Input 18 Cash FC" xfId="21311" xr:uid="{B83D2079-CFBB-402D-B7F8-E083A8955A45}"/>
    <cellStyle name="Normal 5 2 3 4 7" xfId="12417" xr:uid="{3CFE8911-ED8D-4AD4-BA88-42887768020E}"/>
    <cellStyle name="Normal 5 2 3 4 7 2" xfId="28118" xr:uid="{7E93850E-0359-432B-A76B-A03ADC2A4473}"/>
    <cellStyle name="Normal 5 2 3 4 7 3" xfId="21310" xr:uid="{51C7E30A-E80C-42F5-87B3-78B166B11E55}"/>
    <cellStyle name="Normal 5 2 3 4 8" xfId="21309" xr:uid="{26B6ECA5-8957-4294-A055-87084751EB6F}"/>
    <cellStyle name="Normal 5 2 3 4_Dev global price ach" xfId="12418" xr:uid="{73B29C58-1AEA-4630-B3B4-2E393B65D2C0}"/>
    <cellStyle name="Normal 5 2 3 5" xfId="1657" xr:uid="{00000000-0005-0000-0000-0000F2060000}"/>
    <cellStyle name="Normal 5 2 3 5 2" xfId="1658" xr:uid="{00000000-0005-0000-0000-0000F3060000}"/>
    <cellStyle name="Normal 5 2 3 5 2 2" xfId="12419" xr:uid="{4CE306FD-8EC5-4FD1-AD6C-F86E9CBEDCB4}"/>
    <cellStyle name="Normal 5 2 3 5 2 2 2" xfId="12420" xr:uid="{EF77F65E-0454-4535-9956-64D25CC7E679}"/>
    <cellStyle name="Normal 5 2 3 5 2 2 2 2" xfId="28120" xr:uid="{7796E334-F6C4-43DB-8872-0BA56F8ADC73}"/>
    <cellStyle name="Normal 5 2 3 5 2 2 3" xfId="12421" xr:uid="{740F9566-AB2B-4244-A6A0-AC1B6ED2B5CA}"/>
    <cellStyle name="Normal 5 2 3 5 2 2 3 2" xfId="28121" xr:uid="{A03DD460-DDA1-499B-A1E6-49C805119617}"/>
    <cellStyle name="Normal 5 2 3 5 2 2 4" xfId="28119" xr:uid="{309C0814-4919-4E8E-94CA-62496534E1B0}"/>
    <cellStyle name="Normal 5 2 3 5 2 2 5" xfId="21308" xr:uid="{7114304B-2215-442F-A347-34E190F50D31}"/>
    <cellStyle name="Normal 5 2 3 5 2 3" xfId="12422" xr:uid="{6845387F-CB61-4A4E-BA2B-8C4677A7A1F9}"/>
    <cellStyle name="Normal 5 2 3 5 2 3 2" xfId="12423" xr:uid="{A7E34D5F-A402-47D8-8E19-5D280806B9A9}"/>
    <cellStyle name="Normal 5 2 3 5 2 3 2 2" xfId="28123" xr:uid="{9BC14E68-DC15-4D67-AB49-7E2EF60A7613}"/>
    <cellStyle name="Normal 5 2 3 5 2 3 3" xfId="28122" xr:uid="{A35F1937-14C1-40DC-8516-8D50721BD911}"/>
    <cellStyle name="Normal 5 2 3 5 2 3 4" xfId="21307" xr:uid="{BCA829AD-C81D-4CB3-B312-D95DC27F6973}"/>
    <cellStyle name="Normal 5 2 3 5 2 4" xfId="12424" xr:uid="{197CCC85-15C5-4A55-B6C6-6E52941E324A}"/>
    <cellStyle name="Normal 5 2 3 5 2 4 2" xfId="12425" xr:uid="{F41496DB-B9D9-483B-B8F6-A9D6B7AB43F3}"/>
    <cellStyle name="Normal 5 2 3 5 2 4 2 2" xfId="28125" xr:uid="{5A95EAA4-8582-4559-AF80-CD6A23F3A3FC}"/>
    <cellStyle name="Normal 5 2 3 5 2 4 3" xfId="28124" xr:uid="{1F4FD911-E47E-456E-A28E-9EB4F88DEF8A}"/>
    <cellStyle name="Normal 5 2 3 5 2 5" xfId="12426" xr:uid="{ACCD66A3-2B38-4D53-9A4B-BEFA6ABF65F6}"/>
    <cellStyle name="Normal 5 2 3 5 2 5 2" xfId="28126" xr:uid="{48114213-115A-4F7F-94C5-79D04A63A824}"/>
    <cellStyle name="Normal 5 2 3 5 2_Input 18 Cash FC" xfId="21306" xr:uid="{BAFA4D68-D2C2-4FC7-9560-78FFEA8423D5}"/>
    <cellStyle name="Normal 5 2 3 5 3" xfId="12427" xr:uid="{AE94650B-1A21-4B38-A37C-5588C475DEB5}"/>
    <cellStyle name="Normal 5 2 3 5 3 2" xfId="12428" xr:uid="{88AA7FCB-308C-4329-B3F0-E2E5BC86FF46}"/>
    <cellStyle name="Normal 5 2 3 5 3 2 2" xfId="28128" xr:uid="{C1918D73-F528-4761-B295-75575BA53FDA}"/>
    <cellStyle name="Normal 5 2 3 5 3 2 3" xfId="18519" xr:uid="{4AA234E6-C263-4FB9-B951-CCB54BB411F9}"/>
    <cellStyle name="Normal 5 2 3 5 3 3" xfId="12429" xr:uid="{F059C911-F54A-4580-8C29-3E6A65A60331}"/>
    <cellStyle name="Normal 5 2 3 5 3 3 2" xfId="28129" xr:uid="{D3F05705-0499-471D-89F5-00D701D19B10}"/>
    <cellStyle name="Normal 5 2 3 5 3 3 3" xfId="18518" xr:uid="{334F7F7C-81C5-4813-8DA2-AE45B5D52189}"/>
    <cellStyle name="Normal 5 2 3 5 3 4" xfId="28127" xr:uid="{15874CA6-0BEC-416C-95EF-1D77A9EA9826}"/>
    <cellStyle name="Normal 5 2 3 5 3 5" xfId="21305" xr:uid="{A8E94104-F2CB-4F3B-BBFC-348653284661}"/>
    <cellStyle name="Normal 5 2 3 5 3_Input 18 Cash FC" xfId="21304" xr:uid="{2E111DE2-E2B3-4088-B5C4-6C3657CD3A9D}"/>
    <cellStyle name="Normal 5 2 3 5 4" xfId="12430" xr:uid="{322FECAF-C3CC-4F7D-A429-C58BCB2B140D}"/>
    <cellStyle name="Normal 5 2 3 5 4 2" xfId="12431" xr:uid="{56555F21-2B68-468F-BD1F-4271263EF306}"/>
    <cellStyle name="Normal 5 2 3 5 4 2 2" xfId="28131" xr:uid="{7786B988-7C8B-4DC4-96C3-4F4EA222FE2F}"/>
    <cellStyle name="Normal 5 2 3 5 4 2 3" xfId="21302" xr:uid="{2B247FA0-39E2-4D18-8670-5825A6BD6D81}"/>
    <cellStyle name="Normal 5 2 3 5 4 3" xfId="12432" xr:uid="{9401FEEF-A9DC-4460-BEE1-B8DB41A2CB3E}"/>
    <cellStyle name="Normal 5 2 3 5 4 3 2" xfId="28132" xr:uid="{C940808A-0ABC-43F0-BC73-8E5DAC30CC6E}"/>
    <cellStyle name="Normal 5 2 3 5 4 3 3" xfId="21301" xr:uid="{0CB60C1E-97A0-4319-A72B-80AA2396803A}"/>
    <cellStyle name="Normal 5 2 3 5 4 4" xfId="28130" xr:uid="{4BF0A5D1-8F1E-4A0E-B4DB-B96D71274267}"/>
    <cellStyle name="Normal 5 2 3 5 4 5" xfId="21303" xr:uid="{73D6E9D3-3769-4BFB-ABC5-4B6BA67E09A8}"/>
    <cellStyle name="Normal 5 2 3 5 4_Input 18 Cash FC" xfId="21300" xr:uid="{9FD94987-58AC-4FD5-A0B2-4764815CBF94}"/>
    <cellStyle name="Normal 5 2 3 5 5" xfId="12433" xr:uid="{032664CE-19DA-40D7-BDC7-557E857DB675}"/>
    <cellStyle name="Normal 5 2 3 5 5 2" xfId="12434" xr:uid="{CFEF92AA-AD86-4E32-AA51-13D0F7B28B7E}"/>
    <cellStyle name="Normal 5 2 3 5 5 2 2" xfId="28134" xr:uid="{75DA8ED5-9139-4D86-831F-AB222E6E44BC}"/>
    <cellStyle name="Normal 5 2 3 5 5 2 3" xfId="21298" xr:uid="{0E048483-ECE6-42C4-AEE1-3BA1900334DB}"/>
    <cellStyle name="Normal 5 2 3 5 5 3" xfId="28133" xr:uid="{D9A25B06-9AF9-4159-80C7-1F9496061F84}"/>
    <cellStyle name="Normal 5 2 3 5 5 3 2" xfId="21297" xr:uid="{7C7F2A6A-3AC5-4297-A254-C579E8ABA92F}"/>
    <cellStyle name="Normal 5 2 3 5 5 4" xfId="34530" xr:uid="{D0E823CE-A557-4D8F-9252-453CBC7FC533}"/>
    <cellStyle name="Normal 5 2 3 5 5 5" xfId="21299" xr:uid="{D5C0D716-1A4C-41C7-A293-934CC8212D15}"/>
    <cellStyle name="Normal 5 2 3 5 5_Input 18 Cash FC" xfId="21296" xr:uid="{FB615D1B-FD1C-4431-9C8A-667BD7497560}"/>
    <cellStyle name="Normal 5 2 3 5 6" xfId="12435" xr:uid="{CB3D1499-A830-4257-B572-E6DCF68FBB15}"/>
    <cellStyle name="Normal 5 2 3 5 6 2" xfId="12436" xr:uid="{A462E00F-B3D5-4F64-8910-F5330FE38716}"/>
    <cellStyle name="Normal 5 2 3 5 6 2 2" xfId="28136" xr:uid="{0CD8F8DC-546B-49A5-9968-A18FF12F91D1}"/>
    <cellStyle name="Normal 5 2 3 5 6 2 3" xfId="21294" xr:uid="{7EEC47D7-7E83-40F5-9C33-A222EF8EAA7C}"/>
    <cellStyle name="Normal 5 2 3 5 6 3" xfId="28135" xr:uid="{5C478A32-E029-4244-AD52-59E31C09270E}"/>
    <cellStyle name="Normal 5 2 3 5 6 3 2" xfId="21293" xr:uid="{B6A8108C-F276-4776-8713-F24BC210F5CA}"/>
    <cellStyle name="Normal 5 2 3 5 6 4" xfId="34531" xr:uid="{F05640DB-914A-421F-BB35-0A29E22C91F2}"/>
    <cellStyle name="Normal 5 2 3 5 6 5" xfId="21295" xr:uid="{A30724A4-9EC2-49B4-A0C1-689DD3B55F04}"/>
    <cellStyle name="Normal 5 2 3 5 6_Input 18 Cash FC" xfId="21292" xr:uid="{8E529605-A768-4956-AD8F-D7C08B853BE8}"/>
    <cellStyle name="Normal 5 2 3 5 7" xfId="12437" xr:uid="{9721A9CB-11C6-4929-BBAD-B172ACCE00F2}"/>
    <cellStyle name="Normal 5 2 3 5 7 2" xfId="28137" xr:uid="{2DBFA6A9-6F40-48CB-AC10-3DB07720AE57}"/>
    <cellStyle name="Normal 5 2 3 5 7 3" xfId="21291" xr:uid="{27D80B6A-4380-4C59-8284-A18232C357C7}"/>
    <cellStyle name="Normal 5 2 3 5 8" xfId="21290" xr:uid="{6B4DF116-47C5-4920-968C-955B4B75184C}"/>
    <cellStyle name="Normal 5 2 3 5_Dev global price ach" xfId="12438" xr:uid="{7A9E26EF-E496-45DE-B84E-BD1278914057}"/>
    <cellStyle name="Normal 5 2 3 6" xfId="1659" xr:uid="{00000000-0005-0000-0000-0000F5060000}"/>
    <cellStyle name="Normal 5 2 3 6 2" xfId="12439" xr:uid="{14B0A3FC-4B30-4EDE-B000-EBBC60524303}"/>
    <cellStyle name="Normal 5 2 3 6 2 2" xfId="12440" xr:uid="{37E7EC4E-7A87-4F7E-9CFE-C45FF3B5A7A0}"/>
    <cellStyle name="Normal 5 2 3 6 2 2 2" xfId="12441" xr:uid="{253BE705-01B5-4902-A89A-94696787BF35}"/>
    <cellStyle name="Normal 5 2 3 6 2 2 2 2" xfId="28140" xr:uid="{391F8399-3ACD-4BB4-8FC4-3F65244A7346}"/>
    <cellStyle name="Normal 5 2 3 6 2 2 3" xfId="28139" xr:uid="{E9B30CF3-21A9-4064-9F9F-741997B2A498}"/>
    <cellStyle name="Normal 5 2 3 6 2 3" xfId="12442" xr:uid="{57FE5AF4-2871-4AAC-855C-A75362D67D0F}"/>
    <cellStyle name="Normal 5 2 3 6 2 3 2" xfId="12443" xr:uid="{1BCC9ADA-D8F7-49F2-8D36-9A802D21947E}"/>
    <cellStyle name="Normal 5 2 3 6 2 3 2 2" xfId="28142" xr:uid="{37134062-A7C5-4CC7-9B17-78B6E65A2698}"/>
    <cellStyle name="Normal 5 2 3 6 2 3 3" xfId="28141" xr:uid="{1C86E4E4-8C19-48A6-9B54-E2DDF95D36DE}"/>
    <cellStyle name="Normal 5 2 3 6 2 4" xfId="12444" xr:uid="{F0486D25-BEC0-4425-931B-7270F61C3928}"/>
    <cellStyle name="Normal 5 2 3 6 2 4 2" xfId="28143" xr:uid="{5F429E18-AFEF-4249-9806-BD7C7A0F82F9}"/>
    <cellStyle name="Normal 5 2 3 6 2 5" xfId="28138" xr:uid="{A756746B-8723-41B3-A249-42804D344A32}"/>
    <cellStyle name="Normal 5 2 3 6 2 6" xfId="21289" xr:uid="{1F6F2B69-A66C-4B9B-80C2-DBA9128F387F}"/>
    <cellStyle name="Normal 5 2 3 6 3" xfId="12445" xr:uid="{C7D92B12-984B-4838-9C1E-AD49A905C61E}"/>
    <cellStyle name="Normal 5 2 3 6 3 2" xfId="12446" xr:uid="{246A0534-2834-4B0B-8E78-0228D5C72415}"/>
    <cellStyle name="Normal 5 2 3 6 3 2 2" xfId="28145" xr:uid="{DAD56C4C-3B88-46D9-A99C-C6655BE5E81D}"/>
    <cellStyle name="Normal 5 2 3 6 3 3" xfId="12447" xr:uid="{BB4CBD2C-4C2D-4194-ACB3-0B6FFD0B8E9C}"/>
    <cellStyle name="Normal 5 2 3 6 3 3 2" xfId="28146" xr:uid="{8C55CE59-AD56-42ED-95CB-2A61633FF3AD}"/>
    <cellStyle name="Normal 5 2 3 6 3 4" xfId="28144" xr:uid="{F49FD4A5-CAC6-418B-A17F-A1F337EF8365}"/>
    <cellStyle name="Normal 5 2 3 6 3 5" xfId="21288" xr:uid="{57B5ADFB-A3D3-4139-8CDE-86CD4B4FDC8B}"/>
    <cellStyle name="Normal 5 2 3 6 4" xfId="12448" xr:uid="{B4355393-FB94-40C2-BF82-47DB8CAAE470}"/>
    <cellStyle name="Normal 5 2 3 6 4 2" xfId="12449" xr:uid="{A50D5CD7-B51E-4DEA-8DB6-41109C0829A8}"/>
    <cellStyle name="Normal 5 2 3 6 4 2 2" xfId="28148" xr:uid="{ABD49FA2-6982-4BF1-B17D-951D99337ED8}"/>
    <cellStyle name="Normal 5 2 3 6 4 3" xfId="28147" xr:uid="{69E50C3A-DA85-44C8-AC34-76F9806D5FC9}"/>
    <cellStyle name="Normal 5 2 3 6 5" xfId="12450" xr:uid="{D51F7569-E18E-4D3F-BF42-E569BBA3D13E}"/>
    <cellStyle name="Normal 5 2 3 6 5 2" xfId="12451" xr:uid="{3EA32C0B-F188-4414-A36C-33CB4A77560F}"/>
    <cellStyle name="Normal 5 2 3 6 5 2 2" xfId="28150" xr:uid="{29B86F29-D5A7-46F1-92C7-C81DBE056563}"/>
    <cellStyle name="Normal 5 2 3 6 5 3" xfId="28149" xr:uid="{EFAC41A0-4A84-41C0-AE89-610C8C41DF96}"/>
    <cellStyle name="Normal 5 2 3 6 6" xfId="12452" xr:uid="{9C53243D-18A8-40D9-954C-F9F04C2A2436}"/>
    <cellStyle name="Normal 5 2 3 6 6 2" xfId="28151" xr:uid="{F69D0843-1573-48B5-92AE-D7ADC1D63EB2}"/>
    <cellStyle name="Normal 5 2 3 6_Dev global price ach" xfId="12453" xr:uid="{FD196EAB-9B51-48EA-B718-01AD1FBE0925}"/>
    <cellStyle name="Normal 5 2 3 7" xfId="1660" xr:uid="{00000000-0005-0000-0000-0000F6060000}"/>
    <cellStyle name="Normal 5 2 3 7 2" xfId="12454" xr:uid="{1C720253-5726-4928-8E0B-B87854518612}"/>
    <cellStyle name="Normal 5 2 3 7 2 2" xfId="12455" xr:uid="{C99AB7D4-0E10-4DF4-8855-CD91C6093980}"/>
    <cellStyle name="Normal 5 2 3 7 2 2 2" xfId="12456" xr:uid="{C34344C0-95D7-43D3-A77D-68CE8B4EE89C}"/>
    <cellStyle name="Normal 5 2 3 7 2 2 2 2" xfId="28154" xr:uid="{2D07A121-52E8-4805-A28C-25AD4BF91A1B}"/>
    <cellStyle name="Normal 5 2 3 7 2 2 3" xfId="28153" xr:uid="{2495E100-28EB-4A7B-9C5E-6261E7F7CFB1}"/>
    <cellStyle name="Normal 5 2 3 7 2 3" xfId="12457" xr:uid="{E878CB91-6775-425B-91C1-75A6440A9CCF}"/>
    <cellStyle name="Normal 5 2 3 7 2 3 2" xfId="12458" xr:uid="{519647C3-2333-428E-9829-99887219A3B6}"/>
    <cellStyle name="Normal 5 2 3 7 2 3 2 2" xfId="28156" xr:uid="{6D2000A4-E996-4719-AB6C-1BD153EE470F}"/>
    <cellStyle name="Normal 5 2 3 7 2 3 3" xfId="28155" xr:uid="{05F7162B-CABA-44B6-B87B-C7B783192A7E}"/>
    <cellStyle name="Normal 5 2 3 7 2 4" xfId="12459" xr:uid="{500C89B2-A060-474C-AE69-DF518C93AEA3}"/>
    <cellStyle name="Normal 5 2 3 7 2 4 2" xfId="28157" xr:uid="{E485E6B0-82D9-4129-87CB-DA46A9339634}"/>
    <cellStyle name="Normal 5 2 3 7 2 5" xfId="28152" xr:uid="{A8D4FF28-F9B0-44DC-A748-4278F2D2C763}"/>
    <cellStyle name="Normal 5 2 3 7 2 6" xfId="21287" xr:uid="{A48B9859-001F-4F08-BA8C-F2575E0DF136}"/>
    <cellStyle name="Normal 5 2 3 7 3" xfId="12460" xr:uid="{B306B2F0-6961-4AA4-B46B-8FCCD0A42D1A}"/>
    <cellStyle name="Normal 5 2 3 7 3 2" xfId="12461" xr:uid="{FD9E4280-172C-4FC4-8415-6D214F98688B}"/>
    <cellStyle name="Normal 5 2 3 7 3 2 2" xfId="28159" xr:uid="{22D9415A-1F3C-45EE-9A34-D45541B8BB07}"/>
    <cellStyle name="Normal 5 2 3 7 3 3" xfId="12462" xr:uid="{FFFDB3F0-5763-4DAF-95BF-7D40FC9371BC}"/>
    <cellStyle name="Normal 5 2 3 7 3 3 2" xfId="28160" xr:uid="{3971B51C-B391-4078-9B95-FC74738FE377}"/>
    <cellStyle name="Normal 5 2 3 7 3 4" xfId="28158" xr:uid="{106AD739-159D-4AC7-84C0-27735CDA89C4}"/>
    <cellStyle name="Normal 5 2 3 7 3 5" xfId="18517" xr:uid="{B5CAEE79-FAB0-40A3-A161-0DC781D18C09}"/>
    <cellStyle name="Normal 5 2 3 7 4" xfId="12463" xr:uid="{EF2B568A-6CCF-4089-8316-621ED0E64902}"/>
    <cellStyle name="Normal 5 2 3 7 4 2" xfId="12464" xr:uid="{DD1D5A01-6544-4D57-ABDC-A05DBDBEBBD4}"/>
    <cellStyle name="Normal 5 2 3 7 4 2 2" xfId="28162" xr:uid="{63C80454-E5BA-4150-AAEE-8745B7309B3B}"/>
    <cellStyle name="Normal 5 2 3 7 4 3" xfId="28161" xr:uid="{A3C91CA8-E25F-4DE9-A017-78B1111C084B}"/>
    <cellStyle name="Normal 5 2 3 7 5" xfId="12465" xr:uid="{E0F67A9B-5DAB-4C52-8675-48B35B7AEAEA}"/>
    <cellStyle name="Normal 5 2 3 7 5 2" xfId="12466" xr:uid="{DD3E2DD6-985A-464B-82AF-5A632B2DFF65}"/>
    <cellStyle name="Normal 5 2 3 7 5 2 2" xfId="28164" xr:uid="{61C617A6-3DA3-46F9-BF96-AEFBA6D2A173}"/>
    <cellStyle name="Normal 5 2 3 7 5 3" xfId="28163" xr:uid="{A20A7748-887E-49B8-B9C5-621A6ABDFAFC}"/>
    <cellStyle name="Normal 5 2 3 7 6" xfId="12467" xr:uid="{3A1B9044-F122-496C-8CFB-C4262449A0B9}"/>
    <cellStyle name="Normal 5 2 3 7 6 2" xfId="28165" xr:uid="{0E1D1937-BFAB-4E1D-8467-67863DBEC59C}"/>
    <cellStyle name="Normal 5 2 3 7_Dev global price ach" xfId="12468" xr:uid="{5BCCA0BC-6694-4390-8088-6521214E7DF5}"/>
    <cellStyle name="Normal 5 2 3 8" xfId="12469" xr:uid="{83A7D248-BDD7-4FE7-9B53-F62EE0C3AF9C}"/>
    <cellStyle name="Normal 5 2 3 8 2" xfId="12470" xr:uid="{895F4A56-4665-47FF-A988-F2F59B723827}"/>
    <cellStyle name="Normal 5 2 3 8 2 2" xfId="12471" xr:uid="{B1C2434C-3393-456E-B5DB-5AF0C9B93A71}"/>
    <cellStyle name="Normal 5 2 3 8 2 2 2" xfId="28168" xr:uid="{0B37757F-3E3A-498E-B6F7-759DAF0EDE04}"/>
    <cellStyle name="Normal 5 2 3 8 2 3" xfId="28167" xr:uid="{E5D1FD17-7A89-49CE-85F1-D854E2907B95}"/>
    <cellStyle name="Normal 5 2 3 8 2 4" xfId="21285" xr:uid="{C860B854-3552-41C0-9196-C90490FD0CE8}"/>
    <cellStyle name="Normal 5 2 3 8 3" xfId="12472" xr:uid="{A5E984F7-EAEA-45C5-9BA5-3BA5D06821C3}"/>
    <cellStyle name="Normal 5 2 3 8 3 2" xfId="12473" xr:uid="{3B80FF5B-736E-4E36-A72E-2FD7A47061DE}"/>
    <cellStyle name="Normal 5 2 3 8 3 2 2" xfId="28170" xr:uid="{2B773B61-F836-4E24-AF2A-CE7DF3F16202}"/>
    <cellStyle name="Normal 5 2 3 8 3 3" xfId="28169" xr:uid="{3F65B067-36E1-4ECE-9A0B-E2C713EC96EA}"/>
    <cellStyle name="Normal 5 2 3 8 3 4" xfId="21284" xr:uid="{14309615-86A1-4E4A-BAB4-E3800D79B541}"/>
    <cellStyle name="Normal 5 2 3 8 4" xfId="12474" xr:uid="{745FAA84-E6F8-4998-A184-4E97FB81331E}"/>
    <cellStyle name="Normal 5 2 3 8 4 2" xfId="28171" xr:uid="{E3C2B0B8-48A1-47B0-8CA8-285F5300536A}"/>
    <cellStyle name="Normal 5 2 3 8 5" xfId="28166" xr:uid="{41CF7ADA-49B1-45B7-8E30-74A79B0A3B58}"/>
    <cellStyle name="Normal 5 2 3 8 6" xfId="21286" xr:uid="{17476F90-C038-49FD-9272-FCF62C84C2A4}"/>
    <cellStyle name="Normal 5 2 3 8_Input 18 Cash FC" xfId="21283" xr:uid="{3CB6E991-3870-4E33-8D5E-4E3FD4683F8A}"/>
    <cellStyle name="Normal 5 2 3 9" xfId="12475" xr:uid="{3B7EAE1C-49B0-4DAE-B30A-68E10B5242FA}"/>
    <cellStyle name="Normal 5 2 3 9 2" xfId="12476" xr:uid="{8CD6A3C9-07AB-4636-A52C-017E8D7F5AA7}"/>
    <cellStyle name="Normal 5 2 3 9 2 2" xfId="28173" xr:uid="{7AF259E5-C746-44B8-B8E0-48FEA882539B}"/>
    <cellStyle name="Normal 5 2 3 9 2 3" xfId="21281" xr:uid="{8CB57ED4-3D81-47E8-9892-CA796366AA17}"/>
    <cellStyle name="Normal 5 2 3 9 3" xfId="12477" xr:uid="{78095CC8-4075-440A-BA82-EB2337CB54A6}"/>
    <cellStyle name="Normal 5 2 3 9 3 2" xfId="28174" xr:uid="{F7053B3D-8076-41BA-84F8-00E6A8863D6D}"/>
    <cellStyle name="Normal 5 2 3 9 3 3" xfId="21280" xr:uid="{8BDC8519-F350-4D1F-AC28-B322B617A268}"/>
    <cellStyle name="Normal 5 2 3 9 4" xfId="28172" xr:uid="{0D9E6474-4521-4B1F-9D60-19E0E7F77EC4}"/>
    <cellStyle name="Normal 5 2 3 9 5" xfId="21282" xr:uid="{971BF2F3-EB58-44AD-BD64-DCD8258AC1C2}"/>
    <cellStyle name="Normal 5 2 3 9_Input 18 Cash FC" xfId="21279" xr:uid="{A7ABEE91-09AB-4AA1-8B0A-712279197F80}"/>
    <cellStyle name="Normal 5 2 3_2015 BFOREC HFM PLBS" xfId="1661" xr:uid="{00000000-0005-0000-0000-0000F7060000}"/>
    <cellStyle name="Normal 5 2 4" xfId="1662" xr:uid="{00000000-0005-0000-0000-0000F8060000}"/>
    <cellStyle name="Normal 5 2 4 10" xfId="21278" xr:uid="{C2E20A26-45C9-4DD4-8526-2B34A6DA560B}"/>
    <cellStyle name="Normal 5 2 4 2" xfId="1663" xr:uid="{00000000-0005-0000-0000-0000F9060000}"/>
    <cellStyle name="Normal 5 2 4 2 2" xfId="1664" xr:uid="{00000000-0005-0000-0000-0000FA060000}"/>
    <cellStyle name="Normal 5 2 4 2 2 2" xfId="12478" xr:uid="{0BC2B8F0-AFE3-403A-88D6-889F76F8CC60}"/>
    <cellStyle name="Normal 5 2 4 2 2 2 2" xfId="12479" xr:uid="{BEB9CC6B-DA0E-4279-A3AB-87C05585744C}"/>
    <cellStyle name="Normal 5 2 4 2 2 2 2 2" xfId="28176" xr:uid="{224EE7F3-FEEA-49B7-8A3F-74D010C8B8E9}"/>
    <cellStyle name="Normal 5 2 4 2 2 2 3" xfId="12480" xr:uid="{63AF9280-E5D5-4135-A2EB-C000C805A0C4}"/>
    <cellStyle name="Normal 5 2 4 2 2 2 3 2" xfId="28177" xr:uid="{9E2E4274-FF9B-4E75-B41E-C2A72BA713AF}"/>
    <cellStyle name="Normal 5 2 4 2 2 2 4" xfId="28175" xr:uid="{B6E17927-0E91-4479-89F5-B137BEDD7B7C}"/>
    <cellStyle name="Normal 5 2 4 2 2 2 5" xfId="21277" xr:uid="{606645BE-681B-443B-B252-573A455DE321}"/>
    <cellStyle name="Normal 5 2 4 2 2 3" xfId="12481" xr:uid="{8C3C8CC2-B4B8-4D38-94AE-5F9B7554C789}"/>
    <cellStyle name="Normal 5 2 4 2 2 3 2" xfId="12482" xr:uid="{99902D7A-A90E-4B34-BF53-EA9B7CCE6048}"/>
    <cellStyle name="Normal 5 2 4 2 2 3 2 2" xfId="28179" xr:uid="{816A8EDD-9802-44F8-A3B8-95DF1DBAC16A}"/>
    <cellStyle name="Normal 5 2 4 2 2 3 3" xfId="28178" xr:uid="{90FB7563-038F-4701-98D2-B25219DF17B3}"/>
    <cellStyle name="Normal 5 2 4 2 2 3 4" xfId="21276" xr:uid="{B886D744-AA09-4AF1-80C8-911A6DE3BF86}"/>
    <cellStyle name="Normal 5 2 4 2 2 4" xfId="12483" xr:uid="{5C27AEA0-83C2-403E-AE62-D6D762BA3D7F}"/>
    <cellStyle name="Normal 5 2 4 2 2 4 2" xfId="12484" xr:uid="{DF8A45E5-56F9-48AF-A74D-7CD8CB8F6312}"/>
    <cellStyle name="Normal 5 2 4 2 2 4 2 2" xfId="28181" xr:uid="{C7DF3F43-9186-4828-A4E1-C28A0EC04027}"/>
    <cellStyle name="Normal 5 2 4 2 2 4 3" xfId="28180" xr:uid="{609410C0-9FFA-454E-95A0-1CDEB60D8C74}"/>
    <cellStyle name="Normal 5 2 4 2 2 5" xfId="12485" xr:uid="{C210AAD9-6715-45B7-8F2E-72BE840D4E9E}"/>
    <cellStyle name="Normal 5 2 4 2 2 5 2" xfId="28182" xr:uid="{AE388BDE-982A-4BF5-B3F4-97BE3B03BD99}"/>
    <cellStyle name="Normal 5 2 4 2 2_Input 18 Cash FC" xfId="21275" xr:uid="{D7BB1113-2949-420A-ACA3-689D1A8AF9D7}"/>
    <cellStyle name="Normal 5 2 4 2 3" xfId="12486" xr:uid="{0DC77CF7-00EE-4C06-B167-D95F0AE9BA0E}"/>
    <cellStyle name="Normal 5 2 4 2 3 2" xfId="12487" xr:uid="{F6A083A5-5E2F-4F21-8FA5-6E2B91F3E608}"/>
    <cellStyle name="Normal 5 2 4 2 3 2 2" xfId="28184" xr:uid="{8983947A-B54E-4E7B-AFDC-C5AD20021031}"/>
    <cellStyle name="Normal 5 2 4 2 3 2 3" xfId="21273" xr:uid="{1929FCF6-EE9F-48A6-A928-92B77029EC5B}"/>
    <cellStyle name="Normal 5 2 4 2 3 3" xfId="12488" xr:uid="{0DF1CB0A-CDFD-4625-B974-BAAFE376C34A}"/>
    <cellStyle name="Normal 5 2 4 2 3 3 2" xfId="28185" xr:uid="{3D5E4B5B-27B7-4439-AD84-C25AD557516A}"/>
    <cellStyle name="Normal 5 2 4 2 3 3 3" xfId="21272" xr:uid="{97727F85-B86D-4373-9DD0-FAF8705297EB}"/>
    <cellStyle name="Normal 5 2 4 2 3 4" xfId="28183" xr:uid="{FE4A4BF0-AC95-47F8-B27A-B6F387C4734D}"/>
    <cellStyle name="Normal 5 2 4 2 3 5" xfId="21274" xr:uid="{4BA7AD09-0941-400D-9805-A019871FD21D}"/>
    <cellStyle name="Normal 5 2 4 2 3_Input 18 Cash FC" xfId="21271" xr:uid="{5853FFD4-D4DC-4E47-AC11-2C99DFD09398}"/>
    <cellStyle name="Normal 5 2 4 2 4" xfId="12489" xr:uid="{44342CF9-4B2F-44A1-ACBE-19D9D56B134F}"/>
    <cellStyle name="Normal 5 2 4 2 4 2" xfId="12490" xr:uid="{F7BA0AE6-9187-4089-9B58-4E42EC398FBD}"/>
    <cellStyle name="Normal 5 2 4 2 4 2 2" xfId="28187" xr:uid="{3979465C-A6DE-41F4-AD9B-9885CF9DBC76}"/>
    <cellStyle name="Normal 5 2 4 2 4 2 3" xfId="18516" xr:uid="{119D71B3-50F1-4440-836E-4D6ADDE4A9A8}"/>
    <cellStyle name="Normal 5 2 4 2 4 3" xfId="12491" xr:uid="{AF2E5FE4-C053-4BE0-B113-358805EF3A4A}"/>
    <cellStyle name="Normal 5 2 4 2 4 3 2" xfId="28188" xr:uid="{5BFDC980-430A-4074-898C-6F951F62FA0C}"/>
    <cellStyle name="Normal 5 2 4 2 4 3 3" xfId="18515" xr:uid="{2F10F327-B09E-4E77-B11A-1B9D70CB42D0}"/>
    <cellStyle name="Normal 5 2 4 2 4 4" xfId="28186" xr:uid="{EE069654-C78B-450D-8262-35BC04E11D8C}"/>
    <cellStyle name="Normal 5 2 4 2 4 5" xfId="21270" xr:uid="{2F0BA129-C156-467A-ABFC-33326D5CC059}"/>
    <cellStyle name="Normal 5 2 4 2 4_Input 18 Cash FC" xfId="18514" xr:uid="{4775E06F-3724-4B8B-834F-37C01E4ECD63}"/>
    <cellStyle name="Normal 5 2 4 2 5" xfId="12492" xr:uid="{C4774272-4714-4242-B7AB-97892BDB53B2}"/>
    <cellStyle name="Normal 5 2 4 2 5 2" xfId="12493" xr:uid="{CC75DC4D-7910-4CA8-8C6B-9427AC1F0EA2}"/>
    <cellStyle name="Normal 5 2 4 2 5 2 2" xfId="28190" xr:uid="{F1F0F5D3-1978-4343-8259-8CC61285D977}"/>
    <cellStyle name="Normal 5 2 4 2 5 2 3" xfId="21268" xr:uid="{7D123F83-B6F5-41FF-A51C-CD24717318C3}"/>
    <cellStyle name="Normal 5 2 4 2 5 3" xfId="28189" xr:uid="{41B90EFD-424B-4E64-B51D-16CC6D6B2494}"/>
    <cellStyle name="Normal 5 2 4 2 5 3 2" xfId="21267" xr:uid="{1FC5C15A-6B7A-461C-83E2-BD67022351EC}"/>
    <cellStyle name="Normal 5 2 4 2 5 4" xfId="34532" xr:uid="{A4DA3DDF-4D6D-4EFB-9EB7-D0FF1AC23FBD}"/>
    <cellStyle name="Normal 5 2 4 2 5 5" xfId="21269" xr:uid="{94826E15-429C-43BD-85FA-1CD0E61A180D}"/>
    <cellStyle name="Normal 5 2 4 2 5_Input 18 Cash FC" xfId="21266" xr:uid="{AD9B88D4-A19E-4CD6-AC16-A06C3B3B3707}"/>
    <cellStyle name="Normal 5 2 4 2 6" xfId="12494" xr:uid="{C3259A41-25DA-4E35-AE74-6B97D14AA6F8}"/>
    <cellStyle name="Normal 5 2 4 2 6 2" xfId="12495" xr:uid="{014408BC-8AC2-42A2-A3F8-D2603F115838}"/>
    <cellStyle name="Normal 5 2 4 2 6 2 2" xfId="28192" xr:uid="{374D8921-35B4-429A-B4C3-BAFB28574E32}"/>
    <cellStyle name="Normal 5 2 4 2 6 2 3" xfId="21264" xr:uid="{46E1BE9B-3BEC-4AAB-8917-A8F45CA6FC5C}"/>
    <cellStyle name="Normal 5 2 4 2 6 3" xfId="28191" xr:uid="{1A8A3901-1CB8-46D4-AF82-1F695745A543}"/>
    <cellStyle name="Normal 5 2 4 2 6 3 2" xfId="21263" xr:uid="{8804CC9A-3489-4AD1-9741-9910E855AF07}"/>
    <cellStyle name="Normal 5 2 4 2 6 4" xfId="34533" xr:uid="{A6E35086-AE99-4833-80ED-0F3BFC917A2F}"/>
    <cellStyle name="Normal 5 2 4 2 6 5" xfId="21265" xr:uid="{D3686174-EF38-4940-9922-836B54B04583}"/>
    <cellStyle name="Normal 5 2 4 2 6_Input 18 Cash FC" xfId="21262" xr:uid="{B559EB7E-414A-40B1-9E5C-B9BEF54C7F52}"/>
    <cellStyle name="Normal 5 2 4 2 7" xfId="12496" xr:uid="{90057A5E-CA33-46A4-80D1-ECC79EDA1340}"/>
    <cellStyle name="Normal 5 2 4 2 7 2" xfId="28193" xr:uid="{137D228E-4858-4CD0-A7AE-DD76821485A9}"/>
    <cellStyle name="Normal 5 2 4 2 7 3" xfId="21261" xr:uid="{43C9CD46-DD56-42CD-889D-8BE0107716D9}"/>
    <cellStyle name="Normal 5 2 4 2 8" xfId="21260" xr:uid="{FBA9333D-CDC9-4B0F-9C4A-43699CEF6816}"/>
    <cellStyle name="Normal 5 2 4 2_Dev global price ach" xfId="12497" xr:uid="{C5839A86-5D58-4124-9E4F-2AE87154B7A1}"/>
    <cellStyle name="Normal 5 2 4 3" xfId="1665" xr:uid="{00000000-0005-0000-0000-0000FC060000}"/>
    <cellStyle name="Normal 5 2 4 3 2" xfId="12498" xr:uid="{9CB33434-DF03-4973-A17D-635A34340280}"/>
    <cellStyle name="Normal 5 2 4 3 2 2" xfId="12499" xr:uid="{E18F8176-15A2-4DEC-BEC1-174250B41360}"/>
    <cellStyle name="Normal 5 2 4 3 2 2 2" xfId="12500" xr:uid="{9E81562D-A48C-4482-B95B-D5FF1F01109E}"/>
    <cellStyle name="Normal 5 2 4 3 2 2 2 2" xfId="28196" xr:uid="{72712444-7645-4E54-9C41-09E7E3E3D9F6}"/>
    <cellStyle name="Normal 5 2 4 3 2 2 3" xfId="28195" xr:uid="{F81AB0B3-C4CB-4BD6-9201-AA9395683B26}"/>
    <cellStyle name="Normal 5 2 4 3 2 2 4" xfId="21258" xr:uid="{BF1BD382-FDDC-4AFA-8C43-91CDCDEB595B}"/>
    <cellStyle name="Normal 5 2 4 3 2 3" xfId="12501" xr:uid="{9AB9172D-CC67-49C0-B328-06EB13ED6E0E}"/>
    <cellStyle name="Normal 5 2 4 3 2 3 2" xfId="12502" xr:uid="{31232DE1-527B-4244-9F96-A63C6E2FD956}"/>
    <cellStyle name="Normal 5 2 4 3 2 3 2 2" xfId="28198" xr:uid="{E122C390-DF7C-4AE0-B876-15AE4A4E8101}"/>
    <cellStyle name="Normal 5 2 4 3 2 3 3" xfId="28197" xr:uid="{89B2E2FF-D489-4763-95B3-AFFCE9F5843A}"/>
    <cellStyle name="Normal 5 2 4 3 2 3 4" xfId="21257" xr:uid="{838B3CFD-04D0-4631-8A89-5ECEE317111D}"/>
    <cellStyle name="Normal 5 2 4 3 2 4" xfId="12503" xr:uid="{D058F17D-247C-4D18-B2C3-B7F70080A325}"/>
    <cellStyle name="Normal 5 2 4 3 2 4 2" xfId="28199" xr:uid="{0591C404-ED4F-4F74-8330-EB41ECF08C52}"/>
    <cellStyle name="Normal 5 2 4 3 2 5" xfId="28194" xr:uid="{91E34F42-1965-4A12-A51C-73275C2E1456}"/>
    <cellStyle name="Normal 5 2 4 3 2 6" xfId="21259" xr:uid="{AB89ABFD-CC76-47A3-8C3B-845C8BF6EF37}"/>
    <cellStyle name="Normal 5 2 4 3 2_Input 18 Cash FC" xfId="21256" xr:uid="{D2BD9DC0-3F57-4389-B15B-65A78F8D44CA}"/>
    <cellStyle name="Normal 5 2 4 3 3" xfId="12504" xr:uid="{78B162C6-6436-41EA-8457-56FEB0FB5A5A}"/>
    <cellStyle name="Normal 5 2 4 3 3 2" xfId="12505" xr:uid="{F853C394-F48D-4DC2-ABD1-A55012418790}"/>
    <cellStyle name="Normal 5 2 4 3 3 2 2" xfId="28201" xr:uid="{81737E06-7B25-4D2C-8DC9-C009C73D9E27}"/>
    <cellStyle name="Normal 5 2 4 3 3 2 3" xfId="21254" xr:uid="{D73AE2AD-2F1E-4CE7-924D-F0B9EE92DA5F}"/>
    <cellStyle name="Normal 5 2 4 3 3 3" xfId="12506" xr:uid="{2744FE51-778A-469F-95CA-908F7CBA240A}"/>
    <cellStyle name="Normal 5 2 4 3 3 3 2" xfId="28202" xr:uid="{6FB160BD-21D9-4160-B192-95B7A3D94F52}"/>
    <cellStyle name="Normal 5 2 4 3 3 3 3" xfId="21253" xr:uid="{CBB1DDAF-A98D-4C06-9A2C-10E9B3AC5331}"/>
    <cellStyle name="Normal 5 2 4 3 3 4" xfId="28200" xr:uid="{7D7B1304-6F56-49AC-BCD5-AF34364B004A}"/>
    <cellStyle name="Normal 5 2 4 3 3 5" xfId="21255" xr:uid="{FCDA4896-478D-4022-96CB-BA0B77F44D10}"/>
    <cellStyle name="Normal 5 2 4 3 3_Input 18 Cash FC" xfId="21252" xr:uid="{57592B4F-AA36-494F-BECD-5E64F2023310}"/>
    <cellStyle name="Normal 5 2 4 3 4" xfId="12507" xr:uid="{13189676-B800-4FA4-97B2-7259E36DCE73}"/>
    <cellStyle name="Normal 5 2 4 3 4 2" xfId="12508" xr:uid="{149A1B4F-7173-49A8-ABC5-215F67F641BF}"/>
    <cellStyle name="Normal 5 2 4 3 4 2 2" xfId="28204" xr:uid="{C109427F-7F9E-4A02-BD56-9E815A56E5E4}"/>
    <cellStyle name="Normal 5 2 4 3 4 2 3" xfId="18513" xr:uid="{53694873-0E29-4BC4-B0B9-718234ED7E63}"/>
    <cellStyle name="Normal 5 2 4 3 4 3" xfId="28203" xr:uid="{638CCBC3-A314-4704-81F9-1350575D316E}"/>
    <cellStyle name="Normal 5 2 4 3 4 3 2" xfId="21250" xr:uid="{12766CBB-8744-410C-B243-E3885C1B44F6}"/>
    <cellStyle name="Normal 5 2 4 3 4 4" xfId="34534" xr:uid="{E8449FF9-F139-4DC2-98FB-0DB377D40A6F}"/>
    <cellStyle name="Normal 5 2 4 3 4 5" xfId="21251" xr:uid="{89A312E0-3CBB-4FD3-9FB9-5870FC4E477B}"/>
    <cellStyle name="Normal 5 2 4 3 4_Input 18 Cash FC" xfId="21249" xr:uid="{CAB2EC2A-8DC0-4A1B-8EEE-A8B5C98CB1B7}"/>
    <cellStyle name="Normal 5 2 4 3 5" xfId="12509" xr:uid="{9BC7FB77-6D49-43AC-B11B-0C34BDEEDCCC}"/>
    <cellStyle name="Normal 5 2 4 3 5 2" xfId="12510" xr:uid="{3E646E51-289F-4B9E-B5D6-9EC3A2EFE70F}"/>
    <cellStyle name="Normal 5 2 4 3 5 2 2" xfId="28206" xr:uid="{F756D685-9DD0-41F9-8951-FDF26620E486}"/>
    <cellStyle name="Normal 5 2 4 3 5 2 3" xfId="21247" xr:uid="{F21C1B2C-1C6F-48D7-9F36-F1CF94F2E352}"/>
    <cellStyle name="Normal 5 2 4 3 5 3" xfId="28205" xr:uid="{F5C9FD37-74BF-4F16-90FB-36658F3C9DD2}"/>
    <cellStyle name="Normal 5 2 4 3 5 3 2" xfId="21246" xr:uid="{B8CAE921-8DFD-4604-9F94-6F9A04EF0FFF}"/>
    <cellStyle name="Normal 5 2 4 3 5 4" xfId="34535" xr:uid="{1A7AB8F3-5562-46D3-AE81-B2F639134BF3}"/>
    <cellStyle name="Normal 5 2 4 3 5 5" xfId="21248" xr:uid="{8652D2B7-1D3A-48B4-8295-F2808A24028D}"/>
    <cellStyle name="Normal 5 2 4 3 5_Input 18 Cash FC" xfId="21245" xr:uid="{AD92E66C-EC99-4432-9A2D-823942A263F6}"/>
    <cellStyle name="Normal 5 2 4 3 6" xfId="12511" xr:uid="{911788BB-81E0-467C-B1B1-31F6556097DA}"/>
    <cellStyle name="Normal 5 2 4 3 6 2" xfId="28207" xr:uid="{81FEFD1A-F49A-4864-BDA4-14B1A6E6ED25}"/>
    <cellStyle name="Normal 5 2 4 3 6 2 2" xfId="21243" xr:uid="{CA649D11-A1E6-4531-9FED-FF75E77EA5B8}"/>
    <cellStyle name="Normal 5 2 4 3 6 3" xfId="21242" xr:uid="{AB1567D5-615C-4177-ABA4-57BEABF129F9}"/>
    <cellStyle name="Normal 5 2 4 3 6 4" xfId="34536" xr:uid="{CA1A2B4E-0C0A-4269-8C3D-9B3D8D31615C}"/>
    <cellStyle name="Normal 5 2 4 3 6 5" xfId="21244" xr:uid="{3CE592DC-5C1F-4BC1-A092-3C029C9BD3FC}"/>
    <cellStyle name="Normal 5 2 4 3 6_Input 18 Cash FC" xfId="21241" xr:uid="{C8E87CBD-5942-427D-AE87-E675B67DE245}"/>
    <cellStyle name="Normal 5 2 4 3 7" xfId="21240" xr:uid="{E0DA31BD-E577-46D6-9A08-8131AA9BF1E1}"/>
    <cellStyle name="Normal 5 2 4 3 8" xfId="21239" xr:uid="{20284614-BE5A-4D9E-B154-F72D4A9C4744}"/>
    <cellStyle name="Normal 5 2 4 3_Dev global price ach" xfId="12512" xr:uid="{7E7FC0E8-1A8C-4D42-BCD1-2AA220528160}"/>
    <cellStyle name="Normal 5 2 4 4" xfId="12513" xr:uid="{2DBB1834-21A7-4E8E-86CC-222BF162191D}"/>
    <cellStyle name="Normal 5 2 4 4 2" xfId="12514" xr:uid="{DB4FA2E1-A53A-49D7-AB2A-7D884DA54EEF}"/>
    <cellStyle name="Normal 5 2 4 4 2 2" xfId="12515" xr:uid="{E41D9413-E3BA-488C-A600-1A8C2A9A4AA8}"/>
    <cellStyle name="Normal 5 2 4 4 2 2 2" xfId="12516" xr:uid="{0646661F-F969-4F00-8D38-7A54429AB091}"/>
    <cellStyle name="Normal 5 2 4 4 2 2 2 2" xfId="28211" xr:uid="{67EEF667-1F77-47D7-9422-E883AB6CAD7D}"/>
    <cellStyle name="Normal 5 2 4 4 2 2 3" xfId="28210" xr:uid="{6E18E1ED-B045-4CAE-9AB6-5DCF966D1842}"/>
    <cellStyle name="Normal 5 2 4 4 2 3" xfId="12517" xr:uid="{7814F076-E183-4EEE-9BDA-2C7B19CE90A0}"/>
    <cellStyle name="Normal 5 2 4 4 2 3 2" xfId="12518" xr:uid="{479D3B82-501F-4351-87B5-ABAEB0CC2C0C}"/>
    <cellStyle name="Normal 5 2 4 4 2 3 2 2" xfId="28213" xr:uid="{94AAB23B-01DA-411A-9681-2CE35B9AE98A}"/>
    <cellStyle name="Normal 5 2 4 4 2 3 3" xfId="28212" xr:uid="{837A4FC2-FB45-41DC-9C54-1F8892521623}"/>
    <cellStyle name="Normal 5 2 4 4 2 4" xfId="12519" xr:uid="{6247B51D-BAB2-4328-A5D0-A22860561FE6}"/>
    <cellStyle name="Normal 5 2 4 4 2 4 2" xfId="28214" xr:uid="{79F81CBB-A106-4E49-A743-69F2003DB682}"/>
    <cellStyle name="Normal 5 2 4 4 2 5" xfId="28209" xr:uid="{34A18CB8-E630-4B6E-9147-F3C788465671}"/>
    <cellStyle name="Normal 5 2 4 4 2 6" xfId="21237" xr:uid="{AB85C3AE-E61B-4B4C-9D04-6FF03B461B2E}"/>
    <cellStyle name="Normal 5 2 4 4 3" xfId="12520" xr:uid="{A35BFA5F-A08C-4A3B-B15C-754CE75BB917}"/>
    <cellStyle name="Normal 5 2 4 4 3 2" xfId="12521" xr:uid="{317CC57D-E9CF-4DC2-9CF0-09CEC522B8D4}"/>
    <cellStyle name="Normal 5 2 4 4 3 2 2" xfId="28216" xr:uid="{7C77192E-3440-4EB0-975F-C3C7982D1202}"/>
    <cellStyle name="Normal 5 2 4 4 3 3" xfId="28215" xr:uid="{84930A6A-91D8-464C-BA36-DD66DD432A9D}"/>
    <cellStyle name="Normal 5 2 4 4 3 4" xfId="21236" xr:uid="{1D8A3BFB-C464-4F73-985A-C327B2958BB8}"/>
    <cellStyle name="Normal 5 2 4 4 4" xfId="12522" xr:uid="{A7B04FAA-5C0C-4AFA-8BBE-460A5FAAF81A}"/>
    <cellStyle name="Normal 5 2 4 4 4 2" xfId="12523" xr:uid="{C02AF8B0-E37E-469E-A006-527C8F920F82}"/>
    <cellStyle name="Normal 5 2 4 4 4 2 2" xfId="28218" xr:uid="{C30B314C-3D1E-4AA9-A6BB-C6EDF75E755E}"/>
    <cellStyle name="Normal 5 2 4 4 4 3" xfId="28217" xr:uid="{B35612BA-6763-48AE-B7D0-25CF96BE41C0}"/>
    <cellStyle name="Normal 5 2 4 4 5" xfId="12524" xr:uid="{ABAF5690-6663-4528-9B03-9FF797AAA71E}"/>
    <cellStyle name="Normal 5 2 4 4 5 2" xfId="28219" xr:uid="{8891EEA7-B4E1-4C5D-AAD7-A29A93C11492}"/>
    <cellStyle name="Normal 5 2 4 4 6" xfId="28208" xr:uid="{89E656AB-C1C7-45B9-9BE8-71106AEAE5C3}"/>
    <cellStyle name="Normal 5 2 4 4 7" xfId="21238" xr:uid="{36665974-E83A-47EC-8A17-3E334A3DC042}"/>
    <cellStyle name="Normal 5 2 4 4_Dev global price ach" xfId="12525" xr:uid="{A15F209F-560E-45FC-A808-662E82CBFD35}"/>
    <cellStyle name="Normal 5 2 4 5" xfId="12526" xr:uid="{1973D0ED-EFFF-4B24-86BB-48B36F52633D}"/>
    <cellStyle name="Normal 5 2 4 5 2" xfId="12527" xr:uid="{8D8DB880-E073-42DA-B8C1-398CF8B449AA}"/>
    <cellStyle name="Normal 5 2 4 5 2 2" xfId="12528" xr:uid="{3FC16E16-5DB5-46BA-89E6-A7433FD9BCFB}"/>
    <cellStyle name="Normal 5 2 4 5 2 2 2" xfId="28222" xr:uid="{9275272A-3632-4636-A32A-67FB71DEB52D}"/>
    <cellStyle name="Normal 5 2 4 5 2 3" xfId="28221" xr:uid="{61F026ED-1C4C-4CCE-8FAC-4AE25BE52078}"/>
    <cellStyle name="Normal 5 2 4 5 2 4" xfId="21234" xr:uid="{B5A007FE-F01C-487B-B842-8EF6D1733C67}"/>
    <cellStyle name="Normal 5 2 4 5 3" xfId="12529" xr:uid="{831AFB92-51AC-48DC-A2D4-63B256714BDD}"/>
    <cellStyle name="Normal 5 2 4 5 3 2" xfId="12530" xr:uid="{82BD0FB9-7F26-4AD0-9D23-3BC0B3022AF3}"/>
    <cellStyle name="Normal 5 2 4 5 3 2 2" xfId="28224" xr:uid="{E201AED0-4018-4CFE-A2B2-1E0B97B9F411}"/>
    <cellStyle name="Normal 5 2 4 5 3 3" xfId="28223" xr:uid="{BCA118C9-4414-4E1D-A2AA-066952030EAB}"/>
    <cellStyle name="Normal 5 2 4 5 3 4" xfId="21233" xr:uid="{ACC75360-1D08-4F98-98E6-D2EDF8BBD18E}"/>
    <cellStyle name="Normal 5 2 4 5 4" xfId="12531" xr:uid="{99F1D832-5F28-46EE-B1B6-566894B46FCA}"/>
    <cellStyle name="Normal 5 2 4 5 4 2" xfId="28225" xr:uid="{2A2ECF85-58EC-433B-B6FA-E907D9A493C8}"/>
    <cellStyle name="Normal 5 2 4 5 5" xfId="28220" xr:uid="{49D15CD3-20D0-4692-8FA3-DDF91C2B6811}"/>
    <cellStyle name="Normal 5 2 4 5 6" xfId="21235" xr:uid="{696B3A4C-FC5E-4271-8046-4B3EFF129182}"/>
    <cellStyle name="Normal 5 2 4 5_Input 18 Cash FC" xfId="21232" xr:uid="{72EF33A2-6F51-47BA-A191-20155986EBC1}"/>
    <cellStyle name="Normal 5 2 4 6" xfId="12532" xr:uid="{23454CD6-FDC3-439A-B874-544426C58A81}"/>
    <cellStyle name="Normal 5 2 4 6 2" xfId="12533" xr:uid="{1A422960-6756-4DEE-9440-0167B2307E08}"/>
    <cellStyle name="Normal 5 2 4 6 2 2" xfId="28227" xr:uid="{F10CE18C-5AE0-4BD9-94A9-F02898665184}"/>
    <cellStyle name="Normal 5 2 4 6 2 3" xfId="18512" xr:uid="{9ADDE35C-3321-4255-927E-26700B43E5E2}"/>
    <cellStyle name="Normal 5 2 4 6 3" xfId="12534" xr:uid="{8B22EF06-3FA6-4BD3-A897-BF18CDEFB6FB}"/>
    <cellStyle name="Normal 5 2 4 6 3 2" xfId="28228" xr:uid="{9F18A990-33C3-454E-AF32-398D66D5BD43}"/>
    <cellStyle name="Normal 5 2 4 6 3 3" xfId="18511" xr:uid="{E7E53DCD-11FB-45C2-9147-A4764EB2BB0E}"/>
    <cellStyle name="Normal 5 2 4 6 4" xfId="28226" xr:uid="{62FFB6F3-D48B-4EC1-A412-AD49390BA210}"/>
    <cellStyle name="Normal 5 2 4 6 5" xfId="21231" xr:uid="{1F459D87-F989-46A6-9E08-AA2FCA51BD27}"/>
    <cellStyle name="Normal 5 2 4 6_Input 18 Cash FC" xfId="18510" xr:uid="{130D77E8-41C3-490B-B673-EAEC44EBA013}"/>
    <cellStyle name="Normal 5 2 4 7" xfId="12535" xr:uid="{4D26224F-96A4-4F63-8628-6BA02144FD91}"/>
    <cellStyle name="Normal 5 2 4 7 2" xfId="12536" xr:uid="{E8863779-D1DC-4C91-A9E5-B01F110AB88B}"/>
    <cellStyle name="Normal 5 2 4 7 2 2" xfId="28230" xr:uid="{AC766B01-A887-43F6-9B22-AF9CADDFAE1B}"/>
    <cellStyle name="Normal 5 2 4 7 2 3" xfId="21229" xr:uid="{797848D7-2160-4D49-AE61-65D2D94ED6FF}"/>
    <cellStyle name="Normal 5 2 4 7 3" xfId="28229" xr:uid="{DBEB7339-AB77-4130-8F16-7F8F98136CA7}"/>
    <cellStyle name="Normal 5 2 4 7 3 2" xfId="21228" xr:uid="{D2E56993-665B-42D3-9FFC-36052DFBD6E8}"/>
    <cellStyle name="Normal 5 2 4 7 4" xfId="34537" xr:uid="{325844F0-9A2F-4511-AE64-5B81495C4542}"/>
    <cellStyle name="Normal 5 2 4 7 5" xfId="21230" xr:uid="{2354B712-E234-4616-A87E-C98BB74BE64C}"/>
    <cellStyle name="Normal 5 2 4 7_Input 18 Cash FC" xfId="21227" xr:uid="{99E0E640-ED8B-4021-97B4-44BD354161BF}"/>
    <cellStyle name="Normal 5 2 4 8" xfId="12537" xr:uid="{6430374B-6FF5-452F-BDC3-CD4CB111B1B0}"/>
    <cellStyle name="Normal 5 2 4 8 2" xfId="12538" xr:uid="{799BCD4F-0505-4BAA-BC0D-F5F099FD4663}"/>
    <cellStyle name="Normal 5 2 4 8 2 2" xfId="28232" xr:uid="{7302E93B-318F-4A66-AA6E-0FBFC381DAF1}"/>
    <cellStyle name="Normal 5 2 4 8 2 3" xfId="18509" xr:uid="{DF4AB524-C5E2-4A7F-AC1F-3E14C01CDC5D}"/>
    <cellStyle name="Normal 5 2 4 8 3" xfId="28231" xr:uid="{F2BE781F-757F-4F72-BA59-D659EF423B15}"/>
    <cellStyle name="Normal 5 2 4 8 3 2" xfId="21225" xr:uid="{259F9E71-D63F-431F-B423-02839593FFF7}"/>
    <cellStyle name="Normal 5 2 4 8 4" xfId="34538" xr:uid="{30470E2C-BE3A-423B-86E1-1347FCB3F373}"/>
    <cellStyle name="Normal 5 2 4 8 5" xfId="21226" xr:uid="{6614AD2E-DE04-439E-B898-66D35C4A1F2C}"/>
    <cellStyle name="Normal 5 2 4 8_Input 18 Cash FC" xfId="21224" xr:uid="{EE0BED90-C40F-42C4-B70E-D6C79BDB1257}"/>
    <cellStyle name="Normal 5 2 4 9" xfId="12539" xr:uid="{F918E1EA-F6D6-4055-9937-D5FEBD3D6CE1}"/>
    <cellStyle name="Normal 5 2 4 9 2" xfId="28233" xr:uid="{30B89453-6B77-4877-ABC2-CE83474CE905}"/>
    <cellStyle name="Normal 5 2 4 9 3" xfId="18189" xr:uid="{A0EDD268-E2E5-43A0-83FF-AA0701D874D1}"/>
    <cellStyle name="Normal 5 2 4_Dev global price ach" xfId="12540" xr:uid="{25BC1C06-A5E1-4A68-9FE8-CB885C933088}"/>
    <cellStyle name="Normal 5 2 5" xfId="1666" xr:uid="{00000000-0005-0000-0000-0000FE060000}"/>
    <cellStyle name="Normal 5 2 5 10" xfId="18508" xr:uid="{88A7F9BE-10BD-4653-A3DA-BB9634243DD7}"/>
    <cellStyle name="Normal 5 2 5 2" xfId="1667" xr:uid="{00000000-0005-0000-0000-0000FF060000}"/>
    <cellStyle name="Normal 5 2 5 2 2" xfId="1668" xr:uid="{00000000-0005-0000-0000-000000070000}"/>
    <cellStyle name="Normal 5 2 5 2 2 2" xfId="12541" xr:uid="{04210BC4-D947-4C7B-929E-BD57E3A3137B}"/>
    <cellStyle name="Normal 5 2 5 2 2 2 2" xfId="12542" xr:uid="{0AA34900-AFEE-4551-B769-251396C1AB06}"/>
    <cellStyle name="Normal 5 2 5 2 2 2 2 2" xfId="28235" xr:uid="{56FEC4D8-5E86-4E44-BE40-A6C53F2D2AE2}"/>
    <cellStyle name="Normal 5 2 5 2 2 2 3" xfId="12543" xr:uid="{717D3C53-34A4-4642-BF75-CCBBA7719EF6}"/>
    <cellStyle name="Normal 5 2 5 2 2 2 3 2" xfId="28236" xr:uid="{B13E43E2-0ADB-4D44-8537-0514AE8FF8B9}"/>
    <cellStyle name="Normal 5 2 5 2 2 2 4" xfId="28234" xr:uid="{2F259FE1-7D7C-43B4-A6BE-A05558A059B6}"/>
    <cellStyle name="Normal 5 2 5 2 2 2 5" xfId="21223" xr:uid="{9C96A0EE-0BD7-4D79-9445-FAA9FBDEF3D3}"/>
    <cellStyle name="Normal 5 2 5 2 2 3" xfId="12544" xr:uid="{2E953B37-073E-4B1F-86BE-69FB08274364}"/>
    <cellStyle name="Normal 5 2 5 2 2 3 2" xfId="12545" xr:uid="{26C898A5-EE19-40AA-91F1-B62E03A1B37D}"/>
    <cellStyle name="Normal 5 2 5 2 2 3 2 2" xfId="28238" xr:uid="{98975D96-C881-45CC-A8C9-2A621FA30887}"/>
    <cellStyle name="Normal 5 2 5 2 2 3 3" xfId="28237" xr:uid="{9FA83D67-4816-40AA-8316-62E6C148100A}"/>
    <cellStyle name="Normal 5 2 5 2 2 3 4" xfId="21222" xr:uid="{44EF4DE3-6B51-4E1D-BFB4-2C0970DD427D}"/>
    <cellStyle name="Normal 5 2 5 2 2 4" xfId="12546" xr:uid="{B243BC61-EEFC-4591-A7BD-21ED70E597D2}"/>
    <cellStyle name="Normal 5 2 5 2 2 4 2" xfId="12547" xr:uid="{8A7136E3-2B9B-4526-AA3E-ABF166643B18}"/>
    <cellStyle name="Normal 5 2 5 2 2 4 2 2" xfId="28240" xr:uid="{BF774117-3F4A-41D2-8553-001AF734060D}"/>
    <cellStyle name="Normal 5 2 5 2 2 4 3" xfId="28239" xr:uid="{332B6E71-5915-419D-92E8-EB69C35B1BDD}"/>
    <cellStyle name="Normal 5 2 5 2 2 5" xfId="12548" xr:uid="{60B963C8-9270-4413-A188-4398AB62BDFD}"/>
    <cellStyle name="Normal 5 2 5 2 2 5 2" xfId="28241" xr:uid="{35A510F3-626F-4951-BDE5-E2CA6B76F8C9}"/>
    <cellStyle name="Normal 5 2 5 2 2_Input 18 Cash FC" xfId="21221" xr:uid="{8F92C70C-FCD4-49A8-AA62-908A8C29E66B}"/>
    <cellStyle name="Normal 5 2 5 2 3" xfId="12549" xr:uid="{68DE52E8-1D9B-4D0C-AAE4-C00AF09B4330}"/>
    <cellStyle name="Normal 5 2 5 2 3 2" xfId="12550" xr:uid="{807F7DF1-B1F1-4823-B3B5-C6BA60919B7D}"/>
    <cellStyle name="Normal 5 2 5 2 3 2 2" xfId="28243" xr:uid="{43EDA555-4755-4063-8DE4-024F332C0B14}"/>
    <cellStyle name="Normal 5 2 5 2 3 2 3" xfId="21219" xr:uid="{E3D04B1E-4118-4924-80D8-84F99527947C}"/>
    <cellStyle name="Normal 5 2 5 2 3 3" xfId="12551" xr:uid="{A5365F13-6071-4DB8-A3CB-0BFC029EE231}"/>
    <cellStyle name="Normal 5 2 5 2 3 3 2" xfId="28244" xr:uid="{8E2BF3E9-AD38-4A22-9D61-B5754BF143E4}"/>
    <cellStyle name="Normal 5 2 5 2 3 3 3" xfId="21218" xr:uid="{99284265-FEF4-426B-85CF-A6E9D9C485EA}"/>
    <cellStyle name="Normal 5 2 5 2 3 4" xfId="28242" xr:uid="{08BA4147-F0C1-42E8-B9B8-2847A37BD506}"/>
    <cellStyle name="Normal 5 2 5 2 3 5" xfId="21220" xr:uid="{8B4A183D-A18C-485D-AFBC-6E7A5FCFCB0E}"/>
    <cellStyle name="Normal 5 2 5 2 3_Input 18 Cash FC" xfId="21217" xr:uid="{5D10F286-8D00-4E01-A0DC-DB46195EEA74}"/>
    <cellStyle name="Normal 5 2 5 2 4" xfId="12552" xr:uid="{8405A838-41A7-45C4-A9A9-4D9357232FB9}"/>
    <cellStyle name="Normal 5 2 5 2 4 2" xfId="12553" xr:uid="{45EB717F-4A76-43D5-91B5-95438DC80577}"/>
    <cellStyle name="Normal 5 2 5 2 4 2 2" xfId="28246" xr:uid="{1BF44548-230F-4506-8A7E-E13DA083E2E4}"/>
    <cellStyle name="Normal 5 2 5 2 4 2 3" xfId="21215" xr:uid="{476516DB-9CCD-47E2-B370-4C5FE3C1D11A}"/>
    <cellStyle name="Normal 5 2 5 2 4 3" xfId="12554" xr:uid="{C2FF149D-997E-42C9-B986-9E7949176E17}"/>
    <cellStyle name="Normal 5 2 5 2 4 3 2" xfId="28247" xr:uid="{8FA5E231-404E-4CAC-8380-636323F571B7}"/>
    <cellStyle name="Normal 5 2 5 2 4 3 3" xfId="21214" xr:uid="{E1E4B60F-1522-453D-815E-6A2BB2F042DB}"/>
    <cellStyle name="Normal 5 2 5 2 4 4" xfId="28245" xr:uid="{8473BE70-05EA-4FD2-A581-B40D7C511A8F}"/>
    <cellStyle name="Normal 5 2 5 2 4 5" xfId="21216" xr:uid="{7C984F7D-CA25-4C3E-9A12-8ABA5C8AF204}"/>
    <cellStyle name="Normal 5 2 5 2 4_Input 18 Cash FC" xfId="21213" xr:uid="{B582FB3F-ABA9-4CAD-AD35-BABD904B6CFC}"/>
    <cellStyle name="Normal 5 2 5 2 5" xfId="12555" xr:uid="{C6D7D667-7891-4BDC-8C9C-0BD6EBDE57B7}"/>
    <cellStyle name="Normal 5 2 5 2 5 2" xfId="12556" xr:uid="{3DE9BA99-FDBD-4284-AD92-9701A4387E6C}"/>
    <cellStyle name="Normal 5 2 5 2 5 2 2" xfId="28249" xr:uid="{B2754403-33FA-405B-AE0E-EDAAD8DB4F9A}"/>
    <cellStyle name="Normal 5 2 5 2 5 2 3" xfId="21211" xr:uid="{D058F1A4-A0A4-4873-BB95-6098FDC72C61}"/>
    <cellStyle name="Normal 5 2 5 2 5 3" xfId="28248" xr:uid="{09F702DC-9EBC-4EAF-A9E4-342032390C7D}"/>
    <cellStyle name="Normal 5 2 5 2 5 3 2" xfId="21210" xr:uid="{6A683889-823C-4DAF-800E-5BED1456C26B}"/>
    <cellStyle name="Normal 5 2 5 2 5 4" xfId="34539" xr:uid="{293F2D6E-7F5F-4267-B2B2-196E28301D12}"/>
    <cellStyle name="Normal 5 2 5 2 5 5" xfId="21212" xr:uid="{05804AD0-A89D-4FD4-B848-AF35D6F99BB9}"/>
    <cellStyle name="Normal 5 2 5 2 5_Input 18 Cash FC" xfId="21209" xr:uid="{5A466E14-A355-4D99-9F8E-BE18126C5F41}"/>
    <cellStyle name="Normal 5 2 5 2 6" xfId="12557" xr:uid="{979ED055-DC43-4F7F-8209-3763525F0BF0}"/>
    <cellStyle name="Normal 5 2 5 2 6 2" xfId="12558" xr:uid="{BE7B8CF9-82A4-4DC4-AF7C-3DE327BCB472}"/>
    <cellStyle name="Normal 5 2 5 2 6 2 2" xfId="28251" xr:uid="{E2CC3507-4F7D-4212-9E0A-355EFED1C67B}"/>
    <cellStyle name="Normal 5 2 5 2 6 2 3" xfId="21207" xr:uid="{3D0476DA-245B-41E5-8071-39F2F5327390}"/>
    <cellStyle name="Normal 5 2 5 2 6 3" xfId="28250" xr:uid="{61554A11-BBCF-4FEC-83AF-85A3C4CE753E}"/>
    <cellStyle name="Normal 5 2 5 2 6 3 2" xfId="21206" xr:uid="{3B4A0536-AB5D-4F88-8931-0CB77A57ABA1}"/>
    <cellStyle name="Normal 5 2 5 2 6 4" xfId="34540" xr:uid="{7691C089-F236-442E-8740-84755F2534F3}"/>
    <cellStyle name="Normal 5 2 5 2 6 5" xfId="21208" xr:uid="{8B454843-B082-4B33-8FCD-8FA377D62968}"/>
    <cellStyle name="Normal 5 2 5 2 6_Input 18 Cash FC" xfId="21205" xr:uid="{266EFBCC-0094-4FD3-932A-F7F79A457D90}"/>
    <cellStyle name="Normal 5 2 5 2 7" xfId="12559" xr:uid="{B4F1F2F7-2E06-497F-BFC0-50D42130ADD7}"/>
    <cellStyle name="Normal 5 2 5 2 7 2" xfId="28252" xr:uid="{21B27197-231E-449E-A521-D0BF5386F70B}"/>
    <cellStyle name="Normal 5 2 5 2 7 3" xfId="21204" xr:uid="{EC22F97B-3834-48DE-9EA5-342DB8C6F16B}"/>
    <cellStyle name="Normal 5 2 5 2 8" xfId="21203" xr:uid="{81E9CC99-46E7-4561-BF50-1992A916A256}"/>
    <cellStyle name="Normal 5 2 5 2_Dev global price ach" xfId="12560" xr:uid="{D213C528-A267-46B1-B151-46802CF63C8B}"/>
    <cellStyle name="Normal 5 2 5 3" xfId="1669" xr:uid="{00000000-0005-0000-0000-000002070000}"/>
    <cellStyle name="Normal 5 2 5 3 2" xfId="12561" xr:uid="{3406A74F-BB18-4A7B-9B90-30BCD8171F8B}"/>
    <cellStyle name="Normal 5 2 5 3 2 2" xfId="12562" xr:uid="{F6F33902-A0E8-4386-9A23-9B7BDC3CF5C5}"/>
    <cellStyle name="Normal 5 2 5 3 2 2 2" xfId="28254" xr:uid="{8CFADC91-0AD3-447A-A2E7-C13AA1716C2B}"/>
    <cellStyle name="Normal 5 2 5 3 2 2 3" xfId="18507" xr:uid="{6D23FEEB-A3AC-485D-9765-126D11AECE03}"/>
    <cellStyle name="Normal 5 2 5 3 2 3" xfId="12563" xr:uid="{318C4801-3AA3-41BE-913B-AA4008D1A0A5}"/>
    <cellStyle name="Normal 5 2 5 3 2 3 2" xfId="28255" xr:uid="{71C95FF9-E587-4BF6-852D-8518F2E2D5A3}"/>
    <cellStyle name="Normal 5 2 5 3 2 3 3" xfId="21201" xr:uid="{A03556E1-0238-4D0E-87B8-02F1DBC72297}"/>
    <cellStyle name="Normal 5 2 5 3 2 4" xfId="28253" xr:uid="{ED298931-BE1C-4994-BCB4-1D80CF7258EA}"/>
    <cellStyle name="Normal 5 2 5 3 2 5" xfId="21202" xr:uid="{E4DC8E7E-91AA-4D9E-B9CA-7D15A6178214}"/>
    <cellStyle name="Normal 5 2 5 3 2_Input 18 Cash FC" xfId="21200" xr:uid="{054CF678-9003-4933-8542-BCF29709AD58}"/>
    <cellStyle name="Normal 5 2 5 3 3" xfId="12564" xr:uid="{0841213E-C077-40FB-AED4-79E51537BCCE}"/>
    <cellStyle name="Normal 5 2 5 3 3 2" xfId="12565" xr:uid="{1855029F-3FE1-430E-BD15-F05580730DB3}"/>
    <cellStyle name="Normal 5 2 5 3 3 2 2" xfId="28257" xr:uid="{81656893-F3D3-492F-ABBA-BBB1F3E958FA}"/>
    <cellStyle name="Normal 5 2 5 3 3 2 3" xfId="21198" xr:uid="{E90FAC51-780F-4486-8F8E-B3788DB07F46}"/>
    <cellStyle name="Normal 5 2 5 3 3 3" xfId="28256" xr:uid="{AF78EFC4-CB8C-40BE-8965-6D62CAFB27A6}"/>
    <cellStyle name="Normal 5 2 5 3 3 3 2" xfId="21197" xr:uid="{374E74EF-CDD9-4F67-BEB4-9A685560296B}"/>
    <cellStyle name="Normal 5 2 5 3 3 4" xfId="34541" xr:uid="{DDFC5090-376B-4F29-9ABF-2F497FF030B6}"/>
    <cellStyle name="Normal 5 2 5 3 3 5" xfId="21199" xr:uid="{77143A75-43A7-4CC4-810B-2E80E59FE6D6}"/>
    <cellStyle name="Normal 5 2 5 3 3_Input 18 Cash FC" xfId="21196" xr:uid="{31FF9A68-1B6D-4E03-8188-C75F02F599CD}"/>
    <cellStyle name="Normal 5 2 5 3 4" xfId="12566" xr:uid="{76089E6E-DA2C-4511-BED5-7155E5293250}"/>
    <cellStyle name="Normal 5 2 5 3 4 2" xfId="12567" xr:uid="{6BEE6D8C-DF34-42A1-8E74-301A33322D1E}"/>
    <cellStyle name="Normal 5 2 5 3 4 2 2" xfId="28259" xr:uid="{0E809040-6EC8-4D2C-8217-1AB0EB4129A6}"/>
    <cellStyle name="Normal 5 2 5 3 4 2 3" xfId="21194" xr:uid="{D49DCECF-CEC2-430F-8739-36EC5D3E6007}"/>
    <cellStyle name="Normal 5 2 5 3 4 3" xfId="28258" xr:uid="{B6289178-CF8F-4763-A88C-5E478D8DD752}"/>
    <cellStyle name="Normal 5 2 5 3 4 3 2" xfId="21193" xr:uid="{C2514481-6993-45D7-8004-842728788C3E}"/>
    <cellStyle name="Normal 5 2 5 3 4 4" xfId="34542" xr:uid="{27CC4242-5A49-4B23-8F4A-E154118CCE0C}"/>
    <cellStyle name="Normal 5 2 5 3 4 5" xfId="21195" xr:uid="{F0319E8C-82D8-4B36-A393-2C71FBF4DCFB}"/>
    <cellStyle name="Normal 5 2 5 3 4_Input 18 Cash FC" xfId="21192" xr:uid="{20710B40-E395-4E23-80E2-C4506E0CA815}"/>
    <cellStyle name="Normal 5 2 5 3 5" xfId="12568" xr:uid="{CADC8660-3005-42A0-9E16-6EC8F301208E}"/>
    <cellStyle name="Normal 5 2 5 3 5 2" xfId="28260" xr:uid="{EC84AD7B-213B-4D7B-936B-38A62D5620E1}"/>
    <cellStyle name="Normal 5 2 5 3 5 2 2" xfId="21190" xr:uid="{C018689F-144B-4FB8-921E-36078FEB5DA2}"/>
    <cellStyle name="Normal 5 2 5 3 5 3" xfId="21189" xr:uid="{CD00110B-88A8-44D7-88D7-7D33E1D33C5F}"/>
    <cellStyle name="Normal 5 2 5 3 5 4" xfId="34543" xr:uid="{3208D8D7-2B07-45E4-AFAA-01E8A9C5BE00}"/>
    <cellStyle name="Normal 5 2 5 3 5 5" xfId="21191" xr:uid="{A9BC0D65-763B-4CE8-9FFF-19878E5B1946}"/>
    <cellStyle name="Normal 5 2 5 3 5_Input 18 Cash FC" xfId="21188" xr:uid="{C4D0AC00-39E5-4931-BB51-7C5088DEA2D1}"/>
    <cellStyle name="Normal 5 2 5 3 6" xfId="21187" xr:uid="{9720815C-884A-40F6-972C-CEF68BDB696C}"/>
    <cellStyle name="Normal 5 2 5 3 6 2" xfId="18506" xr:uid="{7024DB1C-2464-4C4C-BC24-0DB4971B31A8}"/>
    <cellStyle name="Normal 5 2 5 3 6 3" xfId="21186" xr:uid="{9FD0C7FB-A205-4AEF-A606-6B6F3303E4E3}"/>
    <cellStyle name="Normal 5 2 5 3 6_Input 18 Cash FC" xfId="21185" xr:uid="{AB1FA2D0-D9A8-42B9-92D3-7DD634B582A0}"/>
    <cellStyle name="Normal 5 2 5 3 7" xfId="21184" xr:uid="{1B714E13-2EC0-46C8-9949-6D7E3B89A9D7}"/>
    <cellStyle name="Normal 5 2 5 3 8" xfId="21183" xr:uid="{3CFFEA77-A03D-40DF-B072-F166B81BB7E0}"/>
    <cellStyle name="Normal 5 2 5 3_Input 18 Cash FC" xfId="21182" xr:uid="{1EA26D6D-06DE-4400-B28A-2E3EABDBC991}"/>
    <cellStyle name="Normal 5 2 5 4" xfId="12569" xr:uid="{3DD6362D-833A-45E0-B745-89B865F6C3D0}"/>
    <cellStyle name="Normal 5 2 5 4 2" xfId="12570" xr:uid="{61C7B593-40D9-4168-9C22-986BA71816FA}"/>
    <cellStyle name="Normal 5 2 5 4 2 2" xfId="28262" xr:uid="{225A82B8-741F-44ED-8E75-6594120D50A2}"/>
    <cellStyle name="Normal 5 2 5 4 2 3" xfId="21180" xr:uid="{585A7F78-F22D-4E85-A2E6-0B18FFB5FD48}"/>
    <cellStyle name="Normal 5 2 5 4 3" xfId="12571" xr:uid="{8729B99B-E6E5-4935-A843-E29C149ADD23}"/>
    <cellStyle name="Normal 5 2 5 4 3 2" xfId="28263" xr:uid="{45C91ACE-7AF1-417F-97B2-1A2356608A06}"/>
    <cellStyle name="Normal 5 2 5 4 3 3" xfId="21179" xr:uid="{B6DCA826-500D-4EAE-A368-9155E82AD918}"/>
    <cellStyle name="Normal 5 2 5 4 4" xfId="28261" xr:uid="{65698E86-6785-4106-9442-50303E6D4D2F}"/>
    <cellStyle name="Normal 5 2 5 4 5" xfId="21181" xr:uid="{B2CDC5CD-82E0-41B6-8C15-C0ABE452160A}"/>
    <cellStyle name="Normal 5 2 5 4_Input 18 Cash FC" xfId="21178" xr:uid="{D254F5D6-63F5-412A-AD9A-86FC2FDA5044}"/>
    <cellStyle name="Normal 5 2 5 5" xfId="12572" xr:uid="{15CD6144-2A27-4E1C-9B8C-6547594C4144}"/>
    <cellStyle name="Normal 5 2 5 5 2" xfId="12573" xr:uid="{59825314-AA15-45EE-995E-897C01198FE8}"/>
    <cellStyle name="Normal 5 2 5 5 2 2" xfId="28265" xr:uid="{DA7BB8DE-E1AC-4A33-A049-7968BF5C3DAB}"/>
    <cellStyle name="Normal 5 2 5 5 2 3" xfId="21176" xr:uid="{193C5A73-F123-4CAB-95F7-F90AAAD1E723}"/>
    <cellStyle name="Normal 5 2 5 5 3" xfId="12574" xr:uid="{DF69B4BD-A76E-4917-8180-0621C7021636}"/>
    <cellStyle name="Normal 5 2 5 5 3 2" xfId="28266" xr:uid="{DD222913-C8D2-464A-B039-C41E74BB7BD1}"/>
    <cellStyle name="Normal 5 2 5 5 3 3" xfId="21175" xr:uid="{9AACDEC1-8341-4349-80B7-56DED6DF0CD5}"/>
    <cellStyle name="Normal 5 2 5 5 4" xfId="28264" xr:uid="{DDB5B6F1-BADF-4511-98E8-FB9769AD41B7}"/>
    <cellStyle name="Normal 5 2 5 5 5" xfId="21177" xr:uid="{5EFCFE9E-C9B4-453A-8BB8-46F001B0A7EF}"/>
    <cellStyle name="Normal 5 2 5 5_Input 18 Cash FC" xfId="21174" xr:uid="{E5D0CA54-F225-464E-AA5C-EB6625023ED1}"/>
    <cellStyle name="Normal 5 2 5 6" xfId="12575" xr:uid="{3692AB3F-714A-46BF-A9C4-5CB51BAA8FCE}"/>
    <cellStyle name="Normal 5 2 5 6 2" xfId="12576" xr:uid="{99C068DF-B997-4BBF-868D-E366408AE1EB}"/>
    <cellStyle name="Normal 5 2 5 6 2 2" xfId="28268" xr:uid="{9D294423-DCC0-4810-B8E1-3725D48ED2EB}"/>
    <cellStyle name="Normal 5 2 5 6 2 3" xfId="21172" xr:uid="{7679BB61-BBE4-41F0-86CE-5B1B91213EDB}"/>
    <cellStyle name="Normal 5 2 5 6 3" xfId="28267" xr:uid="{389C546F-A1E6-4401-8DB8-75D9AF24EF08}"/>
    <cellStyle name="Normal 5 2 5 6 3 2" xfId="21171" xr:uid="{83456A5F-B918-4AE5-8826-9D7C97D31861}"/>
    <cellStyle name="Normal 5 2 5 6 4" xfId="34544" xr:uid="{723C9C76-3D85-424D-85AD-23FC5F2324E2}"/>
    <cellStyle name="Normal 5 2 5 6 5" xfId="21173" xr:uid="{3C771215-3B4C-4957-88B3-53C57A7C8BB5}"/>
    <cellStyle name="Normal 5 2 5 6_Input 18 Cash FC" xfId="21170" xr:uid="{F92295D4-88A3-4353-9753-1C220B519354}"/>
    <cellStyle name="Normal 5 2 5 7" xfId="12577" xr:uid="{434A1EB6-A9F7-4049-A8D4-E577559F89D3}"/>
    <cellStyle name="Normal 5 2 5 7 2" xfId="12578" xr:uid="{F0E79CEC-A195-40B1-8002-4BD888F987E2}"/>
    <cellStyle name="Normal 5 2 5 7 2 2" xfId="28270" xr:uid="{E4B17AD4-539D-4F35-8511-36CC6E21B920}"/>
    <cellStyle name="Normal 5 2 5 7 2 3" xfId="21168" xr:uid="{07D41615-E901-4D6E-A2F8-88D36B57AB1B}"/>
    <cellStyle name="Normal 5 2 5 7 3" xfId="28269" xr:uid="{C40A2BC7-EF03-4D66-A49F-85B146C245AE}"/>
    <cellStyle name="Normal 5 2 5 7 3 2" xfId="21167" xr:uid="{9193469A-5D78-4D11-9094-8BE6CF91546F}"/>
    <cellStyle name="Normal 5 2 5 7 4" xfId="34545" xr:uid="{20069213-F8FC-4CF7-9472-6F66FA098DB7}"/>
    <cellStyle name="Normal 5 2 5 7 5" xfId="21169" xr:uid="{25F70840-8429-4E6B-BF89-311505C1F5EB}"/>
    <cellStyle name="Normal 5 2 5 7_Input 18 Cash FC" xfId="18505" xr:uid="{92996FEF-F8F3-49B2-B22F-DAA91F02A493}"/>
    <cellStyle name="Normal 5 2 5 8" xfId="12579" xr:uid="{5AAEA26A-5823-49FF-AA7B-8D14B552D201}"/>
    <cellStyle name="Normal 5 2 5 8 2" xfId="28271" xr:uid="{44D62DEE-28A9-4A4F-A8D2-1CC561B247FD}"/>
    <cellStyle name="Normal 5 2 5 8 2 2" xfId="21166" xr:uid="{7A694E28-434D-482C-AEE0-07026BE1B7F8}"/>
    <cellStyle name="Normal 5 2 5 8 3" xfId="21165" xr:uid="{DE1067D2-A728-4B08-BB80-C06AA0B8EDF0}"/>
    <cellStyle name="Normal 5 2 5 8 4" xfId="34546" xr:uid="{0FB32D41-7FB3-4C13-AD3E-11D9AA2F1BB3}"/>
    <cellStyle name="Normal 5 2 5 8 5" xfId="18504" xr:uid="{40E4FED9-B89C-46B7-9C73-28F7204867F2}"/>
    <cellStyle name="Normal 5 2 5 8_Input 18 Cash FC" xfId="21164" xr:uid="{8E7C30F2-2BD3-465C-8CBA-6F1EDCE7EC64}"/>
    <cellStyle name="Normal 5 2 5 9" xfId="21163" xr:uid="{6ED69E42-DAB3-481B-9799-F57190558F60}"/>
    <cellStyle name="Normal 5 2 5_Dev global price ach" xfId="12580" xr:uid="{A157FC94-0F5C-45F6-AB3C-5A1036A33BDB}"/>
    <cellStyle name="Normal 5 2 6" xfId="1670" xr:uid="{00000000-0005-0000-0000-000004070000}"/>
    <cellStyle name="Normal 5 2 6 2" xfId="1671" xr:uid="{00000000-0005-0000-0000-000005070000}"/>
    <cellStyle name="Normal 5 2 6 2 2" xfId="12581" xr:uid="{BFA301D6-0A92-449D-88AC-06B49CBE6F48}"/>
    <cellStyle name="Normal 5 2 6 2 2 2" xfId="12582" xr:uid="{50A5F03E-A868-4831-BCA5-AFEB2ADF8725}"/>
    <cellStyle name="Normal 5 2 6 2 2 2 2" xfId="28273" xr:uid="{E442E135-0AB7-499A-AA96-A2D2322E498A}"/>
    <cellStyle name="Normal 5 2 6 2 2 3" xfId="12583" xr:uid="{C2EB0AA5-192C-4DB8-AAAE-D0137AA08A59}"/>
    <cellStyle name="Normal 5 2 6 2 2 3 2" xfId="28274" xr:uid="{CA43B29B-EA7D-4C9A-B10E-692C48E2D679}"/>
    <cellStyle name="Normal 5 2 6 2 2 4" xfId="28272" xr:uid="{5C824A38-CD02-4A49-B16C-9CAE68C5D585}"/>
    <cellStyle name="Normal 5 2 6 2 2 5" xfId="21162" xr:uid="{16F78D7B-6C06-4CF6-99F4-3C8BEC47AD9F}"/>
    <cellStyle name="Normal 5 2 6 2 3" xfId="12584" xr:uid="{8D4D0EAD-FF4B-43CE-B582-0DA3E168D1B5}"/>
    <cellStyle name="Normal 5 2 6 2 3 2" xfId="12585" xr:uid="{107CE683-C6B1-4D10-9DCA-863E1E21130B}"/>
    <cellStyle name="Normal 5 2 6 2 3 2 2" xfId="28276" xr:uid="{92D98FE6-2DC6-4D16-A234-0F8F2A0DF754}"/>
    <cellStyle name="Normal 5 2 6 2 3 3" xfId="28275" xr:uid="{E6E94B63-15F0-464A-A2F3-9009AEFFE5E6}"/>
    <cellStyle name="Normal 5 2 6 2 3 4" xfId="21161" xr:uid="{CF5F11DB-69DE-4981-A6DC-92757049AB42}"/>
    <cellStyle name="Normal 5 2 6 2 4" xfId="12586" xr:uid="{8578ED52-8282-4D8F-924F-462079B41307}"/>
    <cellStyle name="Normal 5 2 6 2 4 2" xfId="12587" xr:uid="{1302ED69-11A4-494A-AFF0-089B36629ABF}"/>
    <cellStyle name="Normal 5 2 6 2 4 2 2" xfId="28278" xr:uid="{CC2B9915-47F3-43E7-9ECA-AFC2D3DE8B24}"/>
    <cellStyle name="Normal 5 2 6 2 4 3" xfId="28277" xr:uid="{6F0003FA-E575-447B-BF51-F804BF36417F}"/>
    <cellStyle name="Normal 5 2 6 2 5" xfId="12588" xr:uid="{73AB8E95-7B8F-43FD-8A2B-78385A1A57CA}"/>
    <cellStyle name="Normal 5 2 6 2 5 2" xfId="28279" xr:uid="{2A084C0F-7605-443B-9CC1-8F3F9219D328}"/>
    <cellStyle name="Normal 5 2 6 2_Input 18 Cash FC" xfId="21160" xr:uid="{0063F587-0A41-4C23-9F27-A608CB8513C6}"/>
    <cellStyle name="Normal 5 2 6 3" xfId="12589" xr:uid="{F3DF8928-9326-4E90-9909-C8E6009C0E2E}"/>
    <cellStyle name="Normal 5 2 6 3 2" xfId="12590" xr:uid="{2EF5FA59-0001-4A73-BE63-DD620AECBEDF}"/>
    <cellStyle name="Normal 5 2 6 3 2 2" xfId="28281" xr:uid="{E5FA992D-D42D-410E-9A89-E361841B53A4}"/>
    <cellStyle name="Normal 5 2 6 3 2 3" xfId="21158" xr:uid="{0B3F9894-24FC-463A-9446-CB40F706040D}"/>
    <cellStyle name="Normal 5 2 6 3 3" xfId="12591" xr:uid="{E846A4D0-D950-4EA8-8ABF-CD598CA7EE03}"/>
    <cellStyle name="Normal 5 2 6 3 3 2" xfId="28282" xr:uid="{6467B143-A460-4B1A-91B3-6846899878D0}"/>
    <cellStyle name="Normal 5 2 6 3 3 3" xfId="21157" xr:uid="{F154DF9A-D7CC-4F63-A36E-8F88783B24F8}"/>
    <cellStyle name="Normal 5 2 6 3 4" xfId="28280" xr:uid="{F7604663-8701-4693-92CC-4E77CA24B22D}"/>
    <cellStyle name="Normal 5 2 6 3 5" xfId="21159" xr:uid="{1C2C35A4-FF5F-44AB-8A79-7379BBFE3416}"/>
    <cellStyle name="Normal 5 2 6 3_Input 18 Cash FC" xfId="21156" xr:uid="{F345C0B3-FB82-47AD-947A-18AF9C49CECD}"/>
    <cellStyle name="Normal 5 2 6 4" xfId="12592" xr:uid="{78A1A37B-811F-4FDB-A4A4-A5174C172F7A}"/>
    <cellStyle name="Normal 5 2 6 4 2" xfId="12593" xr:uid="{259D1E1F-FF79-41D0-AD92-0DDBAA5CECFA}"/>
    <cellStyle name="Normal 5 2 6 4 2 2" xfId="28284" xr:uid="{C5535F9B-6E54-4200-A137-485A2462D126}"/>
    <cellStyle name="Normal 5 2 6 4 2 3" xfId="21154" xr:uid="{64C86A28-0619-49D6-92E9-D565B5183C34}"/>
    <cellStyle name="Normal 5 2 6 4 3" xfId="12594" xr:uid="{8D953466-171D-4496-9DE8-082946B43A8C}"/>
    <cellStyle name="Normal 5 2 6 4 3 2" xfId="28285" xr:uid="{C9F252CB-598E-452C-8615-5F9D10D0AC27}"/>
    <cellStyle name="Normal 5 2 6 4 3 3" xfId="21153" xr:uid="{33FB9EC7-01F0-4FC6-A517-D859505B3005}"/>
    <cellStyle name="Normal 5 2 6 4 4" xfId="28283" xr:uid="{DFAE6E65-B080-4401-843F-7F90D1B46459}"/>
    <cellStyle name="Normal 5 2 6 4 5" xfId="21155" xr:uid="{DC09328B-5BFF-4A38-A610-4EFBD9C68D32}"/>
    <cellStyle name="Normal 5 2 6 4_Input 18 Cash FC" xfId="21152" xr:uid="{11E600D1-1ED9-40C7-A3A5-509E3E583A69}"/>
    <cellStyle name="Normal 5 2 6 5" xfId="12595" xr:uid="{0CBD987E-D994-442D-A117-D512A87881B0}"/>
    <cellStyle name="Normal 5 2 6 5 2" xfId="12596" xr:uid="{BF71015B-B2AD-4D36-93AF-E5C3A8F3A3EC}"/>
    <cellStyle name="Normal 5 2 6 5 2 2" xfId="28287" xr:uid="{90A8321C-9F56-4B9A-9CFC-901DDF48E9E8}"/>
    <cellStyle name="Normal 5 2 6 5 2 3" xfId="21150" xr:uid="{AE014F05-16FC-4FBD-B978-EF6E6FE3B645}"/>
    <cellStyle name="Normal 5 2 6 5 3" xfId="28286" xr:uid="{2689E73A-BC78-4704-BDCD-1B7238ADD167}"/>
    <cellStyle name="Normal 5 2 6 5 3 2" xfId="21149" xr:uid="{7452C8DF-9117-4ADF-BAC8-A6FA175DF403}"/>
    <cellStyle name="Normal 5 2 6 5 4" xfId="34547" xr:uid="{B5B7E760-61D5-40DD-911F-F940116A9FE2}"/>
    <cellStyle name="Normal 5 2 6 5 5" xfId="21151" xr:uid="{4E63865F-732E-4B01-9917-D4DEF645493F}"/>
    <cellStyle name="Normal 5 2 6 5_Input 18 Cash FC" xfId="18503" xr:uid="{DD6A0D19-419D-4C14-A6A0-67C37A5863F2}"/>
    <cellStyle name="Normal 5 2 6 6" xfId="12597" xr:uid="{4FAE7081-D3F4-4376-9ACA-71D50DE508C8}"/>
    <cellStyle name="Normal 5 2 6 6 2" xfId="12598" xr:uid="{2D7DCAEE-3D79-4479-A097-EE9F14626A60}"/>
    <cellStyle name="Normal 5 2 6 6 2 2" xfId="28289" xr:uid="{8D0EEB9C-CEF5-4010-AF43-366FE232CC1A}"/>
    <cellStyle name="Normal 5 2 6 6 2 3" xfId="21148" xr:uid="{71EB3257-A6C0-45E8-86B5-796026D3BD5E}"/>
    <cellStyle name="Normal 5 2 6 6 3" xfId="28288" xr:uid="{A217C6D6-C01B-480A-84D9-4C1B761FEFE8}"/>
    <cellStyle name="Normal 5 2 6 6 3 2" xfId="21147" xr:uid="{3B14F88F-03DA-4EA1-87F2-4CFCC92FA513}"/>
    <cellStyle name="Normal 5 2 6 6 4" xfId="34548" xr:uid="{1ECFC6D5-E894-47D4-929E-619908E7848C}"/>
    <cellStyle name="Normal 5 2 6 6 5" xfId="18502" xr:uid="{8B923BF3-88E3-4F84-96C0-FCBFA21D46CB}"/>
    <cellStyle name="Normal 5 2 6 6_Input 18 Cash FC" xfId="21146" xr:uid="{42366BD6-090A-4FBF-92A1-DD7C1BB4EAC9}"/>
    <cellStyle name="Normal 5 2 6 7" xfId="12599" xr:uid="{8943CB35-06B0-4CE1-9579-EA60C0DBDFFE}"/>
    <cellStyle name="Normal 5 2 6 7 2" xfId="28290" xr:uid="{E5A35FF0-38A8-4D2A-8334-82FB6C063197}"/>
    <cellStyle name="Normal 5 2 6 7 3" xfId="21145" xr:uid="{562B6034-8208-4AAA-A6C2-9DE2C4078E09}"/>
    <cellStyle name="Normal 5 2 6 8" xfId="21144" xr:uid="{256E2D09-B666-4BB5-AD50-F96B4E22ED1D}"/>
    <cellStyle name="Normal 5 2 6_Dev global price ach" xfId="12600" xr:uid="{104E9DFE-A473-477E-87AC-DAF5A1E83B8D}"/>
    <cellStyle name="Normal 5 2 7" xfId="1672" xr:uid="{00000000-0005-0000-0000-000007070000}"/>
    <cellStyle name="Normal 5 2 7 2" xfId="1673" xr:uid="{00000000-0005-0000-0000-000008070000}"/>
    <cellStyle name="Normal 5 2 7 2 2" xfId="12601" xr:uid="{57EE79AC-6198-4846-A943-0C9310C891B4}"/>
    <cellStyle name="Normal 5 2 7 2 2 2" xfId="12602" xr:uid="{9B3440BC-788E-4133-B29D-1398FC38B904}"/>
    <cellStyle name="Normal 5 2 7 2 2 2 2" xfId="28292" xr:uid="{F256CD95-C4CA-42FB-AA6E-9F71BEC77DB0}"/>
    <cellStyle name="Normal 5 2 7 2 2 3" xfId="12603" xr:uid="{22CB5EEE-823C-4905-8A25-D2D76F6A042E}"/>
    <cellStyle name="Normal 5 2 7 2 2 3 2" xfId="28293" xr:uid="{3F5C17CD-1D68-405C-B023-497F60C1D21E}"/>
    <cellStyle name="Normal 5 2 7 2 2 4" xfId="28291" xr:uid="{A7E07C77-5D6E-4279-A799-2685336E2B75}"/>
    <cellStyle name="Normal 5 2 7 2 2 5" xfId="21143" xr:uid="{75CCFE74-0C8C-4467-A846-421F51064B54}"/>
    <cellStyle name="Normal 5 2 7 2 3" xfId="12604" xr:uid="{4EFCE240-4A54-4EF1-B53B-22E863F01A4B}"/>
    <cellStyle name="Normal 5 2 7 2 3 2" xfId="12605" xr:uid="{F5B032E0-EDDE-42D2-8C8E-02A9F8A56D27}"/>
    <cellStyle name="Normal 5 2 7 2 3 2 2" xfId="28295" xr:uid="{F5ACA7DB-0B1C-4FD0-A7A0-424A3C0748F5}"/>
    <cellStyle name="Normal 5 2 7 2 3 3" xfId="28294" xr:uid="{D2E568E3-AF45-4EE4-AD6D-3343BCAADCC3}"/>
    <cellStyle name="Normal 5 2 7 2 3 4" xfId="21142" xr:uid="{E6E64B88-AA56-4DD8-89C8-E1A08DAC6C6E}"/>
    <cellStyle name="Normal 5 2 7 2 4" xfId="12606" xr:uid="{C3A1B83B-A0E5-445A-AEF5-A3439A5E3A06}"/>
    <cellStyle name="Normal 5 2 7 2 4 2" xfId="12607" xr:uid="{BCA3FD03-28AE-45C1-A164-B0289026F7DF}"/>
    <cellStyle name="Normal 5 2 7 2 4 2 2" xfId="28297" xr:uid="{5DC30EEB-4D21-46F0-8F1B-437D55A25660}"/>
    <cellStyle name="Normal 5 2 7 2 4 3" xfId="28296" xr:uid="{C4F52101-4486-4BCA-A51B-FFDB53B1964E}"/>
    <cellStyle name="Normal 5 2 7 2 5" xfId="12608" xr:uid="{8EB4B3AE-EA0E-4B68-9DC7-A516AF247ED5}"/>
    <cellStyle name="Normal 5 2 7 2 5 2" xfId="28298" xr:uid="{E8D7D582-FB86-4F7C-9EEA-A5B414F3D783}"/>
    <cellStyle name="Normal 5 2 7 2_Input 18 Cash FC" xfId="21141" xr:uid="{824E1DBA-BDAB-498E-A921-2180E2E023B9}"/>
    <cellStyle name="Normal 5 2 7 3" xfId="12609" xr:uid="{4DAEC4BC-8530-49C9-9CEE-B0D6991611F8}"/>
    <cellStyle name="Normal 5 2 7 3 2" xfId="12610" xr:uid="{0B00C02C-BD59-49B8-BEB6-306F79D1F890}"/>
    <cellStyle name="Normal 5 2 7 3 2 2" xfId="28300" xr:uid="{D2DA25B7-435A-4EE8-9676-347752B933BF}"/>
    <cellStyle name="Normal 5 2 7 3 2 3" xfId="21139" xr:uid="{8BAB3562-EF66-46BA-BE40-590667C50908}"/>
    <cellStyle name="Normal 5 2 7 3 3" xfId="12611" xr:uid="{5CEC0DEF-C5CB-4598-9507-4B3138508D02}"/>
    <cellStyle name="Normal 5 2 7 3 3 2" xfId="28301" xr:uid="{032DA629-C994-4FE5-975F-45DD76A512E0}"/>
    <cellStyle name="Normal 5 2 7 3 3 3" xfId="21138" xr:uid="{DDE6EAEE-8F34-46C5-BAFD-9620B9E02419}"/>
    <cellStyle name="Normal 5 2 7 3 4" xfId="28299" xr:uid="{4189B025-8E41-422B-ABFF-03F2903AEEA3}"/>
    <cellStyle name="Normal 5 2 7 3 5" xfId="21140" xr:uid="{6667F39B-FBF3-4D8E-A817-2C31D3AA925E}"/>
    <cellStyle name="Normal 5 2 7 3_Input 18 Cash FC" xfId="21137" xr:uid="{7360F06E-7A19-4393-AE9A-B5B53E5DC5C2}"/>
    <cellStyle name="Normal 5 2 7 4" xfId="12612" xr:uid="{687CD408-F0A1-4FA9-890C-4A5270D3C39F}"/>
    <cellStyle name="Normal 5 2 7 4 2" xfId="12613" xr:uid="{5E189C3C-3A7E-4C02-8FBF-B3498E16310B}"/>
    <cellStyle name="Normal 5 2 7 4 2 2" xfId="28303" xr:uid="{0FF33A6D-E409-4FD5-9BC6-193AAFA1C457}"/>
    <cellStyle name="Normal 5 2 7 4 2 3" xfId="21135" xr:uid="{F27A8AD3-FB70-4F5B-A755-E77E160074C9}"/>
    <cellStyle name="Normal 5 2 7 4 3" xfId="12614" xr:uid="{AC4CD3CB-35B7-418C-890C-585CC9340461}"/>
    <cellStyle name="Normal 5 2 7 4 3 2" xfId="28304" xr:uid="{CF999B5E-C5AF-408B-8BBF-6DCBCEFD5BA1}"/>
    <cellStyle name="Normal 5 2 7 4 3 3" xfId="21134" xr:uid="{4AEED213-C2BF-4937-94ED-9D773E7FC148}"/>
    <cellStyle name="Normal 5 2 7 4 4" xfId="28302" xr:uid="{640787AC-9D2F-406A-B3F8-8C0B1BBE1425}"/>
    <cellStyle name="Normal 5 2 7 4 5" xfId="21136" xr:uid="{F90C3F49-232A-41CF-88CD-3A4A9CCAA6EC}"/>
    <cellStyle name="Normal 5 2 7 4_Input 18 Cash FC" xfId="21133" xr:uid="{DF719615-0EF6-4565-9B72-89A4A9B1F43C}"/>
    <cellStyle name="Normal 5 2 7 5" xfId="12615" xr:uid="{35B6205A-A360-44A3-88D0-F4EEE3D2F39C}"/>
    <cellStyle name="Normal 5 2 7 5 2" xfId="12616" xr:uid="{957DADAD-AF95-4393-A812-C3BD70778675}"/>
    <cellStyle name="Normal 5 2 7 5 2 2" xfId="28306" xr:uid="{37EFA920-8DB4-4A4C-81C0-A475967051FD}"/>
    <cellStyle name="Normal 5 2 7 5 2 3" xfId="21131" xr:uid="{9E62DE8D-6521-434F-B79A-298CF9F51FB6}"/>
    <cellStyle name="Normal 5 2 7 5 3" xfId="28305" xr:uid="{6FC664B2-1E3E-40FB-9C2D-0EF0E5827B9F}"/>
    <cellStyle name="Normal 5 2 7 5 3 2" xfId="18501" xr:uid="{9E9BF329-E8D1-4E1C-8CCE-BCC894137694}"/>
    <cellStyle name="Normal 5 2 7 5 4" xfId="34549" xr:uid="{ECE2AA1E-4903-419B-823B-E92BFB3C213A}"/>
    <cellStyle name="Normal 5 2 7 5 5" xfId="21132" xr:uid="{D3F302DA-CD1D-4C72-8E02-4F626DE2C2B1}"/>
    <cellStyle name="Normal 5 2 7 5_Input 18 Cash FC" xfId="21130" xr:uid="{C6FF215F-A50C-4767-9DCD-FD37B984FF71}"/>
    <cellStyle name="Normal 5 2 7 6" xfId="12617" xr:uid="{108FF1FA-8AF9-4E83-8D2A-8BE1DCC1B6FC}"/>
    <cellStyle name="Normal 5 2 7 6 2" xfId="12618" xr:uid="{F11D7968-E2BC-4F4C-8E85-0408F1A0356C}"/>
    <cellStyle name="Normal 5 2 7 6 2 2" xfId="28308" xr:uid="{44236818-0C2B-4212-9D9C-CCA2F8A3D21B}"/>
    <cellStyle name="Normal 5 2 7 6 2 3" xfId="21128" xr:uid="{4172D458-5316-4D82-803B-4C71A3A1D785}"/>
    <cellStyle name="Normal 5 2 7 6 3" xfId="28307" xr:uid="{22EE5193-1396-4021-9842-695A4097D05E}"/>
    <cellStyle name="Normal 5 2 7 6 3 2" xfId="21127" xr:uid="{77E6BA12-8E23-452E-8CF6-519154680392}"/>
    <cellStyle name="Normal 5 2 7 6 4" xfId="34550" xr:uid="{C3761B5E-3356-406A-B79F-E0108EC99AC3}"/>
    <cellStyle name="Normal 5 2 7 6 5" xfId="21129" xr:uid="{65778E2F-C9A3-4E4F-BD01-8129D64EC998}"/>
    <cellStyle name="Normal 5 2 7 6_Input 18 Cash FC" xfId="21126" xr:uid="{3E8DA56C-CE69-4BEC-9F38-E8B88A0835F6}"/>
    <cellStyle name="Normal 5 2 7 7" xfId="12619" xr:uid="{32204E72-E0F9-480F-BC16-787A3A12021A}"/>
    <cellStyle name="Normal 5 2 7 7 2" xfId="28309" xr:uid="{C067D044-8B74-4064-BBD1-42D0BAB6706A}"/>
    <cellStyle name="Normal 5 2 7 7 3" xfId="21125" xr:uid="{FC77DEF5-8E06-44D1-B98A-34FD65C0EF54}"/>
    <cellStyle name="Normal 5 2 7 8" xfId="21124" xr:uid="{2AC5A1BE-9297-47BA-8839-75CE50CA8F17}"/>
    <cellStyle name="Normal 5 2 7_Dev global price ach" xfId="12620" xr:uid="{1F427F39-E458-404B-AC51-0D664531952A}"/>
    <cellStyle name="Normal 5 2 8" xfId="1674" xr:uid="{00000000-0005-0000-0000-00000A070000}"/>
    <cellStyle name="Normal 5 2 8 2" xfId="12621" xr:uid="{EEDF9646-3890-40A6-BD05-F5FEFE8A48B4}"/>
    <cellStyle name="Normal 5 2 8 2 2" xfId="28310" xr:uid="{6011DBAF-7BAC-4A98-AF82-850067DE1410}"/>
    <cellStyle name="Normal 5 2 8 2 3" xfId="21123" xr:uid="{E2BB87DB-750C-4433-B802-BCE7B53BBA93}"/>
    <cellStyle name="Normal 5 2 8 3" xfId="12622" xr:uid="{BE8F6F2B-2DCD-44BD-98D0-E1214677D6DE}"/>
    <cellStyle name="Normal 5 2 8 3 2" xfId="12623" xr:uid="{8A0099FF-9DD6-46F0-8994-71A9A5ABCE78}"/>
    <cellStyle name="Normal 5 2 8 3 2 2" xfId="28312" xr:uid="{A46575D0-E9C3-48FF-981E-C78BEB10FB16}"/>
    <cellStyle name="Normal 5 2 8 3 3" xfId="12624" xr:uid="{8ACE6E89-1147-43AB-8413-3391A37E19DD}"/>
    <cellStyle name="Normal 5 2 8 3 3 2" xfId="28313" xr:uid="{C169C95E-489B-48D9-AC36-12B8D984C5C7}"/>
    <cellStyle name="Normal 5 2 8 3 4" xfId="28311" xr:uid="{CA10CFD4-86E5-44A3-A154-B5291CB7FB94}"/>
    <cellStyle name="Normal 5 2 8 3 5" xfId="21122" xr:uid="{CD94294E-EF62-4B51-BCA1-6DCCDCED64D1}"/>
    <cellStyle name="Normal 5 2 8 4" xfId="12625" xr:uid="{49735E2C-5DDC-4B4A-B348-7EE704206AA8}"/>
    <cellStyle name="Normal 5 2 8 4 2" xfId="12626" xr:uid="{24792F8E-5098-4888-B389-32BA211AF341}"/>
    <cellStyle name="Normal 5 2 8 4 2 2" xfId="28315" xr:uid="{00BE56ED-BBA7-46C2-BF56-1F840F7B6E2F}"/>
    <cellStyle name="Normal 5 2 8 4 3" xfId="28314" xr:uid="{D6346892-3BDF-4F4A-8752-70D3F90F45D5}"/>
    <cellStyle name="Normal 5 2 8_Input 18 Cash FC" xfId="21121" xr:uid="{80B60839-294C-4654-A73C-C578230473EE}"/>
    <cellStyle name="Normal 5 2 9" xfId="1675" xr:uid="{00000000-0005-0000-0000-00000B070000}"/>
    <cellStyle name="Normal 5 2 9 2" xfId="12627" xr:uid="{BA4AF0D7-5F12-40AB-BA54-31E2B809130B}"/>
    <cellStyle name="Normal 5 2 9 2 2" xfId="28316" xr:uid="{2B7B1728-084C-4E0B-A04B-38A495C91DE7}"/>
    <cellStyle name="Normal 5 2 9 2 3" xfId="21120" xr:uid="{825722B1-0955-4030-877E-3AAE71D7F104}"/>
    <cellStyle name="Normal 5 2 9 3" xfId="12628" xr:uid="{D05F7E3E-EDDB-4681-BAEB-F5AEBC1BFEBF}"/>
    <cellStyle name="Normal 5 2 9 3 2" xfId="12629" xr:uid="{69213E3C-8444-4CB8-BC19-2FF3BD740D5C}"/>
    <cellStyle name="Normal 5 2 9 3 2 2" xfId="28318" xr:uid="{C747E663-2A02-4B68-957E-C53B57589813}"/>
    <cellStyle name="Normal 5 2 9 3 3" xfId="12630" xr:uid="{DA4433F3-DD93-4744-8567-A91E7D42969D}"/>
    <cellStyle name="Normal 5 2 9 3 3 2" xfId="28319" xr:uid="{1EFEB3D1-B411-48E9-8FF3-5FFDAD896306}"/>
    <cellStyle name="Normal 5 2 9 3 4" xfId="28317" xr:uid="{13A1B48E-163E-4288-B11E-C90CD38A7258}"/>
    <cellStyle name="Normal 5 2 9 3 5" xfId="21119" xr:uid="{B4B7E159-F769-4272-96DD-22A96675E5B3}"/>
    <cellStyle name="Normal 5 2 9 4" xfId="12631" xr:uid="{18DC3094-55F7-4AB0-B64B-75DC8461FA20}"/>
    <cellStyle name="Normal 5 2 9 4 2" xfId="12632" xr:uid="{CE8C168F-1B67-4C1A-8EFD-51F90B2F7B1A}"/>
    <cellStyle name="Normal 5 2 9 4 2 2" xfId="28321" xr:uid="{2FEFBA31-2D80-4F6E-BF12-37F6B1AA0835}"/>
    <cellStyle name="Normal 5 2 9 4 3" xfId="28320" xr:uid="{DBFE8B02-244E-4AEE-8653-3A8B1D51F07E}"/>
    <cellStyle name="Normal 5 2 9_Input 18 Cash FC" xfId="21118" xr:uid="{5E73B349-24E1-4088-A0BF-A2DA971F1C1F}"/>
    <cellStyle name="Normal 5 2_2015 BFOREC HFM PLBS" xfId="1676" xr:uid="{00000000-0005-0000-0000-00000C070000}"/>
    <cellStyle name="Normal 5 3" xfId="1677" xr:uid="{00000000-0005-0000-0000-00000D070000}"/>
    <cellStyle name="Normal 5 3 10" xfId="12633" xr:uid="{D7B21A3D-2C44-4238-9FC6-DB6D5033581A}"/>
    <cellStyle name="Normal 5 3 10 2" xfId="12634" xr:uid="{29FE8617-2EF9-4BAB-9C78-CAF6CFE4E1B0}"/>
    <cellStyle name="Normal 5 3 10 2 2" xfId="28323" xr:uid="{F67B20DB-9D09-4D8A-9D0D-209CFA377B68}"/>
    <cellStyle name="Normal 5 3 10 2 3" xfId="21116" xr:uid="{77461E35-E25E-4C14-AABF-447F1C5F0EBF}"/>
    <cellStyle name="Normal 5 3 10 3" xfId="12635" xr:uid="{AD8796E8-6851-443D-BA3F-0C920B2962BB}"/>
    <cellStyle name="Normal 5 3 10 3 2" xfId="28324" xr:uid="{9917629C-9F71-4C48-A8E3-FEDD3AF68FD0}"/>
    <cellStyle name="Normal 5 3 10 3 3" xfId="21115" xr:uid="{7E5C6F53-A656-48E2-9E43-C3D6E0FDBD88}"/>
    <cellStyle name="Normal 5 3 10 4" xfId="28322" xr:uid="{68DBFEC9-0186-4494-902C-D025976E2C8E}"/>
    <cellStyle name="Normal 5 3 10 5" xfId="21117" xr:uid="{1F61D2F3-4520-486F-A699-72610AB6E9D4}"/>
    <cellStyle name="Normal 5 3 10_Input 18 Cash FC" xfId="21114" xr:uid="{84A07682-0245-44F5-9542-9AD68D96F883}"/>
    <cellStyle name="Normal 5 3 11" xfId="12636" xr:uid="{7316E866-7ADB-42AC-BA3A-9B282432DA5F}"/>
    <cellStyle name="Normal 5 3 11 2" xfId="12637" xr:uid="{D79BF72E-305E-49B5-B055-5E50DC67D994}"/>
    <cellStyle name="Normal 5 3 11 2 2" xfId="28326" xr:uid="{96866EDC-A1F9-4E66-8154-2B79A46C47F2}"/>
    <cellStyle name="Normal 5 3 11 2 3" xfId="18500" xr:uid="{E425F2BA-C2D6-4EAB-A3B8-EE93670673FA}"/>
    <cellStyle name="Normal 5 3 11 3" xfId="28325" xr:uid="{A9CE9C4F-8221-485C-B764-47CACEE4E49D}"/>
    <cellStyle name="Normal 5 3 11 3 2" xfId="18499" xr:uid="{08E35B38-0059-4AFF-96D2-25F979B2D434}"/>
    <cellStyle name="Normal 5 3 11 4" xfId="34551" xr:uid="{80F4E472-F243-4298-8F30-EF755FE8E266}"/>
    <cellStyle name="Normal 5 3 11 5" xfId="21113" xr:uid="{BB357D60-E768-4DBD-A85E-0C821470A619}"/>
    <cellStyle name="Normal 5 3 11_Input 18 Cash FC" xfId="18498" xr:uid="{02738B15-5D2C-4758-9FA7-F2B5BD288F26}"/>
    <cellStyle name="Normal 5 3 12" xfId="12638" xr:uid="{E3F6B801-23A9-4604-A65D-51DE8ABABB4D}"/>
    <cellStyle name="Normal 5 3 12 2" xfId="12639" xr:uid="{A03277D7-B44F-4006-A0C8-A32667CDDBB0}"/>
    <cellStyle name="Normal 5 3 12 2 2" xfId="28328" xr:uid="{02B13151-B251-4F5E-9EA0-2F35BFEADE7C}"/>
    <cellStyle name="Normal 5 3 12 3" xfId="28327" xr:uid="{887F18B9-BD9F-4CBC-AA76-579A9F4CB681}"/>
    <cellStyle name="Normal 5 3 12 4" xfId="21112" xr:uid="{3ED5640A-13A2-456D-959F-849755651573}"/>
    <cellStyle name="Normal 5 3 13" xfId="12640" xr:uid="{E7701335-7874-4D00-A325-EECCAC15AA6B}"/>
    <cellStyle name="Normal 5 3 13 2" xfId="28329" xr:uid="{057C7FE3-60E0-4AF0-8098-2E13F7244351}"/>
    <cellStyle name="Normal 5 3 13 3" xfId="21111" xr:uid="{941BCB71-FDBD-44D9-B6C7-085515D03776}"/>
    <cellStyle name="Normal 5 3 14" xfId="18295" xr:uid="{4D09FBEE-E3A2-4B8E-80F7-0E8F63714040}"/>
    <cellStyle name="Normal 5 3 15" xfId="34667" xr:uid="{472190A1-EFFB-485A-A583-5FABC68337FA}"/>
    <cellStyle name="Normal 5 3 16" xfId="34685" xr:uid="{B5A5644C-4B76-43A2-A6C7-79AED4FCF622}"/>
    <cellStyle name="Normal 5 3 2" xfId="1678" xr:uid="{00000000-0005-0000-0000-00000E070000}"/>
    <cellStyle name="Normal 5 3 2 10" xfId="12641" xr:uid="{3ACE6D03-4EF6-41A5-9462-531B8C90F916}"/>
    <cellStyle name="Normal 5 3 2 10 2" xfId="12642" xr:uid="{EEBD84F0-E061-49A4-BC08-5CC31C5536C4}"/>
    <cellStyle name="Normal 5 3 2 10 2 2" xfId="28331" xr:uid="{85E52FC9-7B2E-459B-9295-4E3BE4620493}"/>
    <cellStyle name="Normal 5 3 2 10 3" xfId="28330" xr:uid="{590879D6-3847-425D-9780-A3931429778A}"/>
    <cellStyle name="Normal 5 3 2 10 4" xfId="21110" xr:uid="{C2E16C13-4638-4E5E-B62D-2B6B528563F1}"/>
    <cellStyle name="Normal 5 3 2 11" xfId="12643" xr:uid="{F26A3EA2-0ADE-45C0-AAEC-856DA736655C}"/>
    <cellStyle name="Normal 5 3 2 11 2" xfId="12644" xr:uid="{4D310C25-AF7C-4D3D-948E-8CC701EC3AF6}"/>
    <cellStyle name="Normal 5 3 2 11 2 2" xfId="28333" xr:uid="{509D1B1D-2C40-4BF8-8A73-89B79B7D489D}"/>
    <cellStyle name="Normal 5 3 2 11 3" xfId="28332" xr:uid="{0D2278CE-34C0-43D8-8DC2-F405A0A6EBDA}"/>
    <cellStyle name="Normal 5 3 2 12" xfId="12645" xr:uid="{A6C29566-40BE-4272-B0B3-017EB54D8607}"/>
    <cellStyle name="Normal 5 3 2 12 2" xfId="28334" xr:uid="{FD4E331A-FB4E-485A-B1C0-8E39898D2D92}"/>
    <cellStyle name="Normal 5 3 2 2" xfId="1679" xr:uid="{00000000-0005-0000-0000-00000F070000}"/>
    <cellStyle name="Normal 5 3 2 2 2" xfId="1680" xr:uid="{00000000-0005-0000-0000-000010070000}"/>
    <cellStyle name="Normal 5 3 2 2 2 2" xfId="1681" xr:uid="{00000000-0005-0000-0000-000011070000}"/>
    <cellStyle name="Normal 5 3 2 2 2 2 2" xfId="12647" xr:uid="{A456AE54-15FC-48BE-826C-753684A7FE2E}"/>
    <cellStyle name="Normal 5 3 2 2 2 2 2 2" xfId="12648" xr:uid="{65FBC7BF-C872-4EBB-8C78-2DAD2F20DF97}"/>
    <cellStyle name="Normal 5 3 2 2 2 2 2 2 2" xfId="28336" xr:uid="{5B1C9E00-228F-4E84-A427-763FBB5EDB22}"/>
    <cellStyle name="Normal 5 3 2 2 2 2 2 3" xfId="12649" xr:uid="{8140D810-7774-4EB7-8112-209405B6A2E2}"/>
    <cellStyle name="Normal 5 3 2 2 2 2 2 3 2" xfId="28337" xr:uid="{51F786A0-DB3D-4D51-B260-45A0781C03A4}"/>
    <cellStyle name="Normal 5 3 2 2 2 2 2 4" xfId="28335" xr:uid="{D356D4CF-E0EE-4BDB-A72F-B4C0D6A5AC2E}"/>
    <cellStyle name="Normal 5 3 2 2 2 2 3" xfId="12650" xr:uid="{6DB39479-20AF-4CF6-9198-89B0D5476CAC}"/>
    <cellStyle name="Normal 5 3 2 2 2 2 3 2" xfId="12651" xr:uid="{5C27F488-9C22-4A08-87B1-D21D7D11EA6C}"/>
    <cellStyle name="Normal 5 3 2 2 2 2 3 2 2" xfId="28339" xr:uid="{3C883CEE-B33F-4619-9FD6-CFDB6F225ABF}"/>
    <cellStyle name="Normal 5 3 2 2 2 2 3 3" xfId="28338" xr:uid="{FC0D9D41-FBBE-482D-A0B7-583648D8F8CA}"/>
    <cellStyle name="Normal 5 3 2 2 2 2 4" xfId="12652" xr:uid="{53BBE50A-B694-4EF6-ADF5-F52D74DC659B}"/>
    <cellStyle name="Normal 5 3 2 2 2 2 4 2" xfId="12653" xr:uid="{A62778DB-9130-436E-B11F-F3E3EAE64972}"/>
    <cellStyle name="Normal 5 3 2 2 2 2 4 2 2" xfId="28341" xr:uid="{B28F15E0-93FF-47F5-80DD-46D20BC099ED}"/>
    <cellStyle name="Normal 5 3 2 2 2 2 4 3" xfId="28340" xr:uid="{287D42EF-DB09-44D7-B2F7-AF1EF0E22C87}"/>
    <cellStyle name="Normal 5 3 2 2 2 2 5" xfId="12654" xr:uid="{4CE114BF-BF02-4FCE-9A83-C7ADB960C1DC}"/>
    <cellStyle name="Normal 5 3 2 2 2 2 5 2" xfId="28342" xr:uid="{D77E7485-0BD4-414F-AF06-ACFA74F6C6BA}"/>
    <cellStyle name="Normal 5 3 2 2 2 2_sales contracts" xfId="12646" xr:uid="{F5C3B215-BB1A-408E-800D-840324046F54}"/>
    <cellStyle name="Normal 5 3 2 2 2 3" xfId="12655" xr:uid="{39E8EDFF-1A49-49EF-B052-457E81C9B1A6}"/>
    <cellStyle name="Normal 5 3 2 2 2 3 2" xfId="12656" xr:uid="{B143115F-6374-4C25-A300-C6003F65A97E}"/>
    <cellStyle name="Normal 5 3 2 2 2 3 2 2" xfId="28344" xr:uid="{BB585A47-FB2F-4D43-82A9-D48245B2DD90}"/>
    <cellStyle name="Normal 5 3 2 2 2 3 3" xfId="12657" xr:uid="{9BBEBB6A-39B2-4BA2-BA24-90C16A1DA877}"/>
    <cellStyle name="Normal 5 3 2 2 2 3 3 2" xfId="28345" xr:uid="{B7A9A16B-B1ED-4F6F-AA3D-058D37054F37}"/>
    <cellStyle name="Normal 5 3 2 2 2 3 4" xfId="28343" xr:uid="{97F02251-0519-49D7-BB70-650B28242EB7}"/>
    <cellStyle name="Normal 5 3 2 2 2 3 5" xfId="21109" xr:uid="{88E0EBFF-41B1-4A58-8D99-5D2369DD505A}"/>
    <cellStyle name="Normal 5 3 2 2 2 4" xfId="12658" xr:uid="{51C1244F-E147-47DC-B410-3A305D1CA81A}"/>
    <cellStyle name="Normal 5 3 2 2 2 4 2" xfId="12659" xr:uid="{44F891C2-1C89-48AF-82BA-363AFD5C2802}"/>
    <cellStyle name="Normal 5 3 2 2 2 4 2 2" xfId="28347" xr:uid="{C0FCD07F-4BB2-45CF-8FAC-95245889B495}"/>
    <cellStyle name="Normal 5 3 2 2 2 4 3" xfId="12660" xr:uid="{3D24006D-219F-4E2A-9941-9B3D8AA80CB9}"/>
    <cellStyle name="Normal 5 3 2 2 2 4 3 2" xfId="28348" xr:uid="{111CACB9-0D73-4DD9-92E1-E7FABDA77ED7}"/>
    <cellStyle name="Normal 5 3 2 2 2 4 4" xfId="28346" xr:uid="{9D467BCB-4105-4849-AEBD-6AE1C91C2EFD}"/>
    <cellStyle name="Normal 5 3 2 2 2 5" xfId="12661" xr:uid="{3F230999-7914-4C09-899D-9648E2335DAC}"/>
    <cellStyle name="Normal 5 3 2 2 2 5 2" xfId="12662" xr:uid="{F78A40D0-64FB-4606-81C8-5E2ECB995856}"/>
    <cellStyle name="Normal 5 3 2 2 2 5 2 2" xfId="28350" xr:uid="{94B2BBE5-4E0D-4048-91F6-011AC62E5237}"/>
    <cellStyle name="Normal 5 3 2 2 2 5 3" xfId="28349" xr:uid="{CC4F96F1-8EFA-47D5-AE89-BCEFC9060BAB}"/>
    <cellStyle name="Normal 5 3 2 2 2 6" xfId="12663" xr:uid="{8B0C8653-52B1-4DC4-947C-E2B55FC09FFA}"/>
    <cellStyle name="Normal 5 3 2 2 2 6 2" xfId="12664" xr:uid="{F1AC8957-9DBE-4C9C-8034-CCF261682663}"/>
    <cellStyle name="Normal 5 3 2 2 2 6 2 2" xfId="28352" xr:uid="{8AF51B18-9944-44F4-B1F5-D43953587C49}"/>
    <cellStyle name="Normal 5 3 2 2 2 6 3" xfId="28351" xr:uid="{63F37655-4382-4D56-A96D-40CFEF2D72E3}"/>
    <cellStyle name="Normal 5 3 2 2 2 7" xfId="12665" xr:uid="{4A2564B0-02F9-4CA5-B450-4CF97509087A}"/>
    <cellStyle name="Normal 5 3 2 2 2 7 2" xfId="28353" xr:uid="{83EBB433-E9C6-4EDA-B914-663968BDF3DB}"/>
    <cellStyle name="Normal 5 3 2 2 2_Dev global price ach" xfId="12666" xr:uid="{40FA6CD2-C392-4600-AA7D-ACD11DB131DF}"/>
    <cellStyle name="Normal 5 3 2 2 3" xfId="1682" xr:uid="{00000000-0005-0000-0000-000013070000}"/>
    <cellStyle name="Normal 5 3 2 2 3 2" xfId="12667" xr:uid="{1FDDDDA1-7278-4DD0-95A7-338FE2314C7B}"/>
    <cellStyle name="Normal 5 3 2 2 3 2 2" xfId="12668" xr:uid="{F8B068D3-0CF0-417C-83D0-B3F0DC6FA1AA}"/>
    <cellStyle name="Normal 5 3 2 2 3 2 2 2" xfId="28355" xr:uid="{EA221593-78ED-46C1-831F-99F2D47C610B}"/>
    <cellStyle name="Normal 5 3 2 2 3 2 3" xfId="12669" xr:uid="{229FEA9D-75F4-4FC9-ABF9-63510E5BB671}"/>
    <cellStyle name="Normal 5 3 2 2 3 2 3 2" xfId="28356" xr:uid="{15CEA0A7-0190-4AD0-9085-67694651D6CA}"/>
    <cellStyle name="Normal 5 3 2 2 3 2 4" xfId="28354" xr:uid="{47C70F29-46A0-4B9F-91D9-BF993E7928DB}"/>
    <cellStyle name="Normal 5 3 2 2 3 2 5" xfId="21108" xr:uid="{BF87DD71-18A3-41DA-BA70-95E056173CBF}"/>
    <cellStyle name="Normal 5 3 2 2 3 3" xfId="12670" xr:uid="{F8B4E189-9EBE-4ADF-B8C2-18FAB0EBEDA1}"/>
    <cellStyle name="Normal 5 3 2 2 3 3 2" xfId="12671" xr:uid="{F1F5DD0B-7B34-48FF-9A3F-E0099BDF0D29}"/>
    <cellStyle name="Normal 5 3 2 2 3 3 2 2" xfId="28358" xr:uid="{FA3B7DBD-A468-490A-A5A0-1AA41780ABF9}"/>
    <cellStyle name="Normal 5 3 2 2 3 3 3" xfId="28357" xr:uid="{C3FAC4D9-0205-4049-B393-A8BA362C2118}"/>
    <cellStyle name="Normal 5 3 2 2 3 3 4" xfId="21107" xr:uid="{8AC2D1E0-AC4B-4514-9C79-506BEC0CE236}"/>
    <cellStyle name="Normal 5 3 2 2 3 4" xfId="12672" xr:uid="{51F1B643-0DC3-44A8-9950-95FCB87FC3A4}"/>
    <cellStyle name="Normal 5 3 2 2 3 4 2" xfId="12673" xr:uid="{538BDC3F-844D-4B38-B164-355710975A5E}"/>
    <cellStyle name="Normal 5 3 2 2 3 4 2 2" xfId="28360" xr:uid="{8BA16BAA-B67F-4102-8663-A7E8C2DAF64F}"/>
    <cellStyle name="Normal 5 3 2 2 3 4 3" xfId="28359" xr:uid="{1E1BB8E1-2977-4B72-AD1C-EB5C2D219667}"/>
    <cellStyle name="Normal 5 3 2 2 3 5" xfId="12674" xr:uid="{9F90F948-B5F3-4E87-8A61-615ABF781E2B}"/>
    <cellStyle name="Normal 5 3 2 2 3 5 2" xfId="28361" xr:uid="{C65040CB-0289-4B6F-90A4-C85DC669EA1B}"/>
    <cellStyle name="Normal 5 3 2 2 3_Input 18 Cash FC" xfId="21106" xr:uid="{9840774C-0DB8-4955-AEF9-600C99D8D7F2}"/>
    <cellStyle name="Normal 5 3 2 2 4" xfId="12675" xr:uid="{43A0339C-5D68-4CD5-85BF-F8A73112A96F}"/>
    <cellStyle name="Normal 5 3 2 2 4 2" xfId="12676" xr:uid="{DB2BF062-832E-46CD-800B-BE6C5D49050A}"/>
    <cellStyle name="Normal 5 3 2 2 4 2 2" xfId="28363" xr:uid="{0F854691-9ED0-4F5C-914F-82DCF36F3EDD}"/>
    <cellStyle name="Normal 5 3 2 2 4 2 3" xfId="21104" xr:uid="{E5573386-B60E-47F0-82E8-EFF950AFBCE5}"/>
    <cellStyle name="Normal 5 3 2 2 4 3" xfId="12677" xr:uid="{8E6DFD51-60E1-4CA2-9FEC-48C3444EE614}"/>
    <cellStyle name="Normal 5 3 2 2 4 3 2" xfId="28364" xr:uid="{6D6924FE-0F1E-4B06-BB18-CE38671983A1}"/>
    <cellStyle name="Normal 5 3 2 2 4 3 3" xfId="21103" xr:uid="{2407772C-396A-4C5E-A480-746213BCDA66}"/>
    <cellStyle name="Normal 5 3 2 2 4 4" xfId="28362" xr:uid="{CCC5B7B2-898A-4D26-837C-80B0F02616C1}"/>
    <cellStyle name="Normal 5 3 2 2 4 5" xfId="21105" xr:uid="{E3F13E68-28BF-4129-9D3E-1ABAC3F6B56D}"/>
    <cellStyle name="Normal 5 3 2 2 4_Input 18 Cash FC" xfId="21102" xr:uid="{DAAA56BA-97FE-4FAF-9984-2A99C47D1D06}"/>
    <cellStyle name="Normal 5 3 2 2 5" xfId="12678" xr:uid="{71863A16-19B8-4B1E-B8CC-37D859D54A87}"/>
    <cellStyle name="Normal 5 3 2 2 5 2" xfId="12679" xr:uid="{34A16929-0565-4CBD-B53D-58131D802891}"/>
    <cellStyle name="Normal 5 3 2 2 5 2 2" xfId="28366" xr:uid="{245D0CF9-8C8C-4A09-B15D-82B8BACE59E1}"/>
    <cellStyle name="Normal 5 3 2 2 5 2 3" xfId="21100" xr:uid="{74B01DB7-0214-4B23-A1EE-1BBBFFFA3C78}"/>
    <cellStyle name="Normal 5 3 2 2 5 3" xfId="12680" xr:uid="{AFA6664C-6F3B-473E-959F-5C1B6359CB36}"/>
    <cellStyle name="Normal 5 3 2 2 5 3 2" xfId="28367" xr:uid="{C176139C-0ACD-4B21-A6B1-A732F71AF083}"/>
    <cellStyle name="Normal 5 3 2 2 5 3 3" xfId="21099" xr:uid="{4D6D10AB-A120-4144-8CC1-77857E70E591}"/>
    <cellStyle name="Normal 5 3 2 2 5 4" xfId="28365" xr:uid="{583E534D-5B6C-4F44-831F-AEFFECD94F8C}"/>
    <cellStyle name="Normal 5 3 2 2 5 5" xfId="21101" xr:uid="{AC2CBE99-D885-4439-ABB5-C8539DE14470}"/>
    <cellStyle name="Normal 5 3 2 2 5_Input 18 Cash FC" xfId="21098" xr:uid="{F6F9DC7A-B698-44EF-A3E0-483428B392C1}"/>
    <cellStyle name="Normal 5 3 2 2 6" xfId="12681" xr:uid="{AA329C9E-B728-4A65-91B9-D59493B025E9}"/>
    <cellStyle name="Normal 5 3 2 2 6 2" xfId="12682" xr:uid="{8569906F-4E9F-4531-88B5-45057D37FA50}"/>
    <cellStyle name="Normal 5 3 2 2 6 2 2" xfId="28369" xr:uid="{AB626E25-0760-4E4A-B3E3-D1DD2595CCC0}"/>
    <cellStyle name="Normal 5 3 2 2 6 2 3" xfId="21097" xr:uid="{D4AB075C-A857-474D-A8CC-320F49D988D7}"/>
    <cellStyle name="Normal 5 3 2 2 6 3" xfId="28368" xr:uid="{E23FC049-B2C8-4CE9-901D-23B25A77AD15}"/>
    <cellStyle name="Normal 5 3 2 2 6 3 2" xfId="21096" xr:uid="{11084B41-50F7-4271-BABA-C2215BE4E42C}"/>
    <cellStyle name="Normal 5 3 2 2 6 4" xfId="34552" xr:uid="{7CD24631-B154-4D7D-962B-CF541FA2A1E4}"/>
    <cellStyle name="Normal 5 3 2 2 6 5" xfId="18497" xr:uid="{00FFE22C-D3A0-4034-B73A-B17E49CD88BD}"/>
    <cellStyle name="Normal 5 3 2 2 6_Input 18 Cash FC" xfId="21095" xr:uid="{2DB2E97A-C19E-4DF1-A5A2-FF5F8AE51DC7}"/>
    <cellStyle name="Normal 5 3 2 2 7" xfId="12683" xr:uid="{829B8104-02D9-46E7-9FA8-B8AA511BE0F5}"/>
    <cellStyle name="Normal 5 3 2 2 7 2" xfId="12684" xr:uid="{2D00C099-7A67-4B85-B6FA-89F5C825EDB0}"/>
    <cellStyle name="Normal 5 3 2 2 7 2 2" xfId="28371" xr:uid="{E4250855-36D2-40BE-B205-116B6A108BAF}"/>
    <cellStyle name="Normal 5 3 2 2 7 3" xfId="28370" xr:uid="{4E9F862A-5389-4957-95D1-A4317A4629BD}"/>
    <cellStyle name="Normal 5 3 2 2 7 4" xfId="21094" xr:uid="{AFE6D0FD-56EE-4A65-B78B-86CAA93781FB}"/>
    <cellStyle name="Normal 5 3 2 2 8" xfId="12685" xr:uid="{420C4EDA-CA03-4A56-B10F-B5EBC8FCE17E}"/>
    <cellStyle name="Normal 5 3 2 2 8 2" xfId="28372" xr:uid="{245880CF-BEE9-423C-BD08-A0E5828829CE}"/>
    <cellStyle name="Normal 5 3 2 2 8 3" xfId="21093" xr:uid="{3540A3BB-196E-40C4-9DCE-7513965E942D}"/>
    <cellStyle name="Normal 5 3 2 2_Dev global price ach" xfId="12686" xr:uid="{C37A9C3C-AA69-44B3-A24C-C7AA155BEA4A}"/>
    <cellStyle name="Normal 5 3 2 3" xfId="1683" xr:uid="{00000000-0005-0000-0000-000015070000}"/>
    <cellStyle name="Normal 5 3 2 3 2" xfId="1684" xr:uid="{00000000-0005-0000-0000-000016070000}"/>
    <cellStyle name="Normal 5 3 2 3 2 2" xfId="1685" xr:uid="{00000000-0005-0000-0000-000017070000}"/>
    <cellStyle name="Normal 5 3 2 3 2 2 2" xfId="12688" xr:uid="{428F6516-E80C-4254-A796-D957910E27EE}"/>
    <cellStyle name="Normal 5 3 2 3 2 2 2 2" xfId="12689" xr:uid="{02A2434E-A055-45CE-BF20-FFD95E276228}"/>
    <cellStyle name="Normal 5 3 2 3 2 2 2 2 2" xfId="28374" xr:uid="{91F92859-0B7C-44CF-8617-611D51322AF6}"/>
    <cellStyle name="Normal 5 3 2 3 2 2 2 3" xfId="12690" xr:uid="{8AFCB788-E4C6-4747-B7F3-5EA6E8B42894}"/>
    <cellStyle name="Normal 5 3 2 3 2 2 2 3 2" xfId="28375" xr:uid="{ABAFF091-04CA-42FD-B900-8A7B9D994CB4}"/>
    <cellStyle name="Normal 5 3 2 3 2 2 2 4" xfId="28373" xr:uid="{D0D9C5A6-3F77-4902-A41A-6DCA92A1C3BD}"/>
    <cellStyle name="Normal 5 3 2 3 2 2 3" xfId="12691" xr:uid="{D963A19D-5975-4152-82AA-FB2B85A0F332}"/>
    <cellStyle name="Normal 5 3 2 3 2 2 3 2" xfId="12692" xr:uid="{43B4F789-E9D5-4903-AA34-BE92844DE1F2}"/>
    <cellStyle name="Normal 5 3 2 3 2 2 3 2 2" xfId="28377" xr:uid="{5AF76F7B-FCCB-4EFE-9880-86B0D436B143}"/>
    <cellStyle name="Normal 5 3 2 3 2 2 3 3" xfId="28376" xr:uid="{E82F4942-6472-44DB-97E5-2A7D0B47B7A9}"/>
    <cellStyle name="Normal 5 3 2 3 2 2 4" xfId="12693" xr:uid="{40A8E4D1-78A1-4645-81D1-8E7807261F53}"/>
    <cellStyle name="Normal 5 3 2 3 2 2 4 2" xfId="12694" xr:uid="{2E984296-DF75-4B64-8398-AE7108576EED}"/>
    <cellStyle name="Normal 5 3 2 3 2 2 4 2 2" xfId="28379" xr:uid="{719F2A23-259E-42A3-9073-FD482EF67E3E}"/>
    <cellStyle name="Normal 5 3 2 3 2 2 4 3" xfId="28378" xr:uid="{99E1D161-3ACB-4FEA-AC4C-92B9F768376F}"/>
    <cellStyle name="Normal 5 3 2 3 2 2 5" xfId="12695" xr:uid="{3AC9E56B-0138-464A-B51F-9B8516356C20}"/>
    <cellStyle name="Normal 5 3 2 3 2 2 5 2" xfId="28380" xr:uid="{69BBE4B1-B885-438B-9D50-15D8EB69ECCA}"/>
    <cellStyle name="Normal 5 3 2 3 2 2_sales contracts" xfId="12687" xr:uid="{98BF824C-346D-4750-A1DE-F4E2732F071A}"/>
    <cellStyle name="Normal 5 3 2 3 2 3" xfId="12696" xr:uid="{620BC69C-3A9F-4618-B136-8A2BB9ABBC99}"/>
    <cellStyle name="Normal 5 3 2 3 2 3 2" xfId="12697" xr:uid="{B496F44E-8031-449B-940E-3FB1F7987FEB}"/>
    <cellStyle name="Normal 5 3 2 3 2 3 2 2" xfId="28382" xr:uid="{5A64F0E0-2573-49D8-8607-82FB77DD0763}"/>
    <cellStyle name="Normal 5 3 2 3 2 3 3" xfId="12698" xr:uid="{4545ADE4-515A-4C97-9907-9A573BE758B8}"/>
    <cellStyle name="Normal 5 3 2 3 2 3 3 2" xfId="28383" xr:uid="{C33CB70F-D2AA-4393-9DA1-9B689C6F563E}"/>
    <cellStyle name="Normal 5 3 2 3 2 3 4" xfId="28381" xr:uid="{DDDA427D-6677-4038-90D4-C83710315889}"/>
    <cellStyle name="Normal 5 3 2 3 2 3 5" xfId="21092" xr:uid="{8D1F7A32-4B34-4D1D-8FFD-D078108A6FD8}"/>
    <cellStyle name="Normal 5 3 2 3 2 4" xfId="12699" xr:uid="{28167AC5-1E72-41A9-A9DE-D471118EE3EB}"/>
    <cellStyle name="Normal 5 3 2 3 2 4 2" xfId="12700" xr:uid="{860903D6-F07E-46B2-95CC-B9B7980A8F8C}"/>
    <cellStyle name="Normal 5 3 2 3 2 4 2 2" xfId="28385" xr:uid="{B3661BC3-554D-4471-9250-21D879CCF963}"/>
    <cellStyle name="Normal 5 3 2 3 2 4 3" xfId="12701" xr:uid="{EF8040BE-6469-4270-B792-B82E1826CE41}"/>
    <cellStyle name="Normal 5 3 2 3 2 4 3 2" xfId="28386" xr:uid="{A4769432-6564-4204-8129-476A726C5D9E}"/>
    <cellStyle name="Normal 5 3 2 3 2 4 4" xfId="28384" xr:uid="{480A1FFD-691A-4C9B-9798-92806A9525BB}"/>
    <cellStyle name="Normal 5 3 2 3 2 5" xfId="12702" xr:uid="{9FA5A9E1-1299-4E4A-8A8D-97C2F674698F}"/>
    <cellStyle name="Normal 5 3 2 3 2 5 2" xfId="12703" xr:uid="{902D36D5-0BFE-4C56-924B-06730559E96B}"/>
    <cellStyle name="Normal 5 3 2 3 2 5 2 2" xfId="28388" xr:uid="{54E1EF44-BFBD-4990-B678-C22FE35D34FE}"/>
    <cellStyle name="Normal 5 3 2 3 2 5 3" xfId="28387" xr:uid="{6C88A892-C2B6-40FB-A4E5-4BB6583D4FD7}"/>
    <cellStyle name="Normal 5 3 2 3 2 6" xfId="12704" xr:uid="{5898AC96-A7F1-4539-A5CD-A28C929AAB2E}"/>
    <cellStyle name="Normal 5 3 2 3 2 6 2" xfId="12705" xr:uid="{4F7307B5-66BE-4099-831B-4AF334160460}"/>
    <cellStyle name="Normal 5 3 2 3 2 6 2 2" xfId="28390" xr:uid="{09B67431-EDD3-45F5-B7AC-1DDF66426610}"/>
    <cellStyle name="Normal 5 3 2 3 2 6 3" xfId="28389" xr:uid="{A08436D5-03FC-45A8-98F3-90552951DB78}"/>
    <cellStyle name="Normal 5 3 2 3 2 7" xfId="12706" xr:uid="{8E0AB9FE-3BA5-4176-B457-3C32829052B7}"/>
    <cellStyle name="Normal 5 3 2 3 2 7 2" xfId="28391" xr:uid="{C2B0285E-49AA-42D0-81D7-2B93CC4F770E}"/>
    <cellStyle name="Normal 5 3 2 3 2_Dev global price ach" xfId="12707" xr:uid="{0D900C8C-8F58-4473-944B-853CA28C3AF6}"/>
    <cellStyle name="Normal 5 3 2 3 3" xfId="1686" xr:uid="{00000000-0005-0000-0000-000019070000}"/>
    <cellStyle name="Normal 5 3 2 3 3 2" xfId="12708" xr:uid="{F9B349B3-024D-4E59-87C4-CEC793002D3D}"/>
    <cellStyle name="Normal 5 3 2 3 3 2 2" xfId="12709" xr:uid="{63B789C2-C795-4637-8EEC-75BCCF16D4F2}"/>
    <cellStyle name="Normal 5 3 2 3 3 2 2 2" xfId="28393" xr:uid="{AFF3E7A9-A9C7-4BD0-BFDE-B7CEFF6CD1F2}"/>
    <cellStyle name="Normal 5 3 2 3 3 2 3" xfId="12710" xr:uid="{BBB31CD0-5FE4-4E8E-B77D-6DE5EEC46531}"/>
    <cellStyle name="Normal 5 3 2 3 3 2 3 2" xfId="28394" xr:uid="{7B4E2A43-FA4D-470C-BFFA-CDD5C491C2C1}"/>
    <cellStyle name="Normal 5 3 2 3 3 2 4" xfId="28392" xr:uid="{652422BD-B892-4378-B44C-5D1A25272224}"/>
    <cellStyle name="Normal 5 3 2 3 3 2 5" xfId="21091" xr:uid="{E7125727-0F8A-476D-8DF0-A35408FBA84E}"/>
    <cellStyle name="Normal 5 3 2 3 3 3" xfId="12711" xr:uid="{420DE14A-F3E8-4593-95E6-A4638DA05326}"/>
    <cellStyle name="Normal 5 3 2 3 3 3 2" xfId="12712" xr:uid="{81A465DE-1D39-4EC2-A2C9-4F029B646D9E}"/>
    <cellStyle name="Normal 5 3 2 3 3 3 2 2" xfId="28396" xr:uid="{91015F19-5EA0-48D5-95E7-12E6CC4D44AE}"/>
    <cellStyle name="Normal 5 3 2 3 3 3 3" xfId="28395" xr:uid="{E3DAC604-6EC2-4557-8A31-8C333420888E}"/>
    <cellStyle name="Normal 5 3 2 3 3 3 4" xfId="21090" xr:uid="{801C98EA-ABDF-4CDA-9AC9-6B30A4C0BE91}"/>
    <cellStyle name="Normal 5 3 2 3 3 4" xfId="12713" xr:uid="{7F105EB2-C268-4C55-A572-5AF744042DFA}"/>
    <cellStyle name="Normal 5 3 2 3 3 4 2" xfId="12714" xr:uid="{584AAA8F-B962-495F-97B5-0C3A0AF59957}"/>
    <cellStyle name="Normal 5 3 2 3 3 4 2 2" xfId="28398" xr:uid="{4B212E73-AC05-4410-A3B2-CC4C27D8F346}"/>
    <cellStyle name="Normal 5 3 2 3 3 4 3" xfId="28397" xr:uid="{82EF28B9-32EF-42D5-AE2C-8F98E74204F6}"/>
    <cellStyle name="Normal 5 3 2 3 3 5" xfId="12715" xr:uid="{C1CDD200-2077-4EB4-9077-D2B079C77BA0}"/>
    <cellStyle name="Normal 5 3 2 3 3 5 2" xfId="28399" xr:uid="{714F0168-1C5E-44CE-BE6F-6C1F5672118A}"/>
    <cellStyle name="Normal 5 3 2 3 3_Input 18 Cash FC" xfId="21089" xr:uid="{BA6620E4-354D-4A17-BD3F-ABD627F4E22C}"/>
    <cellStyle name="Normal 5 3 2 3 4" xfId="12716" xr:uid="{61DC2374-9B17-484A-B4DC-896C09052751}"/>
    <cellStyle name="Normal 5 3 2 3 4 2" xfId="12717" xr:uid="{6284202D-DEDA-4345-ADC9-02F3295FD92B}"/>
    <cellStyle name="Normal 5 3 2 3 4 2 2" xfId="28401" xr:uid="{51A4240D-9C65-45A2-B3B9-EE7F6085292B}"/>
    <cellStyle name="Normal 5 3 2 3 4 2 3" xfId="21087" xr:uid="{B828CBDE-D167-461B-9B2F-B4FD2879F2BF}"/>
    <cellStyle name="Normal 5 3 2 3 4 3" xfId="12718" xr:uid="{797B8C26-1AB2-4EF7-BFB8-168A93CEE681}"/>
    <cellStyle name="Normal 5 3 2 3 4 3 2" xfId="28402" xr:uid="{FB58F537-C78F-43B0-A277-37B9EBEEDB0E}"/>
    <cellStyle name="Normal 5 3 2 3 4 3 3" xfId="21086" xr:uid="{6FCB30FD-3C26-47DB-8BEC-12A6691F58FD}"/>
    <cellStyle name="Normal 5 3 2 3 4 4" xfId="28400" xr:uid="{2B8A47A6-A36A-46B8-86BA-338EC485F517}"/>
    <cellStyle name="Normal 5 3 2 3 4 5" xfId="21088" xr:uid="{9041E398-1576-4DAE-838E-43595C19E9AC}"/>
    <cellStyle name="Normal 5 3 2 3 4_Input 18 Cash FC" xfId="21085" xr:uid="{B8F80714-6537-49A0-8043-157DA32DA52A}"/>
    <cellStyle name="Normal 5 3 2 3 5" xfId="12719" xr:uid="{9E10DC92-F837-45C2-80BB-21E094F2B12E}"/>
    <cellStyle name="Normal 5 3 2 3 5 2" xfId="12720" xr:uid="{D66D1254-5953-4CE3-AD9E-61C6AA8F58C9}"/>
    <cellStyle name="Normal 5 3 2 3 5 2 2" xfId="28404" xr:uid="{837E4893-436E-4C1C-8AC2-FA284F1033D3}"/>
    <cellStyle name="Normal 5 3 2 3 5 2 3" xfId="21083" xr:uid="{1178DEF6-CBBE-4931-9DB6-1595E258DF30}"/>
    <cellStyle name="Normal 5 3 2 3 5 3" xfId="12721" xr:uid="{AAAFE387-51E1-4DE8-BD18-27115009E3AA}"/>
    <cellStyle name="Normal 5 3 2 3 5 3 2" xfId="28405" xr:uid="{EB9000EA-61E7-4623-B7DF-76FB51E8781D}"/>
    <cellStyle name="Normal 5 3 2 3 5 3 3" xfId="21082" xr:uid="{068DD5A9-585B-4EBB-A104-37E8012387BA}"/>
    <cellStyle name="Normal 5 3 2 3 5 4" xfId="28403" xr:uid="{57644BF9-06CD-432C-BC65-BC874886DFD5}"/>
    <cellStyle name="Normal 5 3 2 3 5 5" xfId="21084" xr:uid="{AB698A46-24FE-4FF7-B6FB-DBC381CEC7B3}"/>
    <cellStyle name="Normal 5 3 2 3 5_Input 18 Cash FC" xfId="18496" xr:uid="{84422797-4B26-4B65-902C-6265837AAADF}"/>
    <cellStyle name="Normal 5 3 2 3 6" xfId="12722" xr:uid="{B9A7551E-77D3-4053-B502-96153FBE9491}"/>
    <cellStyle name="Normal 5 3 2 3 6 2" xfId="12723" xr:uid="{A914210A-2B20-49A4-8CCB-72E01F207C4D}"/>
    <cellStyle name="Normal 5 3 2 3 6 2 2" xfId="28407" xr:uid="{29B4080E-68C5-4808-9619-070C23C13EB8}"/>
    <cellStyle name="Normal 5 3 2 3 6 2 3" xfId="18494" xr:uid="{1B95FD72-DEC2-4DD9-A887-8574E4202642}"/>
    <cellStyle name="Normal 5 3 2 3 6 3" xfId="28406" xr:uid="{A8BF127D-C63B-4625-ABE1-D6AB84BA6843}"/>
    <cellStyle name="Normal 5 3 2 3 6 3 2" xfId="21081" xr:uid="{26C87805-9395-4DAC-8370-13DB55F1CA9A}"/>
    <cellStyle name="Normal 5 3 2 3 6 4" xfId="34553" xr:uid="{D8620181-C484-40EE-A452-0F84575E5313}"/>
    <cellStyle name="Normal 5 3 2 3 6 5" xfId="18495" xr:uid="{4B009813-8C82-47A4-BBB0-EE2130BBD762}"/>
    <cellStyle name="Normal 5 3 2 3 6_Input 18 Cash FC" xfId="21080" xr:uid="{CEEFAE1F-B7E1-42A1-9A9C-6FEA689387FC}"/>
    <cellStyle name="Normal 5 3 2 3 7" xfId="12724" xr:uid="{1D6111D2-0AB6-4F69-9825-FD3E824D2971}"/>
    <cellStyle name="Normal 5 3 2 3 7 2" xfId="12725" xr:uid="{DE35F5EC-2F0D-463C-B110-03049B36280B}"/>
    <cellStyle name="Normal 5 3 2 3 7 2 2" xfId="28409" xr:uid="{D5BF0401-7B77-4896-A401-5CE6A87CF983}"/>
    <cellStyle name="Normal 5 3 2 3 7 3" xfId="28408" xr:uid="{843AA478-3C35-4F05-A64E-35EAF10CE810}"/>
    <cellStyle name="Normal 5 3 2 3 7 4" xfId="21079" xr:uid="{7AE89FE3-5E0C-43B0-84DD-CAE2DA7ABDD5}"/>
    <cellStyle name="Normal 5 3 2 3 8" xfId="12726" xr:uid="{294397F6-4097-429B-BE63-A330264C8BF4}"/>
    <cellStyle name="Normal 5 3 2 3 8 2" xfId="28410" xr:uid="{ECB05BF4-91C3-495F-AECF-8C1F94314E37}"/>
    <cellStyle name="Normal 5 3 2 3 8 3" xfId="21078" xr:uid="{03A85D21-872B-4231-9709-197E9721FFA2}"/>
    <cellStyle name="Normal 5 3 2 3_Dev global price ach" xfId="12727" xr:uid="{15E354DE-C2E7-45CD-B3AD-71F5FED90435}"/>
    <cellStyle name="Normal 5 3 2 4" xfId="1687" xr:uid="{00000000-0005-0000-0000-00001B070000}"/>
    <cellStyle name="Normal 5 3 2 4 2" xfId="1688" xr:uid="{00000000-0005-0000-0000-00001C070000}"/>
    <cellStyle name="Normal 5 3 2 4 2 2" xfId="12729" xr:uid="{FD6D0816-7442-4814-93EC-DCDDF972EBEE}"/>
    <cellStyle name="Normal 5 3 2 4 2 2 2" xfId="12730" xr:uid="{0D65FEB0-9BD4-4C53-AF06-74EEE403CEAA}"/>
    <cellStyle name="Normal 5 3 2 4 2 2 2 2" xfId="28412" xr:uid="{47F6821D-7900-42F7-9BDF-90EAD737137E}"/>
    <cellStyle name="Normal 5 3 2 4 2 2 3" xfId="12731" xr:uid="{DE36171B-5B00-48B2-9949-36C62FDD3324}"/>
    <cellStyle name="Normal 5 3 2 4 2 2 3 2" xfId="28413" xr:uid="{901B79AA-2BD1-402C-99B3-567EFDBCC16C}"/>
    <cellStyle name="Normal 5 3 2 4 2 2 4" xfId="28411" xr:uid="{0B96A5D2-0030-4579-A70F-32EA19770CFC}"/>
    <cellStyle name="Normal 5 3 2 4 2 3" xfId="12732" xr:uid="{AD97BAB7-70CD-47D1-BE69-B423EF41504A}"/>
    <cellStyle name="Normal 5 3 2 4 2 3 2" xfId="12733" xr:uid="{1052D44D-2C48-4DDF-BA6B-4A51C04DFF70}"/>
    <cellStyle name="Normal 5 3 2 4 2 3 2 2" xfId="28415" xr:uid="{7B025AE7-F944-4966-8979-11C363AA5974}"/>
    <cellStyle name="Normal 5 3 2 4 2 3 3" xfId="28414" xr:uid="{943DE79C-88B7-42CC-B03A-D48EAC545A22}"/>
    <cellStyle name="Normal 5 3 2 4 2 4" xfId="12734" xr:uid="{18BE85E5-8CBE-4CA4-8DA6-BE6E8CA4ED6C}"/>
    <cellStyle name="Normal 5 3 2 4 2 4 2" xfId="12735" xr:uid="{05EACB9D-50AA-4A3D-B7DF-E1E74F6FA4C1}"/>
    <cellStyle name="Normal 5 3 2 4 2 4 2 2" xfId="28417" xr:uid="{3A74D209-EAC7-452C-8539-3DF303EB3839}"/>
    <cellStyle name="Normal 5 3 2 4 2 4 3" xfId="28416" xr:uid="{319C1305-A391-4C87-B299-6E52A0B038A5}"/>
    <cellStyle name="Normal 5 3 2 4 2 5" xfId="12736" xr:uid="{D0BB8752-DD5B-4D20-8488-045E74A5A72D}"/>
    <cellStyle name="Normal 5 3 2 4 2 5 2" xfId="28418" xr:uid="{6FF85CBA-8B7D-45E3-8CEC-29E8D7872D3D}"/>
    <cellStyle name="Normal 5 3 2 4 2_sales contracts" xfId="12728" xr:uid="{819BCA67-D1BE-4CD2-A352-69D31B941C2C}"/>
    <cellStyle name="Normal 5 3 2 4 3" xfId="12737" xr:uid="{19E86A29-7C26-425E-9B61-05B28AA0C741}"/>
    <cellStyle name="Normal 5 3 2 4 3 2" xfId="12738" xr:uid="{490B7AE7-4A40-4A09-8404-9A9429389E2C}"/>
    <cellStyle name="Normal 5 3 2 4 3 2 2" xfId="28420" xr:uid="{4DFEAD5E-ABC7-4B5B-BEBD-702E39404C6A}"/>
    <cellStyle name="Normal 5 3 2 4 3 3" xfId="12739" xr:uid="{6FFF3B62-BBCB-4777-8101-7F6477EDF418}"/>
    <cellStyle name="Normal 5 3 2 4 3 3 2" xfId="28421" xr:uid="{DCA9FE47-B22C-4265-AA45-830C256FAF8E}"/>
    <cellStyle name="Normal 5 3 2 4 3 4" xfId="28419" xr:uid="{04BC45D7-E8E9-4711-B03F-786C303AE9E3}"/>
    <cellStyle name="Normal 5 3 2 4 3 5" xfId="21077" xr:uid="{C25D238D-76AD-4C88-8965-61A08933BC8B}"/>
    <cellStyle name="Normal 5 3 2 4 4" xfId="12740" xr:uid="{F37EA48E-BDAD-4E2F-9CA8-FBCAF94C2A1D}"/>
    <cellStyle name="Normal 5 3 2 4 4 2" xfId="12741" xr:uid="{2F9EA2AF-FD25-4A3C-8C0A-C110DE2CE585}"/>
    <cellStyle name="Normal 5 3 2 4 4 2 2" xfId="28423" xr:uid="{6F41083D-3640-42D8-9CCA-A721537ED1E9}"/>
    <cellStyle name="Normal 5 3 2 4 4 3" xfId="12742" xr:uid="{C8DE491F-6072-4F4A-8863-26024C1E2BAB}"/>
    <cellStyle name="Normal 5 3 2 4 4 3 2" xfId="28424" xr:uid="{4BE0D1DA-075B-45B8-956C-47DDF8225D09}"/>
    <cellStyle name="Normal 5 3 2 4 4 4" xfId="28422" xr:uid="{9E7A5A1F-DADD-49EA-9228-641CB3D69DE5}"/>
    <cellStyle name="Normal 5 3 2 4 5" xfId="12743" xr:uid="{E9381410-306F-4BFA-B525-DBCB2349D160}"/>
    <cellStyle name="Normal 5 3 2 4 5 2" xfId="12744" xr:uid="{5ECB8AB4-9D40-40A6-9D71-6250DC168E3B}"/>
    <cellStyle name="Normal 5 3 2 4 5 2 2" xfId="28426" xr:uid="{3BB25E71-9CF7-4CA4-AAF1-ED93F3C1D915}"/>
    <cellStyle name="Normal 5 3 2 4 5 3" xfId="28425" xr:uid="{3863E22B-983C-49D3-9C63-C4CDA52B5F9C}"/>
    <cellStyle name="Normal 5 3 2 4 6" xfId="12745" xr:uid="{495CE12A-C872-4626-B32A-58926A38129E}"/>
    <cellStyle name="Normal 5 3 2 4 6 2" xfId="12746" xr:uid="{5E85F31B-7122-40FE-BE44-E42DA94EA076}"/>
    <cellStyle name="Normal 5 3 2 4 6 2 2" xfId="28428" xr:uid="{17E29467-B7AD-4D90-AE10-D5C039F422C1}"/>
    <cellStyle name="Normal 5 3 2 4 6 3" xfId="28427" xr:uid="{CD099FFD-D530-4881-8044-F196F79B8388}"/>
    <cellStyle name="Normal 5 3 2 4 7" xfId="12747" xr:uid="{14427722-D749-4C91-87C4-2A955C129C1C}"/>
    <cellStyle name="Normal 5 3 2 4 7 2" xfId="28429" xr:uid="{0118748E-34A5-4865-8EB5-6945CC087DAF}"/>
    <cellStyle name="Normal 5 3 2 4_Dev global price ach" xfId="12748" xr:uid="{739A7A0D-17C0-4D42-A47A-B823639706E4}"/>
    <cellStyle name="Normal 5 3 2 5" xfId="1689" xr:uid="{00000000-0005-0000-0000-00001E070000}"/>
    <cellStyle name="Normal 5 3 2 5 2" xfId="1690" xr:uid="{00000000-0005-0000-0000-00001F070000}"/>
    <cellStyle name="Normal 5 3 2 5 2 2" xfId="12750" xr:uid="{476F353B-6230-4749-B996-A7764CC7E49C}"/>
    <cellStyle name="Normal 5 3 2 5 2 2 2" xfId="12751" xr:uid="{6C75FA8E-6E64-446D-AA63-91474A772286}"/>
    <cellStyle name="Normal 5 3 2 5 2 2 2 2" xfId="28431" xr:uid="{E7DD6C61-19B5-4C18-9C4F-4BF3C6045851}"/>
    <cellStyle name="Normal 5 3 2 5 2 2 3" xfId="12752" xr:uid="{EA64CDA5-CFB5-42E2-9D64-87F41BAA63E4}"/>
    <cellStyle name="Normal 5 3 2 5 2 2 3 2" xfId="28432" xr:uid="{5743E373-4A3B-4564-A89D-BF43B32F19E4}"/>
    <cellStyle name="Normal 5 3 2 5 2 2 4" xfId="28430" xr:uid="{D8409B9C-0093-4C0F-8DA7-7D47B107F7D4}"/>
    <cellStyle name="Normal 5 3 2 5 2 3" xfId="12753" xr:uid="{708AF4D6-1A83-49A5-89AD-0D10BC5CD061}"/>
    <cellStyle name="Normal 5 3 2 5 2 3 2" xfId="12754" xr:uid="{492CA44D-0D84-404A-BDE0-D21D12972405}"/>
    <cellStyle name="Normal 5 3 2 5 2 3 2 2" xfId="28434" xr:uid="{143FB524-3068-41DE-A380-20F130BFB00D}"/>
    <cellStyle name="Normal 5 3 2 5 2 3 3" xfId="28433" xr:uid="{4CAACD16-CEA8-4542-8ACB-44DBCF513613}"/>
    <cellStyle name="Normal 5 3 2 5 2 4" xfId="12755" xr:uid="{500A72D2-FC19-4EFA-BB2E-840E36A24878}"/>
    <cellStyle name="Normal 5 3 2 5 2 4 2" xfId="12756" xr:uid="{2AA9A194-C365-4028-B1E9-0599BCD8EA15}"/>
    <cellStyle name="Normal 5 3 2 5 2 4 2 2" xfId="28436" xr:uid="{01183CFE-9BDE-46D9-A382-19C369912FE2}"/>
    <cellStyle name="Normal 5 3 2 5 2 4 3" xfId="28435" xr:uid="{EF05E4D0-DBE0-41AE-A5AE-CCCA274C64C5}"/>
    <cellStyle name="Normal 5 3 2 5 2 5" xfId="12757" xr:uid="{17307347-EA51-4506-9BC2-5CEA7CFB3A73}"/>
    <cellStyle name="Normal 5 3 2 5 2 5 2" xfId="28437" xr:uid="{E6F83F3E-E43B-4283-BB12-B0D6DAE87558}"/>
    <cellStyle name="Normal 5 3 2 5 2_sales contracts" xfId="12749" xr:uid="{E9FCB526-8294-4CF7-9A56-423CE878B205}"/>
    <cellStyle name="Normal 5 3 2 5 3" xfId="12758" xr:uid="{ACF288A2-2FE4-4D81-90E0-5B4FF3780B8E}"/>
    <cellStyle name="Normal 5 3 2 5 3 2" xfId="12759" xr:uid="{AB59ABC2-246B-4935-B976-F8E04EEDD4B0}"/>
    <cellStyle name="Normal 5 3 2 5 3 2 2" xfId="28439" xr:uid="{FB061788-654E-498A-92E4-92C9B627702D}"/>
    <cellStyle name="Normal 5 3 2 5 3 3" xfId="12760" xr:uid="{173ED13D-191A-43EC-93FF-7F7D13DC93E2}"/>
    <cellStyle name="Normal 5 3 2 5 3 3 2" xfId="28440" xr:uid="{21DC5DE3-60CE-415C-9B89-841207C99DC0}"/>
    <cellStyle name="Normal 5 3 2 5 3 4" xfId="28438" xr:uid="{F5CA2505-1900-4655-AB34-2C289AAFEAF5}"/>
    <cellStyle name="Normal 5 3 2 5 3 5" xfId="18493" xr:uid="{5032A067-8807-4825-AFB9-F0240B445135}"/>
    <cellStyle name="Normal 5 3 2 5 4" xfId="12761" xr:uid="{E4227E4F-FD35-40F5-AB14-22A0CB7C64CE}"/>
    <cellStyle name="Normal 5 3 2 5 4 2" xfId="12762" xr:uid="{EC1AE7F2-8DBC-4538-BDE4-A50994934E8A}"/>
    <cellStyle name="Normal 5 3 2 5 4 2 2" xfId="28442" xr:uid="{B16FAC48-E1E3-4981-A948-F2F9DA019059}"/>
    <cellStyle name="Normal 5 3 2 5 4 3" xfId="12763" xr:uid="{50DE0285-EAD9-48E5-AB5A-8D2CB84814B1}"/>
    <cellStyle name="Normal 5 3 2 5 4 3 2" xfId="28443" xr:uid="{63FC2D8A-7BE9-4598-B578-A8FE0916ECB4}"/>
    <cellStyle name="Normal 5 3 2 5 4 4" xfId="28441" xr:uid="{D92F6E2F-706A-4830-A6E7-DFD05B5F7E5F}"/>
    <cellStyle name="Normal 5 3 2 5 5" xfId="12764" xr:uid="{042BE9F4-9255-4608-A90E-95EE8567DA92}"/>
    <cellStyle name="Normal 5 3 2 5 5 2" xfId="12765" xr:uid="{899AE94C-4563-487D-8490-8707B7FE943C}"/>
    <cellStyle name="Normal 5 3 2 5 5 2 2" xfId="28445" xr:uid="{CA9A3247-8711-46A6-83B0-BD3346A8C819}"/>
    <cellStyle name="Normal 5 3 2 5 5 3" xfId="28444" xr:uid="{00B61DC2-19F8-4AC8-AB58-546275BC274F}"/>
    <cellStyle name="Normal 5 3 2 5 6" xfId="12766" xr:uid="{BA199F0C-0425-4E2F-9958-A8B3F6B2169B}"/>
    <cellStyle name="Normal 5 3 2 5 6 2" xfId="12767" xr:uid="{0653CE47-7574-4904-B7E3-BF464332E535}"/>
    <cellStyle name="Normal 5 3 2 5 6 2 2" xfId="28447" xr:uid="{FF29E477-B38F-4A12-8A8A-B49387580000}"/>
    <cellStyle name="Normal 5 3 2 5 6 3" xfId="28446" xr:uid="{54E96FB8-8C2A-4642-9F7D-03EEEA514E08}"/>
    <cellStyle name="Normal 5 3 2 5 7" xfId="12768" xr:uid="{11990369-045D-4B29-B600-E879CB9A2520}"/>
    <cellStyle name="Normal 5 3 2 5 7 2" xfId="28448" xr:uid="{A319BD1D-EFF0-4751-BB96-CA06DF4EB16C}"/>
    <cellStyle name="Normal 5 3 2 5_Dev global price ach" xfId="12769" xr:uid="{E65E43C6-BD23-4A48-8D86-80B1E4CCFEC8}"/>
    <cellStyle name="Normal 5 3 2 6" xfId="1691" xr:uid="{00000000-0005-0000-0000-000021070000}"/>
    <cellStyle name="Normal 5 3 2 6 2" xfId="12770" xr:uid="{7BA33E49-B478-48C0-BDB2-19679BE4CAFE}"/>
    <cellStyle name="Normal 5 3 2 6 2 2" xfId="12771" xr:uid="{1A0C6C5D-6997-407D-845A-2DCDC79F6EBF}"/>
    <cellStyle name="Normal 5 3 2 6 2 2 2" xfId="12772" xr:uid="{1C2CEACE-4D18-4976-8496-A2F5AB7AB257}"/>
    <cellStyle name="Normal 5 3 2 6 2 2 2 2" xfId="28451" xr:uid="{D63125EE-689D-4C40-8361-638EC8154372}"/>
    <cellStyle name="Normal 5 3 2 6 2 2 3" xfId="28450" xr:uid="{F02E6AE0-0242-4D9C-92DA-C41B5B45728E}"/>
    <cellStyle name="Normal 5 3 2 6 2 3" xfId="12773" xr:uid="{551D307D-9872-48DF-8932-4CA50C517E67}"/>
    <cellStyle name="Normal 5 3 2 6 2 3 2" xfId="12774" xr:uid="{03B74323-11B4-47A7-8A58-121E5AAD5301}"/>
    <cellStyle name="Normal 5 3 2 6 2 3 2 2" xfId="28453" xr:uid="{2351BAED-82AE-47F3-BBC3-557981017DC9}"/>
    <cellStyle name="Normal 5 3 2 6 2 3 3" xfId="28452" xr:uid="{FCAA68CC-2714-4697-9179-1C77B365ADF0}"/>
    <cellStyle name="Normal 5 3 2 6 2 4" xfId="12775" xr:uid="{7F1E5519-2F05-4C53-B842-6E81D2D43B4D}"/>
    <cellStyle name="Normal 5 3 2 6 2 4 2" xfId="28454" xr:uid="{5E4E94DC-0DAB-408C-87A7-04330CB4F9D0}"/>
    <cellStyle name="Normal 5 3 2 6 2 5" xfId="28449" xr:uid="{CE4575FC-4DB7-4992-B9CE-062BD1B79541}"/>
    <cellStyle name="Normal 5 3 2 6 2 6" xfId="21076" xr:uid="{4B591B6D-2CBB-4903-AA83-365D934EA614}"/>
    <cellStyle name="Normal 5 3 2 6 3" xfId="12776" xr:uid="{22FB017A-7B8F-48A8-BCE6-8D52038D2D2E}"/>
    <cellStyle name="Normal 5 3 2 6 3 2" xfId="12777" xr:uid="{0D2765CD-3F5D-44B7-A075-B3DA9851FEAC}"/>
    <cellStyle name="Normal 5 3 2 6 3 2 2" xfId="28456" xr:uid="{1436B959-20E6-403B-8DDE-D739AB35F2A0}"/>
    <cellStyle name="Normal 5 3 2 6 3 3" xfId="12778" xr:uid="{5890686D-139F-46AA-8B0B-F7880BB4702E}"/>
    <cellStyle name="Normal 5 3 2 6 3 3 2" xfId="28457" xr:uid="{64B6AB11-9111-48AC-B151-81E1B4D15625}"/>
    <cellStyle name="Normal 5 3 2 6 3 4" xfId="28455" xr:uid="{A0684F57-9A65-4362-81CF-8B06F78619CD}"/>
    <cellStyle name="Normal 5 3 2 6 3 5" xfId="21075" xr:uid="{FF0001D5-88E6-4113-8328-0BE80F5A374C}"/>
    <cellStyle name="Normal 5 3 2 6 4" xfId="12779" xr:uid="{1FD44FEB-504A-4F20-B656-356D310A696B}"/>
    <cellStyle name="Normal 5 3 2 6 4 2" xfId="12780" xr:uid="{034E374E-EE12-4E6E-B4CC-577A7E1A4042}"/>
    <cellStyle name="Normal 5 3 2 6 4 2 2" xfId="28459" xr:uid="{B49742AA-09B6-46A3-A031-F80990A0A030}"/>
    <cellStyle name="Normal 5 3 2 6 4 3" xfId="28458" xr:uid="{9967B5E9-1D14-4D77-A6EB-3F43A281F917}"/>
    <cellStyle name="Normal 5 3 2 6 5" xfId="12781" xr:uid="{064BBF10-55FA-4CFC-BBF8-0BD84166195E}"/>
    <cellStyle name="Normal 5 3 2 6 5 2" xfId="12782" xr:uid="{6F3B780F-E8C9-4C6F-A177-3D5C503749D5}"/>
    <cellStyle name="Normal 5 3 2 6 5 2 2" xfId="28461" xr:uid="{69ECCF63-9349-4BCC-BE09-188242FFC6F7}"/>
    <cellStyle name="Normal 5 3 2 6 5 3" xfId="28460" xr:uid="{D807D074-AE5D-4DC0-8472-3BAD27759516}"/>
    <cellStyle name="Normal 5 3 2 6 6" xfId="12783" xr:uid="{5EF9BBF2-9084-4423-9BC9-2170665E80EF}"/>
    <cellStyle name="Normal 5 3 2 6 6 2" xfId="28462" xr:uid="{C713DA98-009D-4205-93F4-095A000F2B3E}"/>
    <cellStyle name="Normal 5 3 2 6_Dev global price ach" xfId="12784" xr:uid="{7CEE958F-EC81-4AB7-BF8B-E49BDF067990}"/>
    <cellStyle name="Normal 5 3 2 7" xfId="1692" xr:uid="{00000000-0005-0000-0000-000022070000}"/>
    <cellStyle name="Normal 5 3 2 7 2" xfId="12785" xr:uid="{BCB48268-6F72-4362-B0C8-CCEDA549F425}"/>
    <cellStyle name="Normal 5 3 2 7 2 2" xfId="12786" xr:uid="{FF123B48-8460-47B4-998B-91F0FF8CE0C1}"/>
    <cellStyle name="Normal 5 3 2 7 2 2 2" xfId="12787" xr:uid="{F5086029-757E-4770-9E2E-B78E350DF431}"/>
    <cellStyle name="Normal 5 3 2 7 2 2 2 2" xfId="28465" xr:uid="{808A235A-0E56-4DBA-BA02-4B469DE4AC1A}"/>
    <cellStyle name="Normal 5 3 2 7 2 2 3" xfId="28464" xr:uid="{524CAE3D-B4F2-4805-99F0-2B6B730611B4}"/>
    <cellStyle name="Normal 5 3 2 7 2 3" xfId="12788" xr:uid="{51FEC0CA-767A-4DA7-B529-A77F8A4F3BE0}"/>
    <cellStyle name="Normal 5 3 2 7 2 3 2" xfId="12789" xr:uid="{396B3242-8C6B-479A-A37E-A5875B56DD24}"/>
    <cellStyle name="Normal 5 3 2 7 2 3 2 2" xfId="28467" xr:uid="{A917A8B7-ABAE-4FCD-820F-47D66681EE63}"/>
    <cellStyle name="Normal 5 3 2 7 2 3 3" xfId="28466" xr:uid="{4D0B849A-B66D-4111-BCB6-6F550C36EF70}"/>
    <cellStyle name="Normal 5 3 2 7 2 4" xfId="12790" xr:uid="{838C0231-F8E3-4027-A5A5-86CA549EB427}"/>
    <cellStyle name="Normal 5 3 2 7 2 4 2" xfId="28468" xr:uid="{3BC4A24D-70F2-4769-B1BE-5B93AD65AADA}"/>
    <cellStyle name="Normal 5 3 2 7 2 5" xfId="28463" xr:uid="{9C9D6F09-43B3-4923-AC39-A4159E64470B}"/>
    <cellStyle name="Normal 5 3 2 7 2 6" xfId="21074" xr:uid="{30A76AFA-58DD-4BED-864A-6BCF48AA9A6A}"/>
    <cellStyle name="Normal 5 3 2 7 3" xfId="12791" xr:uid="{528129C6-AF81-403A-BD05-C0A3654E3D3B}"/>
    <cellStyle name="Normal 5 3 2 7 3 2" xfId="12792" xr:uid="{AD5BCBE1-0C37-486B-B30E-0AEF1EA44203}"/>
    <cellStyle name="Normal 5 3 2 7 3 2 2" xfId="28470" xr:uid="{A09311A0-0742-47CA-A4D4-B7D0C77CB40B}"/>
    <cellStyle name="Normal 5 3 2 7 3 3" xfId="12793" xr:uid="{10C57D06-4F44-4B26-BB5F-2608A24CECBE}"/>
    <cellStyle name="Normal 5 3 2 7 3 3 2" xfId="28471" xr:uid="{13391788-04C4-42CE-BDCA-E7EAA9EBF057}"/>
    <cellStyle name="Normal 5 3 2 7 3 4" xfId="28469" xr:uid="{6CB94783-B77F-49EB-8DC4-EA870D4EDD26}"/>
    <cellStyle name="Normal 5 3 2 7 3 5" xfId="21073" xr:uid="{C6F6ADED-D037-49B8-A3DB-10847B4E3521}"/>
    <cellStyle name="Normal 5 3 2 7 4" xfId="12794" xr:uid="{2A6C11B8-2531-437E-B6A0-B0AB7BABD14C}"/>
    <cellStyle name="Normal 5 3 2 7 4 2" xfId="12795" xr:uid="{F5C2C1E5-C126-4CED-950D-E4CBF8F71714}"/>
    <cellStyle name="Normal 5 3 2 7 4 2 2" xfId="28473" xr:uid="{85AB1059-B917-4BB2-A92C-ACFACA2D4BB9}"/>
    <cellStyle name="Normal 5 3 2 7 4 3" xfId="28472" xr:uid="{AE83EA06-A66A-4FED-BCE3-ECB277CC772A}"/>
    <cellStyle name="Normal 5 3 2 7 5" xfId="12796" xr:uid="{DEAE8DFF-EC45-46F6-8F14-BDD223ECC717}"/>
    <cellStyle name="Normal 5 3 2 7 5 2" xfId="12797" xr:uid="{8318C90B-E9BB-40BB-BCA0-E8785ED0A8F4}"/>
    <cellStyle name="Normal 5 3 2 7 5 2 2" xfId="28475" xr:uid="{20BD64A9-CF33-4374-8074-DCBB2EEA38C1}"/>
    <cellStyle name="Normal 5 3 2 7 5 3" xfId="28474" xr:uid="{89194839-BE4D-4255-8B98-290AFCA14E81}"/>
    <cellStyle name="Normal 5 3 2 7 6" xfId="12798" xr:uid="{885AE78D-F7BA-49CA-9EAB-406A71F0494F}"/>
    <cellStyle name="Normal 5 3 2 7 6 2" xfId="28476" xr:uid="{D9433F02-1371-40B8-B4E3-39A8AC5C1667}"/>
    <cellStyle name="Normal 5 3 2 7_Dev global price ach" xfId="12799" xr:uid="{CE185668-DBA8-4CA0-93CF-4B058207255A}"/>
    <cellStyle name="Normal 5 3 2 8" xfId="12800" xr:uid="{41F1D582-5314-4A3B-9DB9-24D7C919B483}"/>
    <cellStyle name="Normal 5 3 2 8 2" xfId="12801" xr:uid="{94A3B77D-3638-4323-97EA-B9088A24DF75}"/>
    <cellStyle name="Normal 5 3 2 8 2 2" xfId="12802" xr:uid="{D20B7966-D1EC-41B7-A684-97C0D7C23764}"/>
    <cellStyle name="Normal 5 3 2 8 2 2 2" xfId="28479" xr:uid="{F8F6473F-B045-452B-9FF8-A637A9B12573}"/>
    <cellStyle name="Normal 5 3 2 8 2 3" xfId="28478" xr:uid="{9D478AF2-6595-4F8D-A636-0B19C1790CBB}"/>
    <cellStyle name="Normal 5 3 2 8 2 4" xfId="21071" xr:uid="{093465F7-4733-40BE-9D79-5E5012EB2422}"/>
    <cellStyle name="Normal 5 3 2 8 3" xfId="12803" xr:uid="{D59FB834-C92C-44DF-9186-E7485B184014}"/>
    <cellStyle name="Normal 5 3 2 8 3 2" xfId="12804" xr:uid="{09455D21-F215-4732-83E8-D5548FDAE5CD}"/>
    <cellStyle name="Normal 5 3 2 8 3 2 2" xfId="28481" xr:uid="{BE517319-8182-4FF2-AD84-F1CBCB749735}"/>
    <cellStyle name="Normal 5 3 2 8 3 3" xfId="28480" xr:uid="{72AC6593-0AD9-4D1F-9298-0B2CFC82B548}"/>
    <cellStyle name="Normal 5 3 2 8 3 4" xfId="21070" xr:uid="{0FA9DE33-81BC-4C46-A61D-1FD3E7D4DF0F}"/>
    <cellStyle name="Normal 5 3 2 8 4" xfId="12805" xr:uid="{8943503A-6B90-409A-B10E-3168899A00D9}"/>
    <cellStyle name="Normal 5 3 2 8 4 2" xfId="28482" xr:uid="{CF2A045A-9399-4205-A873-7E4F99917C35}"/>
    <cellStyle name="Normal 5 3 2 8 5" xfId="28477" xr:uid="{9F3788EE-99CF-4BD5-813B-0B0CF6BFA4B6}"/>
    <cellStyle name="Normal 5 3 2 8 6" xfId="21072" xr:uid="{4228CE0D-5FCD-4BEE-AFBF-A36970922FE2}"/>
    <cellStyle name="Normal 5 3 2 8_Input 18 Cash FC" xfId="21069" xr:uid="{2DA38285-AF7D-4D08-A31F-AC1D01401799}"/>
    <cellStyle name="Normal 5 3 2 9" xfId="12806" xr:uid="{C74343B0-3F78-4B7F-BC67-0E77BC847AA6}"/>
    <cellStyle name="Normal 5 3 2 9 2" xfId="12807" xr:uid="{5681C8FF-BCB8-4FBE-99C4-594AC8BB841E}"/>
    <cellStyle name="Normal 5 3 2 9 2 2" xfId="28484" xr:uid="{89C04A6B-405E-4A71-BB45-BBC9F6F94F1C}"/>
    <cellStyle name="Normal 5 3 2 9 3" xfId="12808" xr:uid="{7F9A2C35-D5BF-4067-80FE-35F70920EC41}"/>
    <cellStyle name="Normal 5 3 2 9 3 2" xfId="28485" xr:uid="{19674644-4FA9-4FCD-8A53-7C76516C76BD}"/>
    <cellStyle name="Normal 5 3 2 9 4" xfId="28483" xr:uid="{132A284B-6946-4089-A077-3E2DBB728BED}"/>
    <cellStyle name="Normal 5 3 2 9 5" xfId="21068" xr:uid="{0F41C2FB-37CB-4709-8418-D7D95BB80F34}"/>
    <cellStyle name="Normal 5 3 2_2015 BFOREC HFM PLBS" xfId="1693" xr:uid="{00000000-0005-0000-0000-000023070000}"/>
    <cellStyle name="Normal 5 3 3" xfId="1694" xr:uid="{00000000-0005-0000-0000-000024070000}"/>
    <cellStyle name="Normal 5 3 3 10" xfId="21067" xr:uid="{201182BD-1E24-4E73-A8DF-EE2BAC24EA97}"/>
    <cellStyle name="Normal 5 3 3 2" xfId="1695" xr:uid="{00000000-0005-0000-0000-000025070000}"/>
    <cellStyle name="Normal 5 3 3 2 2" xfId="1696" xr:uid="{00000000-0005-0000-0000-000026070000}"/>
    <cellStyle name="Normal 5 3 3 2 2 2" xfId="12809" xr:uid="{CED8F8E1-0BC2-4F32-8DC6-00E17EA27FBF}"/>
    <cellStyle name="Normal 5 3 3 2 2 2 2" xfId="12810" xr:uid="{05EDE6D4-FF15-4877-A4D8-158671618D14}"/>
    <cellStyle name="Normal 5 3 3 2 2 2 2 2" xfId="28487" xr:uid="{B9E7BB77-E706-4426-8658-06A2A229ABDF}"/>
    <cellStyle name="Normal 5 3 3 2 2 2 3" xfId="12811" xr:uid="{ED0603F4-96B8-4995-BDBE-EE14EBFBAAB6}"/>
    <cellStyle name="Normal 5 3 3 2 2 2 3 2" xfId="28488" xr:uid="{F0796EF6-F18F-4594-BCF1-C3C9D8AE5CD5}"/>
    <cellStyle name="Normal 5 3 3 2 2 2 4" xfId="28486" xr:uid="{9214C12E-CD79-4660-A64E-347007706D72}"/>
    <cellStyle name="Normal 5 3 3 2 2 2 5" xfId="21066" xr:uid="{3DC0583A-0C7B-43D3-ADB4-2338774B8BAE}"/>
    <cellStyle name="Normal 5 3 3 2 2 3" xfId="12812" xr:uid="{959D812E-154A-4C60-A77D-77AD08CEB802}"/>
    <cellStyle name="Normal 5 3 3 2 2 3 2" xfId="12813" xr:uid="{E4A44999-2089-4B02-A4A3-5222B28546BD}"/>
    <cellStyle name="Normal 5 3 3 2 2 3 2 2" xfId="28490" xr:uid="{15E87C22-10AA-4BCC-9CF9-14CE2DCCF722}"/>
    <cellStyle name="Normal 5 3 3 2 2 3 3" xfId="28489" xr:uid="{7E48D2BE-E3AF-41B1-9992-488C45D5EC6D}"/>
    <cellStyle name="Normal 5 3 3 2 2 3 4" xfId="21065" xr:uid="{7142ECF8-ABCC-41A6-9D1F-8BB0B41F7C3B}"/>
    <cellStyle name="Normal 5 3 3 2 2 4" xfId="12814" xr:uid="{B9B59544-CCA9-4930-99E9-C0D221818568}"/>
    <cellStyle name="Normal 5 3 3 2 2 4 2" xfId="12815" xr:uid="{61E520F5-4DB7-43BA-9CB0-A9596B3D1094}"/>
    <cellStyle name="Normal 5 3 3 2 2 4 2 2" xfId="28492" xr:uid="{28F79526-1CB8-49BD-B8F2-303D8DCED0DE}"/>
    <cellStyle name="Normal 5 3 3 2 2 4 3" xfId="28491" xr:uid="{2BC548F4-4A07-4B08-BC18-5BC6D3C4E7C3}"/>
    <cellStyle name="Normal 5 3 3 2 2 5" xfId="12816" xr:uid="{5A89836C-0E39-4D69-992E-7D8F6E5F14CC}"/>
    <cellStyle name="Normal 5 3 3 2 2 5 2" xfId="28493" xr:uid="{B1BD595C-7874-410A-BC38-22A9A90777A4}"/>
    <cellStyle name="Normal 5 3 3 2 2_Input 18 Cash FC" xfId="21064" xr:uid="{DDF7AD9A-5C29-4C47-900C-E636032AD115}"/>
    <cellStyle name="Normal 5 3 3 2 3" xfId="12817" xr:uid="{2E8DB6FC-2DD1-4028-974E-589FA76927DB}"/>
    <cellStyle name="Normal 5 3 3 2 3 2" xfId="12818" xr:uid="{75CEE2C4-C339-4A14-803B-A9AD77150325}"/>
    <cellStyle name="Normal 5 3 3 2 3 2 2" xfId="28495" xr:uid="{72622F2D-E94E-4CE9-86D8-405E3E9003BC}"/>
    <cellStyle name="Normal 5 3 3 2 3 2 3" xfId="21062" xr:uid="{354690F6-F819-4C13-A001-D38159BCA856}"/>
    <cellStyle name="Normal 5 3 3 2 3 3" xfId="12819" xr:uid="{A5CF433F-900F-43E2-9631-79B4B12A750E}"/>
    <cellStyle name="Normal 5 3 3 2 3 3 2" xfId="28496" xr:uid="{6089E9CB-EC30-4459-A168-D495EDC17B82}"/>
    <cellStyle name="Normal 5 3 3 2 3 3 3" xfId="21061" xr:uid="{DF963334-C399-4989-9B2D-10DE0BB63161}"/>
    <cellStyle name="Normal 5 3 3 2 3 4" xfId="28494" xr:uid="{32B29BFC-1ADF-4D74-8324-3C15F3BDF7E9}"/>
    <cellStyle name="Normal 5 3 3 2 3 5" xfId="21063" xr:uid="{51BDB84F-92A4-4BF8-89F0-B2BEE9475954}"/>
    <cellStyle name="Normal 5 3 3 2 3_Input 18 Cash FC" xfId="21060" xr:uid="{9D1D90C8-FD78-4091-A8DC-D5277B52B149}"/>
    <cellStyle name="Normal 5 3 3 2 4" xfId="12820" xr:uid="{34F84978-50D6-4987-B3DB-46EBE4C215C8}"/>
    <cellStyle name="Normal 5 3 3 2 4 2" xfId="12821" xr:uid="{7FBA37E8-245A-4693-A9CC-6BAE329E3765}"/>
    <cellStyle name="Normal 5 3 3 2 4 2 2" xfId="28498" xr:uid="{62F7A3A4-CFAC-41FB-98CD-D7F8BA508359}"/>
    <cellStyle name="Normal 5 3 3 2 4 2 3" xfId="21058" xr:uid="{A2BA320E-A308-46F2-AB72-9725A940DBAC}"/>
    <cellStyle name="Normal 5 3 3 2 4 3" xfId="12822" xr:uid="{09B6DB5A-0EB5-47E9-B345-0BDCF491ECF9}"/>
    <cellStyle name="Normal 5 3 3 2 4 3 2" xfId="28499" xr:uid="{91857C15-A131-469C-9264-47958AA07E6E}"/>
    <cellStyle name="Normal 5 3 3 2 4 3 3" xfId="21057" xr:uid="{7A265231-44D4-4E05-9094-415D88EA1066}"/>
    <cellStyle name="Normal 5 3 3 2 4 4" xfId="28497" xr:uid="{074E9FDC-5D32-4B8C-A51A-A3E4FAF00560}"/>
    <cellStyle name="Normal 5 3 3 2 4 5" xfId="21059" xr:uid="{6EF4F898-48A8-4318-941C-665D05B9A333}"/>
    <cellStyle name="Normal 5 3 3 2 4_Input 18 Cash FC" xfId="21056" xr:uid="{D78CD57C-8FAD-40C3-A697-E844D0D4EBA0}"/>
    <cellStyle name="Normal 5 3 3 2 5" xfId="12823" xr:uid="{F855CF01-50F9-4744-995D-2D16F68D20B7}"/>
    <cellStyle name="Normal 5 3 3 2 5 2" xfId="12824" xr:uid="{B4C778E8-45AC-47B7-BF9D-B614722BA88E}"/>
    <cellStyle name="Normal 5 3 3 2 5 2 2" xfId="28501" xr:uid="{76A4DE62-327C-4ACF-B3A2-FA1C74F15D5D}"/>
    <cellStyle name="Normal 5 3 3 2 5 2 3" xfId="21055" xr:uid="{B6C36D7D-C0EB-4EA0-9900-61B63A84229F}"/>
    <cellStyle name="Normal 5 3 3 2 5 3" xfId="28500" xr:uid="{1C4FB134-F78C-49C3-928E-7AAB0BE41BD1}"/>
    <cellStyle name="Normal 5 3 3 2 5 3 2" xfId="21054" xr:uid="{356A93B9-8513-486B-9FE5-2CA8374123A1}"/>
    <cellStyle name="Normal 5 3 3 2 5 4" xfId="34554" xr:uid="{883EABAC-503A-48DC-A5BD-95AE2B33F054}"/>
    <cellStyle name="Normal 5 3 3 2 5 5" xfId="18492" xr:uid="{B1304E28-5E23-4743-B0EE-F66C4C3FB848}"/>
    <cellStyle name="Normal 5 3 3 2 5_Input 18 Cash FC" xfId="21053" xr:uid="{C7B6BC43-5A01-4E21-A5D0-3663161C4AC4}"/>
    <cellStyle name="Normal 5 3 3 2 6" xfId="12825" xr:uid="{D6317203-05A9-4D9A-BDF5-746DC362FF79}"/>
    <cellStyle name="Normal 5 3 3 2 6 2" xfId="12826" xr:uid="{020060DC-0335-4C65-A19E-A8058777ED0D}"/>
    <cellStyle name="Normal 5 3 3 2 6 2 2" xfId="28503" xr:uid="{516F9CFD-123B-449A-8D59-973ADD2B2A9C}"/>
    <cellStyle name="Normal 5 3 3 2 6 2 3" xfId="21051" xr:uid="{B67598D7-3AC2-455C-B9AB-E6B548251744}"/>
    <cellStyle name="Normal 5 3 3 2 6 3" xfId="28502" xr:uid="{97EDA4C2-5BBA-49A3-B19C-0531E45181E1}"/>
    <cellStyle name="Normal 5 3 3 2 6 3 2" xfId="21050" xr:uid="{71B12DFE-9FC2-469A-8DCA-53FFDF9057B0}"/>
    <cellStyle name="Normal 5 3 3 2 6 4" xfId="34555" xr:uid="{F69B8F06-0F17-4B33-8795-AA0D7E8F3C64}"/>
    <cellStyle name="Normal 5 3 3 2 6 5" xfId="21052" xr:uid="{559C626D-0CCF-4011-8B9D-CA9C45851B5A}"/>
    <cellStyle name="Normal 5 3 3 2 6_Input 18 Cash FC" xfId="21049" xr:uid="{E9C6612D-9739-4880-A077-BDDCA42F061C}"/>
    <cellStyle name="Normal 5 3 3 2 7" xfId="12827" xr:uid="{5FACF9D7-2FE3-4175-BFAD-D6FAC83A4BE7}"/>
    <cellStyle name="Normal 5 3 3 2 7 2" xfId="28504" xr:uid="{1B8811C1-1815-4BCA-BA1C-DDEFF4A27E60}"/>
    <cellStyle name="Normal 5 3 3 2 7 3" xfId="21048" xr:uid="{8D3E37D9-6F15-424C-944E-2612D5E971A8}"/>
    <cellStyle name="Normal 5 3 3 2 8" xfId="21047" xr:uid="{2BFEB71E-B3B2-4D73-A521-12573FDEE491}"/>
    <cellStyle name="Normal 5 3 3 2_Dev global price ach" xfId="12828" xr:uid="{F5EE933D-5CAE-4725-9614-76C605702A2C}"/>
    <cellStyle name="Normal 5 3 3 3" xfId="1697" xr:uid="{00000000-0005-0000-0000-000028070000}"/>
    <cellStyle name="Normal 5 3 3 3 2" xfId="12829" xr:uid="{2D248A7A-FFA6-410E-A3D9-A02E5074104F}"/>
    <cellStyle name="Normal 5 3 3 3 2 2" xfId="12830" xr:uid="{8C4AC004-79C8-491C-A671-4A137A357980}"/>
    <cellStyle name="Normal 5 3 3 3 2 2 2" xfId="12831" xr:uid="{32957669-5B27-44C4-BFB3-4FEDF57ADA27}"/>
    <cellStyle name="Normal 5 3 3 3 2 2 2 2" xfId="28507" xr:uid="{3ED6EEEF-D843-41D0-B739-3DE1B1BB136A}"/>
    <cellStyle name="Normal 5 3 3 3 2 2 3" xfId="28506" xr:uid="{E6CF9C11-4A60-446F-9484-702704F477C9}"/>
    <cellStyle name="Normal 5 3 3 3 2 2 4" xfId="21045" xr:uid="{6FA3E77F-53C6-49F7-8545-0B77F6A19514}"/>
    <cellStyle name="Normal 5 3 3 3 2 3" xfId="12832" xr:uid="{5E059528-04AE-4BDB-9337-42DD9CF5F656}"/>
    <cellStyle name="Normal 5 3 3 3 2 3 2" xfId="12833" xr:uid="{BA82A54A-0435-477D-B90D-74EC56709597}"/>
    <cellStyle name="Normal 5 3 3 3 2 3 2 2" xfId="28509" xr:uid="{A8BBF63E-5CBD-47E0-885E-7A884A82DFDB}"/>
    <cellStyle name="Normal 5 3 3 3 2 3 3" xfId="28508" xr:uid="{EA1F0C41-1280-483C-8773-1AC633776D9A}"/>
    <cellStyle name="Normal 5 3 3 3 2 3 4" xfId="21044" xr:uid="{8D9AA960-5BBB-4BDF-BC7E-631694D53F88}"/>
    <cellStyle name="Normal 5 3 3 3 2 4" xfId="12834" xr:uid="{838CBCA5-79CA-4A3D-8B44-94FE6A2A124D}"/>
    <cellStyle name="Normal 5 3 3 3 2 4 2" xfId="28510" xr:uid="{43092076-15A8-463A-B901-E2CDCA24A19A}"/>
    <cellStyle name="Normal 5 3 3 3 2 5" xfId="28505" xr:uid="{85901CA8-B354-4E21-B696-67302B7BEFB5}"/>
    <cellStyle name="Normal 5 3 3 3 2 6" xfId="21046" xr:uid="{F5A54749-BDDB-4DBB-90BE-1F0C7BA7875A}"/>
    <cellStyle name="Normal 5 3 3 3 2_Input 18 Cash FC" xfId="21043" xr:uid="{FE23EAD6-73A4-4815-85E2-C5673DDCF5DA}"/>
    <cellStyle name="Normal 5 3 3 3 3" xfId="12835" xr:uid="{3219E7B7-91F5-4FCE-A289-060A65DAA4DE}"/>
    <cellStyle name="Normal 5 3 3 3 3 2" xfId="12836" xr:uid="{8AA8013F-6816-4CAA-A80B-8C3724CEDA7A}"/>
    <cellStyle name="Normal 5 3 3 3 3 2 2" xfId="28512" xr:uid="{2E7CC981-B8A5-4B1F-AD17-F72F1ED43A68}"/>
    <cellStyle name="Normal 5 3 3 3 3 2 3" xfId="18491" xr:uid="{0283C2C8-6A4C-4426-AF1F-BC7BBF67404F}"/>
    <cellStyle name="Normal 5 3 3 3 3 3" xfId="12837" xr:uid="{0D1A773C-CB7A-4346-A356-70A0D9B475CA}"/>
    <cellStyle name="Normal 5 3 3 3 3 3 2" xfId="28513" xr:uid="{A9ED0B2D-77AC-4649-AC8C-49C365A1E559}"/>
    <cellStyle name="Normal 5 3 3 3 3 3 3" xfId="21041" xr:uid="{A9F1E224-29A4-4926-BF59-6811DAF1661D}"/>
    <cellStyle name="Normal 5 3 3 3 3 4" xfId="28511" xr:uid="{D1B5566C-8A12-4A21-B7B5-B194BD93D4C5}"/>
    <cellStyle name="Normal 5 3 3 3 3 5" xfId="21042" xr:uid="{1D4EFA13-685A-4EA6-9D9D-411FC0F525EA}"/>
    <cellStyle name="Normal 5 3 3 3 3_Input 18 Cash FC" xfId="21040" xr:uid="{464D7B26-3381-489C-B3BC-0261C21C278E}"/>
    <cellStyle name="Normal 5 3 3 3 4" xfId="12838" xr:uid="{880215D8-6D5B-4636-8A4F-8A1E145555B9}"/>
    <cellStyle name="Normal 5 3 3 3 4 2" xfId="12839" xr:uid="{B3717CCF-24F0-466A-BC90-DE0D5A5ADD42}"/>
    <cellStyle name="Normal 5 3 3 3 4 2 2" xfId="28515" xr:uid="{6235DF94-3E33-474B-8CEF-6457EB22F576}"/>
    <cellStyle name="Normal 5 3 3 3 4 2 3" xfId="21038" xr:uid="{EBEF1874-CA9A-42CF-8A4A-33730A969B60}"/>
    <cellStyle name="Normal 5 3 3 3 4 3" xfId="28514" xr:uid="{658EE1AA-D6B4-439A-9304-714B909CFF1D}"/>
    <cellStyle name="Normal 5 3 3 3 4 3 2" xfId="21037" xr:uid="{EDE63BB6-BA95-418D-816E-FE53B8819DD2}"/>
    <cellStyle name="Normal 5 3 3 3 4 4" xfId="34556" xr:uid="{79756F57-3FCB-4A46-AAA0-3D86C1E0F209}"/>
    <cellStyle name="Normal 5 3 3 3 4 5" xfId="21039" xr:uid="{B084AF10-D5B4-42B3-A636-AC1145691584}"/>
    <cellStyle name="Normal 5 3 3 3 4_Input 18 Cash FC" xfId="21036" xr:uid="{BD21168F-51F1-45D4-8D9B-4151D3056532}"/>
    <cellStyle name="Normal 5 3 3 3 5" xfId="12840" xr:uid="{A31910E4-7D13-4913-B29D-02DACB3F1200}"/>
    <cellStyle name="Normal 5 3 3 3 5 2" xfId="12841" xr:uid="{C68B5652-7298-4470-BE1B-C8EE419D7CB1}"/>
    <cellStyle name="Normal 5 3 3 3 5 2 2" xfId="28517" xr:uid="{7A53C8B6-807F-4618-8EB8-5079A887D296}"/>
    <cellStyle name="Normal 5 3 3 3 5 2 3" xfId="21034" xr:uid="{3E65ED94-625C-425C-A489-0552627F5EA2}"/>
    <cellStyle name="Normal 5 3 3 3 5 3" xfId="28516" xr:uid="{3384A9EC-E62F-4329-8EFD-DA666B456E2C}"/>
    <cellStyle name="Normal 5 3 3 3 5 3 2" xfId="21033" xr:uid="{CFD46F38-97AB-4E1F-87AA-0D523F632878}"/>
    <cellStyle name="Normal 5 3 3 3 5 4" xfId="34557" xr:uid="{8AB76507-996B-4871-8537-F3F52836E781}"/>
    <cellStyle name="Normal 5 3 3 3 5 5" xfId="21035" xr:uid="{EE6CE0D8-E915-4E55-B871-19AF50C9C451}"/>
    <cellStyle name="Normal 5 3 3 3 5_Input 18 Cash FC" xfId="21032" xr:uid="{D9FF606A-2B85-45DB-9AF4-25928B0B5D19}"/>
    <cellStyle name="Normal 5 3 3 3 6" xfId="12842" xr:uid="{C8F48CDA-85C4-4BA8-A100-B7814E0B4A7B}"/>
    <cellStyle name="Normal 5 3 3 3 6 2" xfId="28518" xr:uid="{3FA320A5-F4DC-4A15-A5A9-39B42A812263}"/>
    <cellStyle name="Normal 5 3 3 3 6 2 2" xfId="21030" xr:uid="{C198D607-60F1-4E02-8AD6-60CF1C1913C1}"/>
    <cellStyle name="Normal 5 3 3 3 6 3" xfId="21029" xr:uid="{084D67F1-AA5C-44AA-8507-3CE210449B62}"/>
    <cellStyle name="Normal 5 3 3 3 6 4" xfId="34558" xr:uid="{5A070FE3-D364-4849-936F-61EC733C0494}"/>
    <cellStyle name="Normal 5 3 3 3 6 5" xfId="21031" xr:uid="{49256567-656F-4D4C-BD1D-A4290CCEF852}"/>
    <cellStyle name="Normal 5 3 3 3 6_Input 18 Cash FC" xfId="21028" xr:uid="{5F9321D9-4EA7-486C-B8E9-1A9A1E0B8193}"/>
    <cellStyle name="Normal 5 3 3 3 7" xfId="21027" xr:uid="{8C649591-6B8E-43AD-BA30-5DEEC5ACC15B}"/>
    <cellStyle name="Normal 5 3 3 3 8" xfId="21026" xr:uid="{F4E772DB-DC22-4374-939A-71F538F891ED}"/>
    <cellStyle name="Normal 5 3 3 3_Dev global price ach" xfId="12843" xr:uid="{61AD8FB5-FC6C-4168-8CB4-D2D4A962DDF9}"/>
    <cellStyle name="Normal 5 3 3 4" xfId="12844" xr:uid="{353FBC01-60BB-4852-B947-16CEEE8B4CE8}"/>
    <cellStyle name="Normal 5 3 3 4 2" xfId="12845" xr:uid="{630B31B8-7822-422A-9FF3-B8FDEA4556F0}"/>
    <cellStyle name="Normal 5 3 3 4 2 2" xfId="12846" xr:uid="{4E56ACBC-1A80-4401-99E5-3DC356BD6D0F}"/>
    <cellStyle name="Normal 5 3 3 4 2 2 2" xfId="12847" xr:uid="{18E2E6B8-1112-47DB-8C5B-E7ED7249D919}"/>
    <cellStyle name="Normal 5 3 3 4 2 2 2 2" xfId="28522" xr:uid="{CE176A80-24CD-4994-A092-6877700E7C67}"/>
    <cellStyle name="Normal 5 3 3 4 2 2 3" xfId="28521" xr:uid="{0FC4D5C5-32E6-470C-B4F6-4A4E81912BC8}"/>
    <cellStyle name="Normal 5 3 3 4 2 3" xfId="12848" xr:uid="{368EA53B-7A17-48D5-B62C-5CB0565503E9}"/>
    <cellStyle name="Normal 5 3 3 4 2 3 2" xfId="12849" xr:uid="{E8C09036-596F-4BB8-91F2-21DBA2854FA3}"/>
    <cellStyle name="Normal 5 3 3 4 2 3 2 2" xfId="28524" xr:uid="{4E7C3407-ECDF-4D35-9D17-A514CE52B04C}"/>
    <cellStyle name="Normal 5 3 3 4 2 3 3" xfId="28523" xr:uid="{7C6428C1-8AAF-4C4E-943C-19F8A3C99C14}"/>
    <cellStyle name="Normal 5 3 3 4 2 4" xfId="12850" xr:uid="{E4C87B32-A85C-4C15-BB5F-73E46EA4ABC1}"/>
    <cellStyle name="Normal 5 3 3 4 2 4 2" xfId="28525" xr:uid="{259754CE-252B-4963-A326-83FE815DCE65}"/>
    <cellStyle name="Normal 5 3 3 4 2 5" xfId="28520" xr:uid="{39BB3D2C-19DC-4A49-AD49-10676D206906}"/>
    <cellStyle name="Normal 5 3 3 4 2 6" xfId="21024" xr:uid="{019668B8-102D-4E0F-AFB1-ECCDA902BB51}"/>
    <cellStyle name="Normal 5 3 3 4 3" xfId="12851" xr:uid="{107840E0-1C0B-42A1-AACB-83C8A6F4B789}"/>
    <cellStyle name="Normal 5 3 3 4 3 2" xfId="12852" xr:uid="{31CC73A2-D4C0-4EC7-A4ED-1715FABDAE26}"/>
    <cellStyle name="Normal 5 3 3 4 3 2 2" xfId="28527" xr:uid="{4EA9D21F-D803-4DC2-AFE3-47220291E88D}"/>
    <cellStyle name="Normal 5 3 3 4 3 3" xfId="28526" xr:uid="{A6656F44-8B9E-4592-B490-61F45785277C}"/>
    <cellStyle name="Normal 5 3 3 4 3 4" xfId="21023" xr:uid="{415E2A06-1062-48C4-874B-436C71AA8C16}"/>
    <cellStyle name="Normal 5 3 3 4 4" xfId="12853" xr:uid="{EAD29C9F-A1FB-42BB-8AED-065388EF98C9}"/>
    <cellStyle name="Normal 5 3 3 4 4 2" xfId="12854" xr:uid="{1A1B875C-D71E-4065-92FB-41E7F2FFC3B3}"/>
    <cellStyle name="Normal 5 3 3 4 4 2 2" xfId="28529" xr:uid="{8F432D06-D394-4FB2-A7FE-A0FFBE8F45A0}"/>
    <cellStyle name="Normal 5 3 3 4 4 3" xfId="28528" xr:uid="{D259C347-83B5-4981-8997-63FE861BEFAA}"/>
    <cellStyle name="Normal 5 3 3 4 5" xfId="12855" xr:uid="{91B36661-EFEB-406D-B602-4C1F9EC975F9}"/>
    <cellStyle name="Normal 5 3 3 4 5 2" xfId="28530" xr:uid="{24B77809-55CD-480D-B317-5F97606D2BC8}"/>
    <cellStyle name="Normal 5 3 3 4 6" xfId="28519" xr:uid="{4201B6E2-5C45-46B5-B2D9-C208556BBA43}"/>
    <cellStyle name="Normal 5 3 3 4 7" xfId="21025" xr:uid="{C1BA2F1A-209C-4568-BA53-61739DE48236}"/>
    <cellStyle name="Normal 5 3 3 4_Dev global price ach" xfId="12856" xr:uid="{E458017F-0434-4C21-BC84-1D8198AAABF6}"/>
    <cellStyle name="Normal 5 3 3 5" xfId="12857" xr:uid="{8A804BC5-08F4-492B-AC89-D2CF7CE75B30}"/>
    <cellStyle name="Normal 5 3 3 5 2" xfId="12858" xr:uid="{D22DB864-3768-42AE-B2D6-FCF75924ECEF}"/>
    <cellStyle name="Normal 5 3 3 5 2 2" xfId="12859" xr:uid="{315D22C6-6706-40B5-BA35-44991E7BE18A}"/>
    <cellStyle name="Normal 5 3 3 5 2 2 2" xfId="28533" xr:uid="{F76DA501-D537-449E-B730-3808A0DE2929}"/>
    <cellStyle name="Normal 5 3 3 5 2 3" xfId="28532" xr:uid="{D62CDCF6-A95C-49D0-A6EB-C82A23ABF534}"/>
    <cellStyle name="Normal 5 3 3 5 2 4" xfId="18490" xr:uid="{AAF93C85-DB3A-40CA-9F9F-A5C0BACFA444}"/>
    <cellStyle name="Normal 5 3 3 5 3" xfId="12860" xr:uid="{227FC217-64BC-4D30-8AAA-0DAD6CC9E4BC}"/>
    <cellStyle name="Normal 5 3 3 5 3 2" xfId="12861" xr:uid="{81D7E482-110E-4308-9499-4E8158938DB2}"/>
    <cellStyle name="Normal 5 3 3 5 3 2 2" xfId="28535" xr:uid="{299CF330-FCB4-410D-9DA3-71C1EAD2B246}"/>
    <cellStyle name="Normal 5 3 3 5 3 3" xfId="28534" xr:uid="{4416A229-B8A0-412B-BA3D-8E5D05CFCD6A}"/>
    <cellStyle name="Normal 5 3 3 5 3 4" xfId="18489" xr:uid="{38830381-EE8C-4DDB-9BFA-DC4FA43AF481}"/>
    <cellStyle name="Normal 5 3 3 5 4" xfId="12862" xr:uid="{DA32FC86-2FAC-4AD6-920F-223310768449}"/>
    <cellStyle name="Normal 5 3 3 5 4 2" xfId="28536" xr:uid="{9692C43D-CEE1-45E2-B04C-D56397AF41FF}"/>
    <cellStyle name="Normal 5 3 3 5 5" xfId="28531" xr:uid="{7C9147CA-4725-4B5B-88AA-576C74DA5AD5}"/>
    <cellStyle name="Normal 5 3 3 5 6" xfId="21022" xr:uid="{1D83D8C8-01E4-4C29-9053-62E30F1E091F}"/>
    <cellStyle name="Normal 5 3 3 5_Input 18 Cash FC" xfId="21021" xr:uid="{D9784FC8-89B2-4689-B306-289697F3C766}"/>
    <cellStyle name="Normal 5 3 3 6" xfId="12863" xr:uid="{5A15E9F4-26A1-49CE-B707-8633507F935D}"/>
    <cellStyle name="Normal 5 3 3 6 2" xfId="12864" xr:uid="{24D9AF18-F81D-47BD-A464-2DAFB4843810}"/>
    <cellStyle name="Normal 5 3 3 6 2 2" xfId="28538" xr:uid="{D5A94097-1C8F-49B7-BDCD-5B567C2883A2}"/>
    <cellStyle name="Normal 5 3 3 6 2 3" xfId="21019" xr:uid="{9ECB2C13-0472-4DCB-86E3-356AA308DE3D}"/>
    <cellStyle name="Normal 5 3 3 6 3" xfId="12865" xr:uid="{F3323F49-0D72-4AA9-80C5-5D494DB5C5A5}"/>
    <cellStyle name="Normal 5 3 3 6 3 2" xfId="28539" xr:uid="{DF4A5D98-3E3E-48BD-86A6-61BD8AEC812E}"/>
    <cellStyle name="Normal 5 3 3 6 3 3" xfId="21018" xr:uid="{7E008FAB-8646-4E43-96A1-643700DCA050}"/>
    <cellStyle name="Normal 5 3 3 6 4" xfId="28537" xr:uid="{FCE59092-F3F7-4B6B-9E32-9D3E580C37FE}"/>
    <cellStyle name="Normal 5 3 3 6 5" xfId="21020" xr:uid="{A7DBAE5C-BA3E-435B-923B-C34C207432AF}"/>
    <cellStyle name="Normal 5 3 3 6_Input 18 Cash FC" xfId="21017" xr:uid="{E8CD6CF1-B94F-4F77-8417-C7139F1D79AB}"/>
    <cellStyle name="Normal 5 3 3 7" xfId="12866" xr:uid="{15E5606A-D008-4E71-AC80-8FF76E6D36DA}"/>
    <cellStyle name="Normal 5 3 3 7 2" xfId="12867" xr:uid="{0F57AED1-66DA-487F-82AE-A3E896B8EB38}"/>
    <cellStyle name="Normal 5 3 3 7 2 2" xfId="28541" xr:uid="{A5CA8E15-69D8-4A87-8A42-1DDEDC6EB0D1}"/>
    <cellStyle name="Normal 5 3 3 7 2 3" xfId="21015" xr:uid="{23D460F6-9276-482C-8EAE-FEDC158F83EE}"/>
    <cellStyle name="Normal 5 3 3 7 3" xfId="28540" xr:uid="{95CFC573-D565-4982-BD40-EE3EC70036DB}"/>
    <cellStyle name="Normal 5 3 3 7 3 2" xfId="21014" xr:uid="{6E7CA40F-4D04-44E8-8695-E1EF94130D23}"/>
    <cellStyle name="Normal 5 3 3 7 4" xfId="34559" xr:uid="{E2909F3F-09A8-40A2-9382-FCC205BD96F4}"/>
    <cellStyle name="Normal 5 3 3 7 5" xfId="21016" xr:uid="{E1085C57-3A31-4A23-A872-1E4B1DE2D405}"/>
    <cellStyle name="Normal 5 3 3 7_Input 18 Cash FC" xfId="21013" xr:uid="{482A987A-8A5E-46BF-BEC6-3F9DB1FE9BBC}"/>
    <cellStyle name="Normal 5 3 3 8" xfId="12868" xr:uid="{AF3F6D24-9973-478F-B4CC-48D0B8CB2B12}"/>
    <cellStyle name="Normal 5 3 3 8 2" xfId="12869" xr:uid="{72314527-EE07-44D0-A8BF-4A706BD4B313}"/>
    <cellStyle name="Normal 5 3 3 8 2 2" xfId="28543" xr:uid="{4D50CB1D-74CB-4DD1-AB49-344E53442EDC}"/>
    <cellStyle name="Normal 5 3 3 8 2 3" xfId="21011" xr:uid="{D9422D93-891C-44D0-AB54-2FA61395AF3B}"/>
    <cellStyle name="Normal 5 3 3 8 3" xfId="28542" xr:uid="{B6B0C41F-2ED9-4A23-AB63-C85C38D8E55D}"/>
    <cellStyle name="Normal 5 3 3 8 3 2" xfId="21010" xr:uid="{F3E5EC1E-653F-4FF3-AF25-A52BEEDA1BF5}"/>
    <cellStyle name="Normal 5 3 3 8 4" xfId="34560" xr:uid="{330564D0-28B7-4111-B8A7-C61D44C211CC}"/>
    <cellStyle name="Normal 5 3 3 8 5" xfId="21012" xr:uid="{006EBC44-2337-410A-8619-46D6DEAA4C4E}"/>
    <cellStyle name="Normal 5 3 3 8_Input 18 Cash FC" xfId="21009" xr:uid="{CA690C43-17F1-4271-AEC6-F73159CE25E2}"/>
    <cellStyle name="Normal 5 3 3 9" xfId="12870" xr:uid="{1D338733-A9AE-4A3E-AA7B-3193DF2EB760}"/>
    <cellStyle name="Normal 5 3 3 9 2" xfId="28544" xr:uid="{1D9944CB-6559-4244-81D7-8FBA50922356}"/>
    <cellStyle name="Normal 5 3 3 9 3" xfId="21008" xr:uid="{334AEF7E-2F75-4829-ABA4-86BA4F255F65}"/>
    <cellStyle name="Normal 5 3 3_Dev global price ach" xfId="12871" xr:uid="{22225DDA-2287-45A0-86F5-557332AB873A}"/>
    <cellStyle name="Normal 5 3 4" xfId="1698" xr:uid="{00000000-0005-0000-0000-00002A070000}"/>
    <cellStyle name="Normal 5 3 4 2" xfId="1699" xr:uid="{00000000-0005-0000-0000-00002B070000}"/>
    <cellStyle name="Normal 5 3 4 2 2" xfId="1700" xr:uid="{00000000-0005-0000-0000-00002C070000}"/>
    <cellStyle name="Normal 5 3 4 2 2 2" xfId="12873" xr:uid="{B3B777F7-9FB2-475E-808F-43A445CFF592}"/>
    <cellStyle name="Normal 5 3 4 2 2 2 2" xfId="12874" xr:uid="{8D3F7A87-BFC8-413E-888E-8600BB644167}"/>
    <cellStyle name="Normal 5 3 4 2 2 2 2 2" xfId="28546" xr:uid="{E2ED523B-395B-430F-99C4-8B1E24A9214E}"/>
    <cellStyle name="Normal 5 3 4 2 2 2 3" xfId="12875" xr:uid="{59F0868D-AD90-490F-B6E6-13DF30687456}"/>
    <cellStyle name="Normal 5 3 4 2 2 2 3 2" xfId="28547" xr:uid="{DE9D77F2-8981-42B3-8E5C-AE42CE9B6A49}"/>
    <cellStyle name="Normal 5 3 4 2 2 2 4" xfId="28545" xr:uid="{48058669-E2F4-42A7-A8E3-7F884FDA4955}"/>
    <cellStyle name="Normal 5 3 4 2 2 3" xfId="12876" xr:uid="{3795E61F-E0D6-467C-9522-41DF6C37F756}"/>
    <cellStyle name="Normal 5 3 4 2 2 3 2" xfId="12877" xr:uid="{FE33280F-E820-4F59-BB61-91800507D9BF}"/>
    <cellStyle name="Normal 5 3 4 2 2 3 2 2" xfId="28549" xr:uid="{110EE7D3-0678-4E77-8630-B30EC635B443}"/>
    <cellStyle name="Normal 5 3 4 2 2 3 3" xfId="28548" xr:uid="{2A887C61-8877-4EFC-8587-16A84CC0963A}"/>
    <cellStyle name="Normal 5 3 4 2 2 4" xfId="12878" xr:uid="{9CFAB81E-FD2D-4E92-BE5E-89E8F8E49B2F}"/>
    <cellStyle name="Normal 5 3 4 2 2 4 2" xfId="12879" xr:uid="{381D1388-1C65-4B34-A2BB-3E3E4C3B2C1A}"/>
    <cellStyle name="Normal 5 3 4 2 2 4 2 2" xfId="28551" xr:uid="{189EF106-98AF-435A-B1EE-2E498AD0666B}"/>
    <cellStyle name="Normal 5 3 4 2 2 4 3" xfId="28550" xr:uid="{C69A5E45-CCAE-4579-B945-DE5E9085F6F2}"/>
    <cellStyle name="Normal 5 3 4 2 2 5" xfId="12880" xr:uid="{BE166399-8B0A-4AA7-ADD3-0846CEDEDBCB}"/>
    <cellStyle name="Normal 5 3 4 2 2 5 2" xfId="28552" xr:uid="{BBCAEE1F-9B38-4E13-825B-3C7FDBC828B1}"/>
    <cellStyle name="Normal 5 3 4 2 2_sales contracts" xfId="12872" xr:uid="{E2C9A30F-B500-47B6-B679-941F517D64D2}"/>
    <cellStyle name="Normal 5 3 4 2 3" xfId="12881" xr:uid="{B623718C-1C3E-46A1-A19F-A4C0950A88E7}"/>
    <cellStyle name="Normal 5 3 4 2 3 2" xfId="12882" xr:uid="{4785D288-D629-494C-9EC4-AB5090F25323}"/>
    <cellStyle name="Normal 5 3 4 2 3 2 2" xfId="28554" xr:uid="{15705697-19EB-4C82-8AA0-5CBFB1F40ADA}"/>
    <cellStyle name="Normal 5 3 4 2 3 3" xfId="12883" xr:uid="{60906E9C-8585-40D4-9161-9716ECAC2122}"/>
    <cellStyle name="Normal 5 3 4 2 3 3 2" xfId="28555" xr:uid="{2A80E941-6580-413A-BC6A-4BB9A0BEC896}"/>
    <cellStyle name="Normal 5 3 4 2 3 4" xfId="28553" xr:uid="{0A738107-F778-43F3-BA60-F061E1EAE1C9}"/>
    <cellStyle name="Normal 5 3 4 2 3 5" xfId="21007" xr:uid="{0D724630-D292-4AE3-984E-005AEED5F130}"/>
    <cellStyle name="Normal 5 3 4 2 4" xfId="12884" xr:uid="{EA173064-5709-4FF9-8B8E-D2FBD7DF7A13}"/>
    <cellStyle name="Normal 5 3 4 2 4 2" xfId="12885" xr:uid="{683BF5FD-1A4F-498F-BCF1-B7512DFCB930}"/>
    <cellStyle name="Normal 5 3 4 2 4 2 2" xfId="28557" xr:uid="{9FEFBD57-AD67-442F-B7A3-A46523F23167}"/>
    <cellStyle name="Normal 5 3 4 2 4 3" xfId="12886" xr:uid="{6B306064-AB0F-4A8F-9EEA-647E13A5BA98}"/>
    <cellStyle name="Normal 5 3 4 2 4 3 2" xfId="28558" xr:uid="{7429FD0A-0769-47FF-AF96-EC16AC4FACE5}"/>
    <cellStyle name="Normal 5 3 4 2 4 4" xfId="28556" xr:uid="{89A12A2A-DB7F-48C3-AB49-302F88CB20A1}"/>
    <cellStyle name="Normal 5 3 4 2 5" xfId="12887" xr:uid="{2C84F588-88B5-4258-96EC-4293C6514E68}"/>
    <cellStyle name="Normal 5 3 4 2 5 2" xfId="12888" xr:uid="{D978EC2F-69C6-4CA5-A3CB-F94397614FB1}"/>
    <cellStyle name="Normal 5 3 4 2 5 2 2" xfId="28560" xr:uid="{2F527F62-DD30-44D0-83A6-D9983DFDD7E3}"/>
    <cellStyle name="Normal 5 3 4 2 5 3" xfId="28559" xr:uid="{53AF6137-3EDA-43A1-B202-9665AE334DC6}"/>
    <cellStyle name="Normal 5 3 4 2 6" xfId="12889" xr:uid="{D2EFC098-159F-42A5-B87E-328135F50BB0}"/>
    <cellStyle name="Normal 5 3 4 2 6 2" xfId="12890" xr:uid="{F91F83A1-0D8C-4D98-B1C4-12B9A3CA92F9}"/>
    <cellStyle name="Normal 5 3 4 2 6 2 2" xfId="28562" xr:uid="{97A14CAB-50F7-4AF4-9332-426501038B92}"/>
    <cellStyle name="Normal 5 3 4 2 6 3" xfId="28561" xr:uid="{9B71D415-11E2-48D1-986E-D78E0C3CFF80}"/>
    <cellStyle name="Normal 5 3 4 2 7" xfId="12891" xr:uid="{D0FE505F-BB0E-424D-A3A5-9EDFBF21D0A7}"/>
    <cellStyle name="Normal 5 3 4 2 7 2" xfId="28563" xr:uid="{6AC58B36-551B-4CBB-B209-8FD8CA9617F4}"/>
    <cellStyle name="Normal 5 3 4 2_Dev global price ach" xfId="12892" xr:uid="{F999AE2D-D22D-4694-9580-5CF373606E44}"/>
    <cellStyle name="Normal 5 3 4 3" xfId="1701" xr:uid="{00000000-0005-0000-0000-00002E070000}"/>
    <cellStyle name="Normal 5 3 4 3 2" xfId="12893" xr:uid="{96138D45-017D-4834-8B79-AC5CAE276613}"/>
    <cellStyle name="Normal 5 3 4 3 2 2" xfId="12894" xr:uid="{EC285D59-DEE8-4E3B-88C7-0F62A5EE67B9}"/>
    <cellStyle name="Normal 5 3 4 3 2 2 2" xfId="28565" xr:uid="{86E7085F-1261-4060-9141-B0936E937ADD}"/>
    <cellStyle name="Normal 5 3 4 3 2 3" xfId="12895" xr:uid="{36864602-E111-4BB5-9085-608602345107}"/>
    <cellStyle name="Normal 5 3 4 3 2 3 2" xfId="28566" xr:uid="{87AD2FBA-3FD8-4A1D-9728-F923696379FF}"/>
    <cellStyle name="Normal 5 3 4 3 2 4" xfId="28564" xr:uid="{9F15E046-F0EA-4E3C-A166-318CF530294E}"/>
    <cellStyle name="Normal 5 3 4 3 2 5" xfId="21006" xr:uid="{1F4EDAE9-866A-4D3C-86DF-D2D9029BF163}"/>
    <cellStyle name="Normal 5 3 4 3 3" xfId="12896" xr:uid="{461AFD7C-832A-4BD1-9B90-949C4402190A}"/>
    <cellStyle name="Normal 5 3 4 3 3 2" xfId="12897" xr:uid="{26D4607B-DFC4-412C-B3B5-D771DB6A0FC1}"/>
    <cellStyle name="Normal 5 3 4 3 3 2 2" xfId="28568" xr:uid="{0D158826-BD2B-4992-B792-93027D15A94E}"/>
    <cellStyle name="Normal 5 3 4 3 3 3" xfId="28567" xr:uid="{27D1E4CC-6EA6-4454-ACAB-8F1CD4E0D36A}"/>
    <cellStyle name="Normal 5 3 4 3 3 4" xfId="18488" xr:uid="{292F6E85-4172-4795-818A-DBF9847B101D}"/>
    <cellStyle name="Normal 5 3 4 3 4" xfId="12898" xr:uid="{18053B17-8BEA-40A8-BA6D-F0803795FF7B}"/>
    <cellStyle name="Normal 5 3 4 3 4 2" xfId="12899" xr:uid="{43B0B3B7-284E-4DD7-91CF-A7C94289D68B}"/>
    <cellStyle name="Normal 5 3 4 3 4 2 2" xfId="28570" xr:uid="{C784958D-3798-4CFB-9C64-32A06227606A}"/>
    <cellStyle name="Normal 5 3 4 3 4 3" xfId="28569" xr:uid="{9E6E67EF-A3DD-4D4D-9610-3609E19E2C74}"/>
    <cellStyle name="Normal 5 3 4 3 5" xfId="12900" xr:uid="{7C5C41B4-D495-4B47-8B53-B577B1D928D9}"/>
    <cellStyle name="Normal 5 3 4 3 5 2" xfId="28571" xr:uid="{C86146A3-4CAA-4AEA-B0C7-BD0F00BD442A}"/>
    <cellStyle name="Normal 5 3 4 3_Input 18 Cash FC" xfId="18487" xr:uid="{F5F93A08-AAE9-44AB-9315-0356FA0FE0C1}"/>
    <cellStyle name="Normal 5 3 4 4" xfId="12901" xr:uid="{06DFB8F1-0C01-4C90-A0F7-86E4DD5EF8BA}"/>
    <cellStyle name="Normal 5 3 4 4 2" xfId="12902" xr:uid="{0633BDCC-5200-4D84-9E7A-2657F5FCFB59}"/>
    <cellStyle name="Normal 5 3 4 4 2 2" xfId="28573" xr:uid="{CCC75E1F-3F55-4674-A287-2BD838BEC020}"/>
    <cellStyle name="Normal 5 3 4 4 2 3" xfId="21004" xr:uid="{D54E656A-D0DC-4C5A-8412-E1D32B1291B3}"/>
    <cellStyle name="Normal 5 3 4 4 3" xfId="12903" xr:uid="{A574AF61-FA11-49D4-BCEB-B4E85E05E9BB}"/>
    <cellStyle name="Normal 5 3 4 4 3 2" xfId="28574" xr:uid="{EE74C0B7-0596-47B9-A486-F2A86C9A5F53}"/>
    <cellStyle name="Normal 5 3 4 4 3 3" xfId="21003" xr:uid="{EFA9EC6C-94FE-4E49-A7FA-F8B5E968D531}"/>
    <cellStyle name="Normal 5 3 4 4 4" xfId="28572" xr:uid="{F77F8A7F-08C2-4A7D-86D4-7341294CBAB6}"/>
    <cellStyle name="Normal 5 3 4 4 5" xfId="21005" xr:uid="{89227AED-32BA-45D0-9F1C-697EBD16948D}"/>
    <cellStyle name="Normal 5 3 4 4_Input 18 Cash FC" xfId="21002" xr:uid="{665D0BA0-9085-4A38-BA90-89571B069A08}"/>
    <cellStyle name="Normal 5 3 4 5" xfId="12904" xr:uid="{77F64F2B-C798-40BB-B160-485EF01D89EE}"/>
    <cellStyle name="Normal 5 3 4 5 2" xfId="12905" xr:uid="{C9ABA590-5944-44EF-8BAB-87522A6C0E7E}"/>
    <cellStyle name="Normal 5 3 4 5 2 2" xfId="28576" xr:uid="{A0EBE99E-26E4-428B-85FF-1B0E0FE97EFE}"/>
    <cellStyle name="Normal 5 3 4 5 2 3" xfId="21000" xr:uid="{D4F004B9-3355-4BB6-8F47-3A2E14EF44CB}"/>
    <cellStyle name="Normal 5 3 4 5 3" xfId="12906" xr:uid="{AB3102D1-3C0D-44D0-AED7-A8860EE20BFF}"/>
    <cellStyle name="Normal 5 3 4 5 3 2" xfId="28577" xr:uid="{9B4BA0C9-E8F5-43BD-9EB5-2C1E3E09B0B6}"/>
    <cellStyle name="Normal 5 3 4 5 3 3" xfId="20999" xr:uid="{F347450F-244E-4258-AECE-56B28CA047DF}"/>
    <cellStyle name="Normal 5 3 4 5 4" xfId="28575" xr:uid="{D7248AF5-7D65-40C4-92E5-32B0A670C59F}"/>
    <cellStyle name="Normal 5 3 4 5 5" xfId="21001" xr:uid="{8ADA35F7-B593-4900-A6B6-DE627C51EC0F}"/>
    <cellStyle name="Normal 5 3 4 5_Input 18 Cash FC" xfId="20998" xr:uid="{5B2F0E5C-CFBC-4EC7-8FDD-DD5CFFDFEAD5}"/>
    <cellStyle name="Normal 5 3 4 6" xfId="12907" xr:uid="{5399AA6B-CFBA-447A-A91F-B0168FDE0E65}"/>
    <cellStyle name="Normal 5 3 4 6 2" xfId="12908" xr:uid="{41847D84-5416-493E-AFCA-B9A8C5B813CB}"/>
    <cellStyle name="Normal 5 3 4 6 2 2" xfId="28579" xr:uid="{9B97186A-87DE-46C0-BC23-1DB8CC6EEC3F}"/>
    <cellStyle name="Normal 5 3 4 6 2 3" xfId="20996" xr:uid="{B04653F3-6F73-47C1-81C4-30BD0BDA333C}"/>
    <cellStyle name="Normal 5 3 4 6 3" xfId="28578" xr:uid="{C5DA4644-9F70-4F31-AAF1-E4FEBF58AE93}"/>
    <cellStyle name="Normal 5 3 4 6 3 2" xfId="20995" xr:uid="{749B28A4-F086-4EBB-8C99-90C675F363F0}"/>
    <cellStyle name="Normal 5 3 4 6 4" xfId="34561" xr:uid="{D6C3D643-8F65-4505-BF04-B89AE133F669}"/>
    <cellStyle name="Normal 5 3 4 6 5" xfId="20997" xr:uid="{F79D24B4-C0DF-4199-A16C-E01621ABC711}"/>
    <cellStyle name="Normal 5 3 4 6_Input 18 Cash FC" xfId="20994" xr:uid="{FAE82E53-F200-4542-B4DA-C32B924CDDBE}"/>
    <cellStyle name="Normal 5 3 4 7" xfId="12909" xr:uid="{D9246E61-2F29-4D6E-944F-710A62164E08}"/>
    <cellStyle name="Normal 5 3 4 7 2" xfId="12910" xr:uid="{238E2074-1D6E-4D61-9D25-E95FD0C49A26}"/>
    <cellStyle name="Normal 5 3 4 7 2 2" xfId="28581" xr:uid="{D856D497-C4AB-4D68-AAB6-98CB15753644}"/>
    <cellStyle name="Normal 5 3 4 7 3" xfId="28580" xr:uid="{0799567A-2C4A-44DD-ACE7-D85E80279DE9}"/>
    <cellStyle name="Normal 5 3 4 7 4" xfId="20993" xr:uid="{F95B144D-B946-439E-ADFF-AE1D3A18AD65}"/>
    <cellStyle name="Normal 5 3 4 8" xfId="12911" xr:uid="{085F28C7-570E-4666-BC8C-4114AE19980D}"/>
    <cellStyle name="Normal 5 3 4 8 2" xfId="28582" xr:uid="{A874F8F8-C310-40ED-9E96-C99791169FF3}"/>
    <cellStyle name="Normal 5 3 4 8 3" xfId="20992" xr:uid="{E4CDFBDE-E1AC-4103-A2F3-E429A6D82CC7}"/>
    <cellStyle name="Normal 5 3 4_Dev global price ach" xfId="12912" xr:uid="{3DC02489-941A-4FED-B132-B14B59ECFB25}"/>
    <cellStyle name="Normal 5 3 5" xfId="1702" xr:uid="{00000000-0005-0000-0000-000030070000}"/>
    <cellStyle name="Normal 5 3 5 2" xfId="1703" xr:uid="{00000000-0005-0000-0000-000031070000}"/>
    <cellStyle name="Normal 5 3 5 2 2" xfId="12913" xr:uid="{0AD75907-7F0E-45CD-A1AE-981E0EC0D5FD}"/>
    <cellStyle name="Normal 5 3 5 2 2 2" xfId="12914" xr:uid="{C366F5B6-6AA3-43BB-9E44-ED202902FAD3}"/>
    <cellStyle name="Normal 5 3 5 2 2 2 2" xfId="28584" xr:uid="{A8B35666-619D-40B9-96CC-4C2E5E4C6CDF}"/>
    <cellStyle name="Normal 5 3 5 2 2 3" xfId="12915" xr:uid="{611BB458-067F-4756-B91D-85269C38DE41}"/>
    <cellStyle name="Normal 5 3 5 2 2 3 2" xfId="28585" xr:uid="{C3AB2973-23A5-4585-8418-3D62BB6FFEA4}"/>
    <cellStyle name="Normal 5 3 5 2 2 4" xfId="28583" xr:uid="{9F54A906-28C7-40F1-BC3F-CC050989AF62}"/>
    <cellStyle name="Normal 5 3 5 2 2 5" xfId="20991" xr:uid="{5FB2F235-7CEC-4D32-A97F-AA263F608601}"/>
    <cellStyle name="Normal 5 3 5 2 3" xfId="12916" xr:uid="{A9CA17BD-F201-4EA1-8E4F-A7456C7D84EA}"/>
    <cellStyle name="Normal 5 3 5 2 3 2" xfId="12917" xr:uid="{38340970-B157-4494-917D-2D3AEF4D5F1E}"/>
    <cellStyle name="Normal 5 3 5 2 3 2 2" xfId="28587" xr:uid="{FC9E7A16-BF53-4812-9612-17C956756192}"/>
    <cellStyle name="Normal 5 3 5 2 3 3" xfId="28586" xr:uid="{F9533486-4624-4EB9-9D2D-C8F014E768BD}"/>
    <cellStyle name="Normal 5 3 5 2 3 4" xfId="20990" xr:uid="{28D4FA3D-4853-4DE9-813D-5E0846F5245A}"/>
    <cellStyle name="Normal 5 3 5 2 4" xfId="12918" xr:uid="{9AC7355B-00A5-40B8-A7A6-4933FA935AEB}"/>
    <cellStyle name="Normal 5 3 5 2 4 2" xfId="12919" xr:uid="{8406C586-F9E4-4998-9992-592EEAE96756}"/>
    <cellStyle name="Normal 5 3 5 2 4 2 2" xfId="28589" xr:uid="{9B15CCB4-CE31-483A-856B-0BDE323CE6A4}"/>
    <cellStyle name="Normal 5 3 5 2 4 3" xfId="28588" xr:uid="{273730F2-6C52-404C-B540-A3974C05914A}"/>
    <cellStyle name="Normal 5 3 5 2 5" xfId="12920" xr:uid="{D01C11BA-0ABF-4AE5-98FB-5765A46FDAB0}"/>
    <cellStyle name="Normal 5 3 5 2 5 2" xfId="28590" xr:uid="{0968BD03-A05E-4D0D-9B70-02BB56D05DE4}"/>
    <cellStyle name="Normal 5 3 5 2_Input 18 Cash FC" xfId="20989" xr:uid="{4C2AF29B-91ED-4C18-936E-9A1CE50A4BF4}"/>
    <cellStyle name="Normal 5 3 5 3" xfId="12921" xr:uid="{989CCC4B-B45E-4060-A6F0-69EF7B25B44E}"/>
    <cellStyle name="Normal 5 3 5 3 2" xfId="12922" xr:uid="{380FEE03-D327-4B01-9E5F-982959930C56}"/>
    <cellStyle name="Normal 5 3 5 3 2 2" xfId="28592" xr:uid="{6DD1F49B-1591-46DD-9B60-CB1BAB69EA53}"/>
    <cellStyle name="Normal 5 3 5 3 2 3" xfId="18486" xr:uid="{9B2C46DF-546B-42A7-89F1-88528684B167}"/>
    <cellStyle name="Normal 5 3 5 3 3" xfId="12923" xr:uid="{E5E00A18-23FC-4E19-855C-7942708EA8E5}"/>
    <cellStyle name="Normal 5 3 5 3 3 2" xfId="28593" xr:uid="{05BAA3F0-6D24-4058-9BFF-9BDDA338FE34}"/>
    <cellStyle name="Normal 5 3 5 3 3 3" xfId="20987" xr:uid="{095D5F8B-5A42-4523-BD03-CF2AEDAF1046}"/>
    <cellStyle name="Normal 5 3 5 3 4" xfId="28591" xr:uid="{1BA006FB-8EC2-407E-8F1A-10C6BF28B966}"/>
    <cellStyle name="Normal 5 3 5 3 5" xfId="20988" xr:uid="{4F8C89D1-A68E-4A84-9BFE-E27FA2A14435}"/>
    <cellStyle name="Normal 5 3 5 3_Input 18 Cash FC" xfId="20986" xr:uid="{3332C4BB-9978-463B-BD56-22D275A2CC0F}"/>
    <cellStyle name="Normal 5 3 5 4" xfId="12924" xr:uid="{401A6AC1-78F4-4371-B5CC-6DB3B68FB21A}"/>
    <cellStyle name="Normal 5 3 5 4 2" xfId="12925" xr:uid="{13843824-7962-463B-96EB-7C77E50510F5}"/>
    <cellStyle name="Normal 5 3 5 4 2 2" xfId="28595" xr:uid="{6D0AE364-690B-4092-BDD4-869FFE5522E4}"/>
    <cellStyle name="Normal 5 3 5 4 2 3" xfId="20984" xr:uid="{543BCF15-D548-4822-8AE4-089D5D7EDA21}"/>
    <cellStyle name="Normal 5 3 5 4 3" xfId="12926" xr:uid="{30C3EB41-5D0F-4701-AE2B-08198379050E}"/>
    <cellStyle name="Normal 5 3 5 4 3 2" xfId="28596" xr:uid="{47B29FE3-C39C-4BA5-B060-7E9D783438D2}"/>
    <cellStyle name="Normal 5 3 5 4 3 3" xfId="20983" xr:uid="{017D5E7C-75B4-43E6-8524-F88BDD68A556}"/>
    <cellStyle name="Normal 5 3 5 4 4" xfId="28594" xr:uid="{B6E27C6B-6B6D-4E17-8EE3-CFC1B9AFC7C6}"/>
    <cellStyle name="Normal 5 3 5 4 5" xfId="20985" xr:uid="{05EA1F84-DB0E-4E9B-AB5C-B274D339D256}"/>
    <cellStyle name="Normal 5 3 5 4_Input 18 Cash FC" xfId="20982" xr:uid="{28B2360A-070B-4436-9A9C-1F2EF8811CE2}"/>
    <cellStyle name="Normal 5 3 5 5" xfId="12927" xr:uid="{0A6C87EA-08FB-49F4-BDCB-11F5809D2D74}"/>
    <cellStyle name="Normal 5 3 5 5 2" xfId="12928" xr:uid="{C9175B44-2FDF-4B63-9A9E-2045C55D28C3}"/>
    <cellStyle name="Normal 5 3 5 5 2 2" xfId="28598" xr:uid="{BD29E0A8-D2BC-4B53-AF0D-15BB019247E2}"/>
    <cellStyle name="Normal 5 3 5 5 2 3" xfId="20980" xr:uid="{2BB984B8-D91B-4473-B695-8F6F36A98FC3}"/>
    <cellStyle name="Normal 5 3 5 5 3" xfId="28597" xr:uid="{1922DBE7-4992-4481-BA4E-62684C3BB6E4}"/>
    <cellStyle name="Normal 5 3 5 5 3 2" xfId="20979" xr:uid="{48779370-CAA1-4884-A2A5-D38F28C2FF6A}"/>
    <cellStyle name="Normal 5 3 5 5 4" xfId="34562" xr:uid="{CA075A9D-E4A6-4B51-A52F-62C47C30DB07}"/>
    <cellStyle name="Normal 5 3 5 5 5" xfId="20981" xr:uid="{437D9E61-3343-4AD9-8EC8-6CA11EFEF138}"/>
    <cellStyle name="Normal 5 3 5 5_Input 18 Cash FC" xfId="20978" xr:uid="{B1FECF8D-7BEC-4A97-A105-963DCC437D0D}"/>
    <cellStyle name="Normal 5 3 5 6" xfId="12929" xr:uid="{EA5A8B0D-F5B0-497D-8801-E49ED06E0DE2}"/>
    <cellStyle name="Normal 5 3 5 6 2" xfId="12930" xr:uid="{FA74E4CB-7EE3-469C-A5DC-46B0D912620C}"/>
    <cellStyle name="Normal 5 3 5 6 2 2" xfId="28600" xr:uid="{DDD15300-EDA9-4DF6-8D0D-FC01AB36B8AF}"/>
    <cellStyle name="Normal 5 3 5 6 2 3" xfId="20976" xr:uid="{125BDCF6-763D-429C-8429-542ABB9A6A07}"/>
    <cellStyle name="Normal 5 3 5 6 3" xfId="28599" xr:uid="{CE5BB2E5-A281-439E-99BC-2EB272A2E38A}"/>
    <cellStyle name="Normal 5 3 5 6 3 2" xfId="20975" xr:uid="{F9DFFED9-9B65-4974-89EE-F4E732B0C7B4}"/>
    <cellStyle name="Normal 5 3 5 6 4" xfId="34563" xr:uid="{0BAB2B5B-F92A-4193-9AF2-E964D1B622CA}"/>
    <cellStyle name="Normal 5 3 5 6 5" xfId="20977" xr:uid="{05959A3C-D9EC-455D-8960-F07C2319E8F3}"/>
    <cellStyle name="Normal 5 3 5 6_Input 18 Cash FC" xfId="20974" xr:uid="{8AFED14B-E903-46F8-9DC7-B749885CB94F}"/>
    <cellStyle name="Normal 5 3 5 7" xfId="12931" xr:uid="{DA3DFE34-0400-4C3E-97A2-2D44643503B4}"/>
    <cellStyle name="Normal 5 3 5 7 2" xfId="28601" xr:uid="{2F8A2D49-B14D-43DC-984B-26356C26D61F}"/>
    <cellStyle name="Normal 5 3 5 7 3" xfId="20973" xr:uid="{F5C0654B-5B43-485A-B86C-7EDEB8C802F2}"/>
    <cellStyle name="Normal 5 3 5 8" xfId="20972" xr:uid="{0E7F5C1A-5F77-4F5F-A421-34EE9EA543C4}"/>
    <cellStyle name="Normal 5 3 5_Dev global price ach" xfId="12932" xr:uid="{F7B5116A-2FBF-44F1-99E9-962B7DB459A9}"/>
    <cellStyle name="Normal 5 3 6" xfId="1704" xr:uid="{00000000-0005-0000-0000-000033070000}"/>
    <cellStyle name="Normal 5 3 6 2" xfId="1705" xr:uid="{00000000-0005-0000-0000-000034070000}"/>
    <cellStyle name="Normal 5 3 6 2 2" xfId="12934" xr:uid="{29C2414B-C556-49AF-AA06-3DA0F20399C9}"/>
    <cellStyle name="Normal 5 3 6 2 2 2" xfId="12935" xr:uid="{A4EB3735-79E8-4EAB-B555-DE8B0531DA90}"/>
    <cellStyle name="Normal 5 3 6 2 2 2 2" xfId="28603" xr:uid="{8C9AB95C-4EC7-40AA-BBD6-F624A7AB5326}"/>
    <cellStyle name="Normal 5 3 6 2 2 3" xfId="12936" xr:uid="{41ADD0BA-AFEA-4BB2-874D-ABBC0A7B7750}"/>
    <cellStyle name="Normal 5 3 6 2 2 3 2" xfId="28604" xr:uid="{C79B3D2F-133C-46ED-A63B-2A501498C9E0}"/>
    <cellStyle name="Normal 5 3 6 2 2 4" xfId="28602" xr:uid="{C94FC93C-0577-4049-B7FE-58E0943ED3F3}"/>
    <cellStyle name="Normal 5 3 6 2 3" xfId="12937" xr:uid="{AADE790B-9738-4471-97EB-A0290F65E237}"/>
    <cellStyle name="Normal 5 3 6 2 3 2" xfId="12938" xr:uid="{2680BFEB-32C1-40A8-B558-790CF4B92B5C}"/>
    <cellStyle name="Normal 5 3 6 2 3 2 2" xfId="28606" xr:uid="{E40E0EAD-28E9-4C80-97DC-9B83710941F4}"/>
    <cellStyle name="Normal 5 3 6 2 3 3" xfId="28605" xr:uid="{24A62A88-12F3-4524-ACF6-DF7329551234}"/>
    <cellStyle name="Normal 5 3 6 2 4" xfId="12939" xr:uid="{3FC2C979-8351-4085-B63D-304BC77E85A7}"/>
    <cellStyle name="Normal 5 3 6 2 4 2" xfId="12940" xr:uid="{999E4652-B33B-43C4-AAC4-5E99C97C3206}"/>
    <cellStyle name="Normal 5 3 6 2 4 2 2" xfId="28608" xr:uid="{A6C08905-73AC-4AAF-AF62-6BBFA600ECB3}"/>
    <cellStyle name="Normal 5 3 6 2 4 3" xfId="28607" xr:uid="{34DE268C-3405-4E15-802E-9ADC97661F69}"/>
    <cellStyle name="Normal 5 3 6 2 5" xfId="12941" xr:uid="{98974434-C872-44CD-BCC1-C062DC199CFC}"/>
    <cellStyle name="Normal 5 3 6 2 5 2" xfId="28609" xr:uid="{CBFB9DC7-2ACA-46D4-8C0C-16CA3FEEBFB6}"/>
    <cellStyle name="Normal 5 3 6 2_sales contracts" xfId="12933" xr:uid="{8E5BA4F5-8A5A-42CB-A92C-E945611952FF}"/>
    <cellStyle name="Normal 5 3 6 3" xfId="12942" xr:uid="{4C5B8779-2A1E-453B-9ED5-8B62B65B98C6}"/>
    <cellStyle name="Normal 5 3 6 3 2" xfId="12943" xr:uid="{C152B24E-1801-454A-A937-660BF977C30D}"/>
    <cellStyle name="Normal 5 3 6 3 2 2" xfId="28611" xr:uid="{2E05B74C-E391-4A98-83CE-54FAE2324FD2}"/>
    <cellStyle name="Normal 5 3 6 3 3" xfId="12944" xr:uid="{2EC216EB-71C3-4966-AAC3-53E7404DB359}"/>
    <cellStyle name="Normal 5 3 6 3 3 2" xfId="28612" xr:uid="{A83A09F8-6DA5-4074-96A2-7C591642A1AA}"/>
    <cellStyle name="Normal 5 3 6 3 4" xfId="28610" xr:uid="{477E34CF-4025-4B4A-AC14-E7058A9B77FD}"/>
    <cellStyle name="Normal 5 3 6 3 5" xfId="20971" xr:uid="{22C001F5-B854-476A-8B0F-D64E5677C959}"/>
    <cellStyle name="Normal 5 3 6 4" xfId="12945" xr:uid="{C1A48307-4032-4925-8107-AF0B1852DE3E}"/>
    <cellStyle name="Normal 5 3 6 4 2" xfId="12946" xr:uid="{F0EAF716-9098-40A1-A1FC-D6390DB7FE4B}"/>
    <cellStyle name="Normal 5 3 6 4 2 2" xfId="28614" xr:uid="{41FA9C90-DEEC-4126-861C-83BF7C6DA4C7}"/>
    <cellStyle name="Normal 5 3 6 4 3" xfId="12947" xr:uid="{584455D8-8E43-420F-80AC-B689D86CDA83}"/>
    <cellStyle name="Normal 5 3 6 4 3 2" xfId="28615" xr:uid="{D4F922CA-F0B3-4B8B-A22A-F82F4CEB3527}"/>
    <cellStyle name="Normal 5 3 6 4 4" xfId="28613" xr:uid="{78C16063-0790-4E79-AD97-EB4765F39319}"/>
    <cellStyle name="Normal 5 3 6 5" xfId="12948" xr:uid="{F53C5C0A-37AC-4E0F-91EF-76A0194C1867}"/>
    <cellStyle name="Normal 5 3 6 5 2" xfId="12949" xr:uid="{03B50F60-E8EF-4C67-9F9A-DC9FC9EECA4D}"/>
    <cellStyle name="Normal 5 3 6 5 2 2" xfId="28617" xr:uid="{B942732E-6A5E-4E16-B222-BC34EDAC14A5}"/>
    <cellStyle name="Normal 5 3 6 5 3" xfId="28616" xr:uid="{0C6C7463-0C06-4568-9F39-AE56E95E0E6F}"/>
    <cellStyle name="Normal 5 3 6 6" xfId="12950" xr:uid="{0C87AC47-22CA-4314-AFC1-2F37F09F4873}"/>
    <cellStyle name="Normal 5 3 6 6 2" xfId="12951" xr:uid="{F9E5ABC1-4033-4E26-B0C1-E4C96D00CF93}"/>
    <cellStyle name="Normal 5 3 6 6 2 2" xfId="28619" xr:uid="{64FF492B-7805-4E24-AC77-F32C0DA882F1}"/>
    <cellStyle name="Normal 5 3 6 6 3" xfId="28618" xr:uid="{C1DBE079-06FE-4767-9ACE-C69DD0960921}"/>
    <cellStyle name="Normal 5 3 6 7" xfId="12952" xr:uid="{45F07471-3522-4594-A040-5E7F38151DA9}"/>
    <cellStyle name="Normal 5 3 6 7 2" xfId="28620" xr:uid="{67D0CF2B-BFB2-4CD9-A88F-F3AB567FA1EB}"/>
    <cellStyle name="Normal 5 3 6_Dev global price ach" xfId="12953" xr:uid="{63290483-B985-4F96-93EE-E51E79767729}"/>
    <cellStyle name="Normal 5 3 7" xfId="1706" xr:uid="{00000000-0005-0000-0000-000036070000}"/>
    <cellStyle name="Normal 5 3 7 2" xfId="12954" xr:uid="{87F0F74C-7C96-481B-9EE9-EC37B7BC7F42}"/>
    <cellStyle name="Normal 5 3 7 2 2" xfId="28621" xr:uid="{3BACE091-C629-47A6-8F71-CEF839DC2B07}"/>
    <cellStyle name="Normal 5 3 7 2 3" xfId="18485" xr:uid="{788DB838-1610-42F8-A37C-E007E4BE43F1}"/>
    <cellStyle name="Normal 5 3 7 3" xfId="12955" xr:uid="{64C25106-618A-41B5-8CF6-1E1BD9DBBFB5}"/>
    <cellStyle name="Normal 5 3 7 3 2" xfId="12956" xr:uid="{F9612843-613A-4864-8A77-D298E9EA5679}"/>
    <cellStyle name="Normal 5 3 7 3 2 2" xfId="28623" xr:uid="{E22D6627-E581-4307-92AB-621529E3B794}"/>
    <cellStyle name="Normal 5 3 7 3 3" xfId="12957" xr:uid="{DC512219-945C-4DFA-9A45-918F124933A2}"/>
    <cellStyle name="Normal 5 3 7 3 3 2" xfId="28624" xr:uid="{0334A9B2-1D8E-49C5-B4F5-0EE6C29CC565}"/>
    <cellStyle name="Normal 5 3 7 3 4" xfId="28622" xr:uid="{30F078CD-9050-4A28-87F7-FE63A1D44203}"/>
    <cellStyle name="Normal 5 3 7 3 5" xfId="18484" xr:uid="{69F88BAB-E463-4EDD-9210-DDA67F8FE7ED}"/>
    <cellStyle name="Normal 5 3 7 4" xfId="12958" xr:uid="{B5F0FF27-4FCC-46A4-9A4D-9C071741792F}"/>
    <cellStyle name="Normal 5 3 7 4 2" xfId="12959" xr:uid="{9E62962D-4CAC-4FC8-97F3-95EFF74D0360}"/>
    <cellStyle name="Normal 5 3 7 4 2 2" xfId="28626" xr:uid="{A55F48FC-8ACD-4596-B58E-EA2F06090DA5}"/>
    <cellStyle name="Normal 5 3 7 4 3" xfId="28625" xr:uid="{A15960ED-FEF2-472B-ACD0-E5C833BB1283}"/>
    <cellStyle name="Normal 5 3 7_Input 18 Cash FC" xfId="18483" xr:uid="{01100561-49CE-44EA-8147-689E81BB1A59}"/>
    <cellStyle name="Normal 5 3 8" xfId="1707" xr:uid="{00000000-0005-0000-0000-000037070000}"/>
    <cellStyle name="Normal 5 3 8 2" xfId="12960" xr:uid="{F018E391-0568-4ADB-ACED-5893887F8BF0}"/>
    <cellStyle name="Normal 5 3 8 2 2" xfId="12961" xr:uid="{6D8B7539-9B8A-4183-80C6-CD0937721A4E}"/>
    <cellStyle name="Normal 5 3 8 2 2 2" xfId="28628" xr:uid="{9998BF66-D02E-4E9D-BAC1-BCA14FEB7850}"/>
    <cellStyle name="Normal 5 3 8 2 3" xfId="12962" xr:uid="{9B8DD004-BAFD-4F2C-9B48-CE37DA1B4BDD}"/>
    <cellStyle name="Normal 5 3 8 2 3 2" xfId="28629" xr:uid="{CFE9CB0E-37CD-4B08-8995-C144F06D01F7}"/>
    <cellStyle name="Normal 5 3 8 2 4" xfId="28627" xr:uid="{EF4CBA2F-E14D-4DAE-B274-07F8771411A5}"/>
    <cellStyle name="Normal 5 3 8 2 5" xfId="20970" xr:uid="{0DB2CC86-1705-4AF4-A740-814837D86358}"/>
    <cellStyle name="Normal 5 3 8 3" xfId="12963" xr:uid="{49C08113-D032-465A-9003-DC32CD8A8ADD}"/>
    <cellStyle name="Normal 5 3 8 3 2" xfId="12964" xr:uid="{B0B7DDF8-4FC5-479C-B028-A8695A9788A2}"/>
    <cellStyle name="Normal 5 3 8 3 2 2" xfId="28631" xr:uid="{89031C40-FFF3-4F37-A3F3-B98B10637516}"/>
    <cellStyle name="Normal 5 3 8 3 3" xfId="28630" xr:uid="{DF609027-806A-4648-8054-F5DCB48E9F3D}"/>
    <cellStyle name="Normal 5 3 8 3 4" xfId="20969" xr:uid="{2BCF4A76-DE85-4B04-8452-59F0D1093513}"/>
    <cellStyle name="Normal 5 3 8 4" xfId="12965" xr:uid="{FE8C071E-3959-40FB-BB6C-61B659E29DA0}"/>
    <cellStyle name="Normal 5 3 8 4 2" xfId="12966" xr:uid="{0F5DE95F-F9B2-43C8-B18B-BD60B42B68A5}"/>
    <cellStyle name="Normal 5 3 8 4 2 2" xfId="28633" xr:uid="{1B398A20-D892-4EB4-8722-B64A5ACB4B94}"/>
    <cellStyle name="Normal 5 3 8 4 3" xfId="28632" xr:uid="{8EA68C70-6961-43D9-A1B5-DCD2C3B1CACC}"/>
    <cellStyle name="Normal 5 3 8 5" xfId="12967" xr:uid="{7199CC62-E614-471C-A65D-C791C630854E}"/>
    <cellStyle name="Normal 5 3 8 5 2" xfId="28634" xr:uid="{454D4763-F18F-4CB8-A6F5-1CA4678ABC41}"/>
    <cellStyle name="Normal 5 3 8_Input 18 Cash FC" xfId="20968" xr:uid="{69BA7711-D8BE-42CB-A8C6-F21DC316AB4F}"/>
    <cellStyle name="Normal 5 3 9" xfId="12968" xr:uid="{A39F0F25-8E96-4A6D-81CC-1207C00BA795}"/>
    <cellStyle name="Normal 5 3 9 2" xfId="12969" xr:uid="{93083397-7692-49D6-B93D-7378020DA905}"/>
    <cellStyle name="Normal 5 3 9 2 2" xfId="28636" xr:uid="{A3E1D306-97E4-405F-9555-CA3F82A86B64}"/>
    <cellStyle name="Normal 5 3 9 2 3" xfId="20966" xr:uid="{AEB2BF36-219E-4A8A-8441-C181D570E1AC}"/>
    <cellStyle name="Normal 5 3 9 3" xfId="12970" xr:uid="{3A93306F-48C1-41BF-A51F-A1826C9317AC}"/>
    <cellStyle name="Normal 5 3 9 3 2" xfId="28637" xr:uid="{7B9690FF-EA1E-4133-B4FA-BE80851B70A7}"/>
    <cellStyle name="Normal 5 3 9 3 3" xfId="20965" xr:uid="{8F1C0A9A-0D5D-4273-94E3-AF048E6F501D}"/>
    <cellStyle name="Normal 5 3 9 4" xfId="28635" xr:uid="{1315B385-1F64-4BE3-BC9B-270B8DD1CD90}"/>
    <cellStyle name="Normal 5 3 9 5" xfId="20967" xr:uid="{7841D323-0EFE-4AE3-B30F-5244F1501DBB}"/>
    <cellStyle name="Normal 5 3 9_Input 18 Cash FC" xfId="20964" xr:uid="{9DC5F04F-9401-4551-99E8-C8450E200B3A}"/>
    <cellStyle name="Normal 5 3_2015 BFOREC HFM PLBS" xfId="1708" xr:uid="{00000000-0005-0000-0000-000038070000}"/>
    <cellStyle name="Normal 5 4" xfId="1709" xr:uid="{00000000-0005-0000-0000-000039070000}"/>
    <cellStyle name="Normal 5 4 10" xfId="12971" xr:uid="{2D87823B-97E3-4B88-84EF-D0D376795EBF}"/>
    <cellStyle name="Normal 5 4 10 2" xfId="12972" xr:uid="{06BCE738-9F7B-41BF-92B3-11C9AF443761}"/>
    <cellStyle name="Normal 5 4 10 2 2" xfId="28639" xr:uid="{841E2D90-BBAA-4DC1-8B32-5B62A0B0EE12}"/>
    <cellStyle name="Normal 5 4 10 2 3" xfId="20962" xr:uid="{6A9BC15E-89F4-4504-A46C-B531E69F92B5}"/>
    <cellStyle name="Normal 5 4 10 3" xfId="28638" xr:uid="{883A79A7-536C-4C3C-9441-307FE10F95B1}"/>
    <cellStyle name="Normal 5 4 10 3 2" xfId="20961" xr:uid="{16F25D71-7574-4395-BC20-CB338BF6BFD1}"/>
    <cellStyle name="Normal 5 4 10 4" xfId="34564" xr:uid="{A924736A-D80F-47D6-ADDA-084AD09610A4}"/>
    <cellStyle name="Normal 5 4 10 5" xfId="20963" xr:uid="{9C6ADB23-3D04-4DC3-9612-342539BD711C}"/>
    <cellStyle name="Normal 5 4 10_Input 18 Cash FC" xfId="20960" xr:uid="{50BE15B9-9A8B-467A-ABC9-51FC2F83EA3F}"/>
    <cellStyle name="Normal 5 4 11" xfId="12973" xr:uid="{2F0AAB8C-8407-4955-A6B0-73BC2C4598F4}"/>
    <cellStyle name="Normal 5 4 11 2" xfId="12974" xr:uid="{1B2D650A-9354-4D5C-96FF-1C76C9A8650B}"/>
    <cellStyle name="Normal 5 4 11 2 2" xfId="28641" xr:uid="{1CC8BA30-CDD2-4748-8789-654015AD6482}"/>
    <cellStyle name="Normal 5 4 11 3" xfId="28640" xr:uid="{4241B3D5-366A-477E-AC49-24DFA635364C}"/>
    <cellStyle name="Normal 5 4 11 4" xfId="20959" xr:uid="{1B36E735-501F-4A2D-B958-9792F74AE13A}"/>
    <cellStyle name="Normal 5 4 12" xfId="12975" xr:uid="{C60638E7-61A7-4B56-8110-56A90D51A22C}"/>
    <cellStyle name="Normal 5 4 12 2" xfId="28642" xr:uid="{455FD481-768A-4F40-B9AE-B77140DABE98}"/>
    <cellStyle name="Normal 5 4 12 3" xfId="20958" xr:uid="{EBACDED7-4741-4FF5-B162-B35D047F1695}"/>
    <cellStyle name="Normal 5 4 2" xfId="1710" xr:uid="{00000000-0005-0000-0000-00003A070000}"/>
    <cellStyle name="Normal 5 4 2 10" xfId="20957" xr:uid="{39344686-D784-4CDB-9F1C-CC444218DF58}"/>
    <cellStyle name="Normal 5 4 2 2" xfId="1711" xr:uid="{00000000-0005-0000-0000-00003B070000}"/>
    <cellStyle name="Normal 5 4 2 2 2" xfId="1712" xr:uid="{00000000-0005-0000-0000-00003C070000}"/>
    <cellStyle name="Normal 5 4 2 2 2 2" xfId="12976" xr:uid="{50D6CDDF-1B3A-4112-BC7C-BF69020AD592}"/>
    <cellStyle name="Normal 5 4 2 2 2 2 2" xfId="12977" xr:uid="{28442AC8-4620-4641-A7DF-914256191A31}"/>
    <cellStyle name="Normal 5 4 2 2 2 2 2 2" xfId="28644" xr:uid="{D2870B98-AD57-4096-BA48-746808C55E8C}"/>
    <cellStyle name="Normal 5 4 2 2 2 2 3" xfId="12978" xr:uid="{6865815D-5C80-427F-A85D-827C1C37F652}"/>
    <cellStyle name="Normal 5 4 2 2 2 2 3 2" xfId="28645" xr:uid="{802D220E-08AA-4EA8-96A1-701BEAFF63C5}"/>
    <cellStyle name="Normal 5 4 2 2 2 2 4" xfId="28643" xr:uid="{FA31998F-ECBC-4FB2-99B3-52C4EAB9DA45}"/>
    <cellStyle name="Normal 5 4 2 2 2 2 5" xfId="20956" xr:uid="{C78E82A9-FAD4-4EB0-ADD5-4E6A98CD5EB0}"/>
    <cellStyle name="Normal 5 4 2 2 2 3" xfId="12979" xr:uid="{ABB065FA-6F20-4A58-9334-EAA7F2E26FBE}"/>
    <cellStyle name="Normal 5 4 2 2 2 3 2" xfId="12980" xr:uid="{907ED5CA-788F-4429-B876-E08ECD85F24B}"/>
    <cellStyle name="Normal 5 4 2 2 2 3 2 2" xfId="28647" xr:uid="{6144EE2E-DC18-4056-B737-8A0133582ACD}"/>
    <cellStyle name="Normal 5 4 2 2 2 3 3" xfId="28646" xr:uid="{5690DB55-D7C1-417E-9828-BC60492355BD}"/>
    <cellStyle name="Normal 5 4 2 2 2 3 4" xfId="18482" xr:uid="{D468FBA7-6142-4DEA-A65B-24C1CD5737CE}"/>
    <cellStyle name="Normal 5 4 2 2 2 4" xfId="12981" xr:uid="{E45065DA-5B29-4B3E-B907-51CB9D12F69B}"/>
    <cellStyle name="Normal 5 4 2 2 2 4 2" xfId="12982" xr:uid="{4A4D0195-CE2D-4A4B-9771-EB65C2C6130A}"/>
    <cellStyle name="Normal 5 4 2 2 2 4 2 2" xfId="28649" xr:uid="{9303A7DF-C81A-46BD-A787-058461AB1478}"/>
    <cellStyle name="Normal 5 4 2 2 2 4 3" xfId="28648" xr:uid="{D447E086-7A11-43DB-9461-16A3B7C98CBF}"/>
    <cellStyle name="Normal 5 4 2 2 2 5" xfId="12983" xr:uid="{9E84E05D-AA3C-4775-8C3B-E8FA41CA6A46}"/>
    <cellStyle name="Normal 5 4 2 2 2 5 2" xfId="28650" xr:uid="{DF08057F-C896-4FEA-A066-E8EDFE85E5D3}"/>
    <cellStyle name="Normal 5 4 2 2 2_Input 18 Cash FC" xfId="20955" xr:uid="{1D9E420A-F89C-40F5-BF52-CC6526F37199}"/>
    <cellStyle name="Normal 5 4 2 2 3" xfId="12984" xr:uid="{56E28AA7-BB79-4C4C-A9A0-BBE10692B446}"/>
    <cellStyle name="Normal 5 4 2 2 3 2" xfId="12985" xr:uid="{97D11363-6EE8-4E35-AD0C-2DA38A940C20}"/>
    <cellStyle name="Normal 5 4 2 2 3 2 2" xfId="28652" xr:uid="{075493A5-C046-4CE9-8A42-2B107B084A28}"/>
    <cellStyle name="Normal 5 4 2 2 3 2 3" xfId="20953" xr:uid="{E845C3D7-CF34-45B4-BBAD-B5D9D4794325}"/>
    <cellStyle name="Normal 5 4 2 2 3 3" xfId="12986" xr:uid="{E3E9E9A2-7C05-473D-8458-77254351C1FD}"/>
    <cellStyle name="Normal 5 4 2 2 3 3 2" xfId="28653" xr:uid="{0C1F9A71-F4CA-4432-857B-8734D0FB0940}"/>
    <cellStyle name="Normal 5 4 2 2 3 3 3" xfId="20952" xr:uid="{2E814E36-6E8A-4C13-8612-90CA81B0101F}"/>
    <cellStyle name="Normal 5 4 2 2 3 4" xfId="28651" xr:uid="{AFD3965D-7745-41E3-9D49-E74E8E960F18}"/>
    <cellStyle name="Normal 5 4 2 2 3 5" xfId="20954" xr:uid="{E7E14B60-A4FF-4680-9723-CA00570DB5C1}"/>
    <cellStyle name="Normal 5 4 2 2 3_Input 18 Cash FC" xfId="20951" xr:uid="{F0D22A09-3125-415B-8F4E-D15A3C85E975}"/>
    <cellStyle name="Normal 5 4 2 2 4" xfId="12987" xr:uid="{826E118C-81FB-4386-968B-072D4AA28022}"/>
    <cellStyle name="Normal 5 4 2 2 4 2" xfId="12988" xr:uid="{FF329676-0F6A-4920-A364-9A28916D8905}"/>
    <cellStyle name="Normal 5 4 2 2 4 2 2" xfId="28655" xr:uid="{2A7D75B3-85E5-4AA9-A49F-2538107032F1}"/>
    <cellStyle name="Normal 5 4 2 2 4 2 3" xfId="20949" xr:uid="{7095A1C8-625D-43FB-B17F-A5A62219BEFB}"/>
    <cellStyle name="Normal 5 4 2 2 4 3" xfId="12989" xr:uid="{2C6F8B14-5FFE-4958-8CDA-16F350B3844A}"/>
    <cellStyle name="Normal 5 4 2 2 4 3 2" xfId="28656" xr:uid="{84BA6B0D-F852-4334-A9E3-578AEFE4936F}"/>
    <cellStyle name="Normal 5 4 2 2 4 3 3" xfId="20948" xr:uid="{88F0D752-9860-416E-ADF1-DBEA56AA26B0}"/>
    <cellStyle name="Normal 5 4 2 2 4 4" xfId="28654" xr:uid="{D52D62DE-44D1-4EE7-99D3-5E1C6A2DD153}"/>
    <cellStyle name="Normal 5 4 2 2 4 5" xfId="20950" xr:uid="{7CAF862C-2B58-4544-8557-B23D8D02CBC0}"/>
    <cellStyle name="Normal 5 4 2 2 4_Input 18 Cash FC" xfId="20947" xr:uid="{D25C55AD-9BFE-48B9-A377-7D857831D895}"/>
    <cellStyle name="Normal 5 4 2 2 5" xfId="12990" xr:uid="{C399C9C0-6220-4DE9-AE3C-DA62E4097C51}"/>
    <cellStyle name="Normal 5 4 2 2 5 2" xfId="12991" xr:uid="{BF999D78-0C80-43B7-90D7-CB5D4127314D}"/>
    <cellStyle name="Normal 5 4 2 2 5 2 2" xfId="28658" xr:uid="{7161053D-B93E-44B3-9F5B-1223DAA6706B}"/>
    <cellStyle name="Normal 5 4 2 2 5 2 3" xfId="20945" xr:uid="{F75E7678-9D29-48A0-8E07-AFAB3178B5DF}"/>
    <cellStyle name="Normal 5 4 2 2 5 3" xfId="28657" xr:uid="{0B98D0CA-FEE1-42E4-A1EE-44A6FBC6741E}"/>
    <cellStyle name="Normal 5 4 2 2 5 3 2" xfId="20944" xr:uid="{8DEEC384-7AE8-4B17-8794-44AFB459252A}"/>
    <cellStyle name="Normal 5 4 2 2 5 4" xfId="34565" xr:uid="{9A68A854-A673-40C0-9B5B-48F23246AFD1}"/>
    <cellStyle name="Normal 5 4 2 2 5 5" xfId="20946" xr:uid="{65F230C4-DA5E-4787-B6C0-35CDC82E6AB7}"/>
    <cellStyle name="Normal 5 4 2 2 5_Input 18 Cash FC" xfId="20943" xr:uid="{AAA322E8-8A1F-425D-870D-414E62AE61A9}"/>
    <cellStyle name="Normal 5 4 2 2 6" xfId="12992" xr:uid="{A1E7C28A-CB31-4D12-99B8-8F5AEE8CA4C3}"/>
    <cellStyle name="Normal 5 4 2 2 6 2" xfId="12993" xr:uid="{D630EDAD-F327-4C42-8387-601B00991177}"/>
    <cellStyle name="Normal 5 4 2 2 6 2 2" xfId="28660" xr:uid="{785A481A-9CDA-41D2-A5CF-4AF7CFBC8755}"/>
    <cellStyle name="Normal 5 4 2 2 6 2 3" xfId="20941" xr:uid="{1B0FC4F9-027C-4555-A561-F63E915B8721}"/>
    <cellStyle name="Normal 5 4 2 2 6 3" xfId="28659" xr:uid="{949E19C6-F1E4-4FDA-9E9D-7FF3DCDC8977}"/>
    <cellStyle name="Normal 5 4 2 2 6 3 2" xfId="20940" xr:uid="{0306732D-10C9-4BDA-A93B-089868317966}"/>
    <cellStyle name="Normal 5 4 2 2 6 4" xfId="34566" xr:uid="{D4F8E94A-A810-4788-86CC-46593E9E563A}"/>
    <cellStyle name="Normal 5 4 2 2 6 5" xfId="20942" xr:uid="{065601A0-C916-4477-B6FA-B92D88A5D604}"/>
    <cellStyle name="Normal 5 4 2 2 6_Input 18 Cash FC" xfId="20939" xr:uid="{7FA28D83-B67D-4C50-ACB2-7C834DE869D7}"/>
    <cellStyle name="Normal 5 4 2 2 7" xfId="12994" xr:uid="{5CEF508D-3D39-4180-AF9E-B6E4018DE15F}"/>
    <cellStyle name="Normal 5 4 2 2 7 2" xfId="28661" xr:uid="{10EF5328-72C2-4F84-8882-9656DFFB8B46}"/>
    <cellStyle name="Normal 5 4 2 2 7 3" xfId="20938" xr:uid="{4D961E3C-2134-478E-B5D0-3F4970E9BAAA}"/>
    <cellStyle name="Normal 5 4 2 2 8" xfId="20937" xr:uid="{3B62085E-9E1D-4BBC-A3EB-783D5FFD9268}"/>
    <cellStyle name="Normal 5 4 2 2_Dev global price ach" xfId="12995" xr:uid="{D0452286-3B89-4B84-9386-B722532C58CA}"/>
    <cellStyle name="Normal 5 4 2 3" xfId="1713" xr:uid="{00000000-0005-0000-0000-00003E070000}"/>
    <cellStyle name="Normal 5 4 2 3 2" xfId="12996" xr:uid="{135FF970-DCFB-4018-AE33-EE523C2ACCF3}"/>
    <cellStyle name="Normal 5 4 2 3 2 2" xfId="12997" xr:uid="{420B1483-6F75-4A0B-A648-437C01414A6F}"/>
    <cellStyle name="Normal 5 4 2 3 2 2 2" xfId="28663" xr:uid="{D8AB7515-BCF1-466B-97DF-2159CA2EC4BE}"/>
    <cellStyle name="Normal 5 4 2 3 2 2 3" xfId="18480" xr:uid="{68F0A0EA-D47F-4234-97BD-C671067DA93F}"/>
    <cellStyle name="Normal 5 4 2 3 2 3" xfId="12998" xr:uid="{1328C45E-C7CF-4B05-BF23-BE2863004C92}"/>
    <cellStyle name="Normal 5 4 2 3 2 3 2" xfId="28664" xr:uid="{34157FF5-DEDF-4602-AF00-610AC509DF60}"/>
    <cellStyle name="Normal 5 4 2 3 2 3 3" xfId="18479" xr:uid="{CC1070FF-2799-46EC-BD91-BA6E5585158C}"/>
    <cellStyle name="Normal 5 4 2 3 2 4" xfId="28662" xr:uid="{C043BE9A-D105-4309-8719-9650312263FF}"/>
    <cellStyle name="Normal 5 4 2 3 2 5" xfId="18481" xr:uid="{CC5906FA-051C-4217-9487-A78243CDD52D}"/>
    <cellStyle name="Normal 5 4 2 3 2_Input 18 Cash FC" xfId="20936" xr:uid="{CD647C4E-44E8-4789-9A85-69128F4260C7}"/>
    <cellStyle name="Normal 5 4 2 3 3" xfId="12999" xr:uid="{F08E11E4-9EC9-44D8-AC95-E32094A33ADF}"/>
    <cellStyle name="Normal 5 4 2 3 3 2" xfId="13000" xr:uid="{4194F0F4-B078-4A38-AE78-215E8452E5C0}"/>
    <cellStyle name="Normal 5 4 2 3 3 2 2" xfId="28666" xr:uid="{B75C20A0-79C1-4908-A47C-AFD88C94DF30}"/>
    <cellStyle name="Normal 5 4 2 3 3 2 3" xfId="20934" xr:uid="{FE17C119-8B59-45BF-8FEF-7094E0803B8E}"/>
    <cellStyle name="Normal 5 4 2 3 3 3" xfId="28665" xr:uid="{3F26A609-3553-4FF0-BFC8-BB2D366B7715}"/>
    <cellStyle name="Normal 5 4 2 3 3 3 2" xfId="20933" xr:uid="{2E16B768-A346-41B7-B6AE-A962E52E1F5F}"/>
    <cellStyle name="Normal 5 4 2 3 3 4" xfId="34567" xr:uid="{0C6A4A8F-855F-48D7-9F20-8B7D3AF551D5}"/>
    <cellStyle name="Normal 5 4 2 3 3 5" xfId="20935" xr:uid="{E48A9E4C-D7EA-43EA-B508-F415561D3ECE}"/>
    <cellStyle name="Normal 5 4 2 3 3_Input 18 Cash FC" xfId="20932" xr:uid="{1B7C879A-6D18-4E2E-A96D-70C1015734A7}"/>
    <cellStyle name="Normal 5 4 2 3 4" xfId="13001" xr:uid="{C48FC42E-F63D-4E9C-8E57-D515EB19C519}"/>
    <cellStyle name="Normal 5 4 2 3 4 2" xfId="13002" xr:uid="{EF3D8157-7C00-42B7-AF0D-9E0B9EB4C31B}"/>
    <cellStyle name="Normal 5 4 2 3 4 2 2" xfId="28668" xr:uid="{280FA25B-F7CD-404A-9DFC-3A635362B56A}"/>
    <cellStyle name="Normal 5 4 2 3 4 2 3" xfId="20931" xr:uid="{744577FA-05A9-4B08-86D1-AA38FF7C5913}"/>
    <cellStyle name="Normal 5 4 2 3 4 3" xfId="28667" xr:uid="{475D2A5A-4C7B-4298-AE4C-9A54C8681483}"/>
    <cellStyle name="Normal 5 4 2 3 4 3 2" xfId="20930" xr:uid="{62B9C095-2CE1-4CC5-8C94-8EB7B5023F17}"/>
    <cellStyle name="Normal 5 4 2 3 4 4" xfId="34568" xr:uid="{C3EE7074-3967-4F46-90B1-639050C78E70}"/>
    <cellStyle name="Normal 5 4 2 3 4 5" xfId="18478" xr:uid="{1D5F289D-F2FC-4C38-B4FA-1EA5D3D87BDF}"/>
    <cellStyle name="Normal 5 4 2 3 4_Input 18 Cash FC" xfId="18188" xr:uid="{C7A46A3E-1F68-4094-85AF-C787D57D95B6}"/>
    <cellStyle name="Normal 5 4 2 3 5" xfId="13003" xr:uid="{AA7B224D-939E-461C-BF2C-8013B4C3CB0A}"/>
    <cellStyle name="Normal 5 4 2 3 5 2" xfId="28669" xr:uid="{6924053B-5F8C-4296-9ADC-D96209AD1109}"/>
    <cellStyle name="Normal 5 4 2 3 5 2 2" xfId="18476" xr:uid="{C2191DAD-0867-4D54-AFEC-053B4AF8703F}"/>
    <cellStyle name="Normal 5 4 2 3 5 3" xfId="20929" xr:uid="{17109AC9-CF84-4448-9898-72639B6C02DA}"/>
    <cellStyle name="Normal 5 4 2 3 5 4" xfId="34569" xr:uid="{3985EC31-79FC-4767-81D0-A7FA19BB97C7}"/>
    <cellStyle name="Normal 5 4 2 3 5 5" xfId="18477" xr:uid="{65B36287-934C-4090-B590-CAA78F923BAC}"/>
    <cellStyle name="Normal 5 4 2 3 5_Input 18 Cash FC" xfId="20928" xr:uid="{D02A7E45-DF6F-45C8-9E0E-290D5570099F}"/>
    <cellStyle name="Normal 5 4 2 3 6" xfId="20927" xr:uid="{DAD87C7C-BE9A-409B-A5BA-B55BD7E5864D}"/>
    <cellStyle name="Normal 5 4 2 3 6 2" xfId="20926" xr:uid="{C33656F2-58C2-47A9-A49C-91B693C39BD3}"/>
    <cellStyle name="Normal 5 4 2 3 6 3" xfId="20925" xr:uid="{182D24AF-8CDA-4551-A72D-D80A7D09CA3B}"/>
    <cellStyle name="Normal 5 4 2 3 6_Input 18 Cash FC" xfId="20924" xr:uid="{17EDDCA1-DC8A-4A22-BC6A-701891EC6CFA}"/>
    <cellStyle name="Normal 5 4 2 3 7" xfId="20923" xr:uid="{9EED2A0E-8296-4163-80A6-9AD35B909967}"/>
    <cellStyle name="Normal 5 4 2 3 8" xfId="20922" xr:uid="{1019CC43-E77D-4129-A0CB-236508E7C07B}"/>
    <cellStyle name="Normal 5 4 2 3_Input 18 Cash FC" xfId="20921" xr:uid="{43613AA3-D7B0-4288-929F-9F6DCE1FA7D1}"/>
    <cellStyle name="Normal 5 4 2 4" xfId="13004" xr:uid="{DAE6C83D-922A-473A-9D69-4477CB5874D9}"/>
    <cellStyle name="Normal 5 4 2 4 2" xfId="13005" xr:uid="{E3EAABDE-2238-45BE-B4DA-967B825D6D3F}"/>
    <cellStyle name="Normal 5 4 2 4 2 2" xfId="28671" xr:uid="{1A2AFEAB-55A3-4DD7-8E01-94C0FE97022E}"/>
    <cellStyle name="Normal 5 4 2 4 2 3" xfId="20919" xr:uid="{E36E088E-5488-4D45-AD9D-362B279184BD}"/>
    <cellStyle name="Normal 5 4 2 4 3" xfId="13006" xr:uid="{D306813F-0BCD-467A-ACAB-467DA3367831}"/>
    <cellStyle name="Normal 5 4 2 4 3 2" xfId="28672" xr:uid="{15138F3A-DB8A-4FA9-8741-1E73026086CA}"/>
    <cellStyle name="Normal 5 4 2 4 3 3" xfId="20918" xr:uid="{4E255188-878D-40BA-AEFF-A5E90735CB11}"/>
    <cellStyle name="Normal 5 4 2 4 4" xfId="28670" xr:uid="{B71D8B52-EEF3-4DDF-96C4-2BB3122F7921}"/>
    <cellStyle name="Normal 5 4 2 4 5" xfId="20920" xr:uid="{E0AA1C50-C608-4E10-BB9C-CC0920C4A565}"/>
    <cellStyle name="Normal 5 4 2 4_Input 18 Cash FC" xfId="20917" xr:uid="{C98912BF-4908-4E01-B334-CD0838940544}"/>
    <cellStyle name="Normal 5 4 2 5" xfId="13007" xr:uid="{B55DA469-61DD-40A1-A698-7BAC93FA66E7}"/>
    <cellStyle name="Normal 5 4 2 5 2" xfId="13008" xr:uid="{4CB7A219-A445-4D53-AD9F-3208CFF08B12}"/>
    <cellStyle name="Normal 5 4 2 5 2 2" xfId="28674" xr:uid="{6D96ACDE-22EF-4B0F-B9A0-93F14EE5D608}"/>
    <cellStyle name="Normal 5 4 2 5 2 3" xfId="20915" xr:uid="{1CD3C710-C2B7-42DA-B280-42307F5B0DD1}"/>
    <cellStyle name="Normal 5 4 2 5 3" xfId="13009" xr:uid="{7C73DC71-72DD-4B7D-96A8-F716412350C2}"/>
    <cellStyle name="Normal 5 4 2 5 3 2" xfId="28675" xr:uid="{68772726-0136-4E09-8FF3-14D9A0B052B9}"/>
    <cellStyle name="Normal 5 4 2 5 3 3" xfId="20914" xr:uid="{2F7082AC-09E4-471C-A740-B8593C3510BD}"/>
    <cellStyle name="Normal 5 4 2 5 4" xfId="28673" xr:uid="{C07B8E91-10E1-4B65-9DB9-89EF0BAE938B}"/>
    <cellStyle name="Normal 5 4 2 5 5" xfId="20916" xr:uid="{C3088C85-CA62-47FD-A7EF-C48807C78EBA}"/>
    <cellStyle name="Normal 5 4 2 5_Input 18 Cash FC" xfId="20913" xr:uid="{9FC464AB-16A7-4497-A0A3-32DE68D6B2C4}"/>
    <cellStyle name="Normal 5 4 2 6" xfId="13010" xr:uid="{59A4E60A-EA4F-40D8-A07E-E5E37309F212}"/>
    <cellStyle name="Normal 5 4 2 6 2" xfId="13011" xr:uid="{4B8B3100-A2D4-4DD5-8ADB-06674F5121C2}"/>
    <cellStyle name="Normal 5 4 2 6 2 2" xfId="28677" xr:uid="{4A128930-AF48-43F9-9103-1C689C8E5A89}"/>
    <cellStyle name="Normal 5 4 2 6 2 3" xfId="20911" xr:uid="{1B751419-AB78-4B11-A988-550AA01D330B}"/>
    <cellStyle name="Normal 5 4 2 6 3" xfId="28676" xr:uid="{E059E0EA-5AF1-42BC-9EDE-FE69DF5D569E}"/>
    <cellStyle name="Normal 5 4 2 6 3 2" xfId="20910" xr:uid="{AA332A36-1136-4A4D-98DD-0734E0A7DDB4}"/>
    <cellStyle name="Normal 5 4 2 6 4" xfId="34570" xr:uid="{FCBBBBD3-2420-4A6E-8BC8-756BEF66A06B}"/>
    <cellStyle name="Normal 5 4 2 6 5" xfId="20912" xr:uid="{27F73B25-3DD2-4D7F-90E8-E858DC6F6A0F}"/>
    <cellStyle name="Normal 5 4 2 6_Input 18 Cash FC" xfId="20909" xr:uid="{86BE2BC7-6946-44E3-9C6C-6E021CFAFDB7}"/>
    <cellStyle name="Normal 5 4 2 7" xfId="13012" xr:uid="{AC7F49B3-67D6-4F88-910E-677689DA4511}"/>
    <cellStyle name="Normal 5 4 2 7 2" xfId="13013" xr:uid="{BDC9B141-F44A-413C-A7FE-D2605032A07D}"/>
    <cellStyle name="Normal 5 4 2 7 2 2" xfId="28679" xr:uid="{C9EC1F1C-0845-4613-94FA-B227A2E8E1DA}"/>
    <cellStyle name="Normal 5 4 2 7 2 3" xfId="20907" xr:uid="{2CCDCCE2-04B9-4C79-B6A2-070507B32912}"/>
    <cellStyle name="Normal 5 4 2 7 3" xfId="28678" xr:uid="{7CCF0A02-273B-465D-8D9E-2470E466A804}"/>
    <cellStyle name="Normal 5 4 2 7 3 2" xfId="20906" xr:uid="{476B1CA6-D1DD-471A-9D62-E5C62933C378}"/>
    <cellStyle name="Normal 5 4 2 7 4" xfId="34571" xr:uid="{6C9BCDE6-1B9D-4F3A-8007-5D697ECD5CB9}"/>
    <cellStyle name="Normal 5 4 2 7 5" xfId="20908" xr:uid="{9D21D2BB-2651-4300-AA07-0F472E14427F}"/>
    <cellStyle name="Normal 5 4 2 7_Input 18 Cash FC" xfId="20905" xr:uid="{073DB54B-80D9-4B8D-8BE4-78ADA714CD90}"/>
    <cellStyle name="Normal 5 4 2 8" xfId="13014" xr:uid="{BB15AF43-15B7-49AC-878D-61803696E032}"/>
    <cellStyle name="Normal 5 4 2 8 2" xfId="28680" xr:uid="{8C06FE5B-298A-4981-B120-3048BBC19A74}"/>
    <cellStyle name="Normal 5 4 2 8 2 2" xfId="20904" xr:uid="{120D3065-3A90-4452-B398-23927DE005FF}"/>
    <cellStyle name="Normal 5 4 2 8 3" xfId="20903" xr:uid="{D325B9A8-83C1-49E7-8F9E-4D613A6BE565}"/>
    <cellStyle name="Normal 5 4 2 8 4" xfId="34572" xr:uid="{066A4E76-6A31-4BF6-B122-3BCB042F24C2}"/>
    <cellStyle name="Normal 5 4 2 8 5" xfId="18475" xr:uid="{8EB94D23-5862-48C2-ABBB-A0E0592AC806}"/>
    <cellStyle name="Normal 5 4 2 8_Input 18 Cash FC" xfId="20902" xr:uid="{7360B199-373A-41F4-85E8-1F1A739011B6}"/>
    <cellStyle name="Normal 5 4 2 9" xfId="20901" xr:uid="{A93C2787-1B26-4257-92E2-A6B2A97949F5}"/>
    <cellStyle name="Normal 5 4 2_Dev global price ach" xfId="13015" xr:uid="{1D3FD691-CE37-444E-9BC5-42F87693B50D}"/>
    <cellStyle name="Normal 5 4 3" xfId="1714" xr:uid="{00000000-0005-0000-0000-000040070000}"/>
    <cellStyle name="Normal 5 4 3 10" xfId="20900" xr:uid="{6DFC6A67-FCE6-4F7F-9EA5-EBD5FD7F9AB8}"/>
    <cellStyle name="Normal 5 4 3 2" xfId="1715" xr:uid="{00000000-0005-0000-0000-000041070000}"/>
    <cellStyle name="Normal 5 4 3 2 2" xfId="1716" xr:uid="{00000000-0005-0000-0000-000042070000}"/>
    <cellStyle name="Normal 5 4 3 2 2 2" xfId="13016" xr:uid="{5D673104-B2A6-4786-8A37-1D014E801BE4}"/>
    <cellStyle name="Normal 5 4 3 2 2 2 2" xfId="13017" xr:uid="{2FEE538E-AE06-4356-B94B-E93D5B98E850}"/>
    <cellStyle name="Normal 5 4 3 2 2 2 2 2" xfId="28682" xr:uid="{1D73839C-9526-4289-9093-46CBD7C13B08}"/>
    <cellStyle name="Normal 5 4 3 2 2 2 3" xfId="13018" xr:uid="{772C97D0-3AB5-49BE-9D0F-D12F619E2C2D}"/>
    <cellStyle name="Normal 5 4 3 2 2 2 3 2" xfId="28683" xr:uid="{8655C0E4-8C7C-4329-89FE-0CBFE055C1BE}"/>
    <cellStyle name="Normal 5 4 3 2 2 2 4" xfId="28681" xr:uid="{AA15E6D4-728A-4BCC-A0F0-68EA29BA2724}"/>
    <cellStyle name="Normal 5 4 3 2 2 2 5" xfId="20899" xr:uid="{FA40CC11-9393-4128-88EB-64254F3BE062}"/>
    <cellStyle name="Normal 5 4 3 2 2 3" xfId="13019" xr:uid="{7A82A99C-C241-49A5-B78F-D2DE0F8A64D6}"/>
    <cellStyle name="Normal 5 4 3 2 2 3 2" xfId="13020" xr:uid="{350EE51B-433E-44DC-B5C6-DF2D17FB989A}"/>
    <cellStyle name="Normal 5 4 3 2 2 3 2 2" xfId="28685" xr:uid="{501F3BDD-6389-4CA4-8052-D72C499A6B65}"/>
    <cellStyle name="Normal 5 4 3 2 2 3 3" xfId="28684" xr:uid="{77E0124D-E648-48C9-A583-59E7188F6B7E}"/>
    <cellStyle name="Normal 5 4 3 2 2 3 4" xfId="20898" xr:uid="{CFD217BA-BA8D-4182-8CD4-B276F2D6148C}"/>
    <cellStyle name="Normal 5 4 3 2 2 4" xfId="13021" xr:uid="{D475A09A-C2CE-422B-80C3-1547AF64B110}"/>
    <cellStyle name="Normal 5 4 3 2 2 4 2" xfId="13022" xr:uid="{32063B3B-3C18-4E06-B8F8-51698FDEE0B8}"/>
    <cellStyle name="Normal 5 4 3 2 2 4 2 2" xfId="28687" xr:uid="{72A48715-6647-4343-9C06-939E5FD7555F}"/>
    <cellStyle name="Normal 5 4 3 2 2 4 3" xfId="28686" xr:uid="{D9AB9876-1C79-4E34-BCAA-0AD0E7CBD0B7}"/>
    <cellStyle name="Normal 5 4 3 2 2 5" xfId="13023" xr:uid="{4C85B68C-2188-4F8E-BEAE-C23B6DE5C980}"/>
    <cellStyle name="Normal 5 4 3 2 2 5 2" xfId="28688" xr:uid="{6A9563C8-2BF2-4EA6-B1DD-975D1564B19F}"/>
    <cellStyle name="Normal 5 4 3 2 2_Input 18 Cash FC" xfId="20897" xr:uid="{8D9DDF60-97D4-4371-8260-2EFBAA16E99C}"/>
    <cellStyle name="Normal 5 4 3 2 3" xfId="13024" xr:uid="{BC18B921-6417-4527-B8F6-FB127B3EBDBF}"/>
    <cellStyle name="Normal 5 4 3 2 3 2" xfId="13025" xr:uid="{1C95C303-2CD8-40E0-995F-6F2FCD696AC3}"/>
    <cellStyle name="Normal 5 4 3 2 3 2 2" xfId="28690" xr:uid="{25A90472-4D12-4A0C-8860-E607B574C3AD}"/>
    <cellStyle name="Normal 5 4 3 2 3 2 3" xfId="20895" xr:uid="{12F47676-72CA-49A8-B58E-8A3014A67C55}"/>
    <cellStyle name="Normal 5 4 3 2 3 3" xfId="13026" xr:uid="{B50E4A8A-C651-4011-AFE9-970C28393813}"/>
    <cellStyle name="Normal 5 4 3 2 3 3 2" xfId="28691" xr:uid="{DE9E755B-B928-43D1-A361-F9975F45F13B}"/>
    <cellStyle name="Normal 5 4 3 2 3 3 3" xfId="20894" xr:uid="{70EC1C74-722F-4BA5-BF0E-4D1DB0B921A8}"/>
    <cellStyle name="Normal 5 4 3 2 3 4" xfId="28689" xr:uid="{74DC030D-8180-47EF-B802-CD2EF0E4FB8E}"/>
    <cellStyle name="Normal 5 4 3 2 3 5" xfId="20896" xr:uid="{B0F3B72B-A0F9-45DE-9D48-B44F33ADC192}"/>
    <cellStyle name="Normal 5 4 3 2 3_Input 18 Cash FC" xfId="20893" xr:uid="{85C8C09E-589A-4111-BFBE-CA87E10059FD}"/>
    <cellStyle name="Normal 5 4 3 2 4" xfId="13027" xr:uid="{6E44BA1B-B434-4630-B1A6-6F7CC1527EC7}"/>
    <cellStyle name="Normal 5 4 3 2 4 2" xfId="13028" xr:uid="{4BDD6475-C4D3-4891-AF90-88427EC77B39}"/>
    <cellStyle name="Normal 5 4 3 2 4 2 2" xfId="28693" xr:uid="{40D58836-6424-47B3-91AA-30ECEB5FC409}"/>
    <cellStyle name="Normal 5 4 3 2 4 2 3" xfId="20892" xr:uid="{B92D9D5B-97A2-469E-AB61-09B1714290C2}"/>
    <cellStyle name="Normal 5 4 3 2 4 3" xfId="13029" xr:uid="{5DE5D38D-EB35-449C-B6EE-E1449F75E666}"/>
    <cellStyle name="Normal 5 4 3 2 4 3 2" xfId="28694" xr:uid="{E3BF6A20-5DF6-4B2D-BF2E-6068950B7431}"/>
    <cellStyle name="Normal 5 4 3 2 4 3 3" xfId="20891" xr:uid="{B6F45E5D-69AB-45D6-8AEC-EDF150350B38}"/>
    <cellStyle name="Normal 5 4 3 2 4 4" xfId="28692" xr:uid="{172AC60E-366A-4B6F-BF02-DF83B3F1A231}"/>
    <cellStyle name="Normal 5 4 3 2 4 5" xfId="18474" xr:uid="{70EEFEBF-6B15-427F-866C-9F8C2BFC6C83}"/>
    <cellStyle name="Normal 5 4 3 2 4_Input 18 Cash FC" xfId="20890" xr:uid="{4A08FB5C-B1EA-4E54-9032-DCBD995A0685}"/>
    <cellStyle name="Normal 5 4 3 2 5" xfId="13030" xr:uid="{9820A619-3E5E-4347-A942-19B001B22F26}"/>
    <cellStyle name="Normal 5 4 3 2 5 2" xfId="13031" xr:uid="{7FDBA447-BB9D-4FCE-8618-81059AEA3BCF}"/>
    <cellStyle name="Normal 5 4 3 2 5 2 2" xfId="28696" xr:uid="{B3646774-05B3-4385-8D9E-BE663805E2DD}"/>
    <cellStyle name="Normal 5 4 3 2 5 2 3" xfId="20888" xr:uid="{D3C7E71B-2C32-4C5D-9836-D527921E0644}"/>
    <cellStyle name="Normal 5 4 3 2 5 3" xfId="28695" xr:uid="{F5669ACC-D556-4735-9044-DB2E16FA9C24}"/>
    <cellStyle name="Normal 5 4 3 2 5 3 2" xfId="20887" xr:uid="{D9AD8B6E-D14E-4271-B8CD-65C9B1131EFB}"/>
    <cellStyle name="Normal 5 4 3 2 5 4" xfId="34573" xr:uid="{CB31F29D-8038-44F2-9851-7DC1C5BE27C3}"/>
    <cellStyle name="Normal 5 4 3 2 5 5" xfId="20889" xr:uid="{D8D78B79-6FA7-4C27-83A8-7EF9FBCE113D}"/>
    <cellStyle name="Normal 5 4 3 2 5_Input 18 Cash FC" xfId="20886" xr:uid="{88533AD7-3E17-422D-A4CF-44CAAA98366D}"/>
    <cellStyle name="Normal 5 4 3 2 6" xfId="13032" xr:uid="{34A272D6-192F-40C3-9E2E-432603AF2375}"/>
    <cellStyle name="Normal 5 4 3 2 6 2" xfId="13033" xr:uid="{05B693EA-C144-4263-81D8-2D1D6B138DBD}"/>
    <cellStyle name="Normal 5 4 3 2 6 2 2" xfId="28698" xr:uid="{E48E6D55-A05A-4644-BF68-9D9CE3618FB6}"/>
    <cellStyle name="Normal 5 4 3 2 6 2 3" xfId="20884" xr:uid="{950AC865-A2C6-4C96-BA95-669407E4F2F7}"/>
    <cellStyle name="Normal 5 4 3 2 6 3" xfId="28697" xr:uid="{2F1910F5-6F26-4D82-BF95-B6CE1D837A7A}"/>
    <cellStyle name="Normal 5 4 3 2 6 3 2" xfId="20883" xr:uid="{0BC243A8-5E56-4384-BAA6-985C61755530}"/>
    <cellStyle name="Normal 5 4 3 2 6 4" xfId="34574" xr:uid="{A7496F13-51F2-419B-B61F-22DE094E6D7C}"/>
    <cellStyle name="Normal 5 4 3 2 6 5" xfId="20885" xr:uid="{EDDCE905-30AE-4ED2-9FDA-761DD853912A}"/>
    <cellStyle name="Normal 5 4 3 2 6_Input 18 Cash FC" xfId="20882" xr:uid="{E0E9D6EA-0260-481D-9243-F1DE5B38F588}"/>
    <cellStyle name="Normal 5 4 3 2 7" xfId="13034" xr:uid="{85366291-F229-4962-8EA6-21F22906A90C}"/>
    <cellStyle name="Normal 5 4 3 2 7 2" xfId="28699" xr:uid="{BECD6B78-055A-45C2-85B7-B8C436DE2458}"/>
    <cellStyle name="Normal 5 4 3 2 7 3" xfId="20881" xr:uid="{62C3A8B4-CECD-485B-919F-5B661C7BE38C}"/>
    <cellStyle name="Normal 5 4 3 2 8" xfId="20880" xr:uid="{3C07D53F-07B0-4453-A44F-AE7D2FF4C045}"/>
    <cellStyle name="Normal 5 4 3 2_Dev global price ach" xfId="13035" xr:uid="{64EADF92-B013-4609-9F29-B7C1A1F9ECFA}"/>
    <cellStyle name="Normal 5 4 3 3" xfId="1717" xr:uid="{00000000-0005-0000-0000-000044070000}"/>
    <cellStyle name="Normal 5 4 3 3 2" xfId="13036" xr:uid="{7C4394DB-7DB8-4CA6-B0F4-D75255E71F0C}"/>
    <cellStyle name="Normal 5 4 3 3 2 2" xfId="13037" xr:uid="{CB9B1F1D-6B5C-48C5-9704-10B8866294CF}"/>
    <cellStyle name="Normal 5 4 3 3 2 2 2" xfId="28701" xr:uid="{93522942-AC3E-4F00-9ADC-4B12CD16D8ED}"/>
    <cellStyle name="Normal 5 4 3 3 2 2 3" xfId="20878" xr:uid="{EF3232E5-B536-47A4-8BB3-CE3E42DF8E00}"/>
    <cellStyle name="Normal 5 4 3 3 2 3" xfId="13038" xr:uid="{7AC83D4A-41A3-435D-A5C4-A9271FB8A2A1}"/>
    <cellStyle name="Normal 5 4 3 3 2 3 2" xfId="28702" xr:uid="{529C0A2E-B5B9-40AE-88DA-04DD27F1DD51}"/>
    <cellStyle name="Normal 5 4 3 3 2 3 3" xfId="20877" xr:uid="{CFF1ACEF-DFD4-4FA8-BC84-D1EA869B7587}"/>
    <cellStyle name="Normal 5 4 3 3 2 4" xfId="28700" xr:uid="{EDB0F22F-7810-4630-A2FB-DC0885E6CF7A}"/>
    <cellStyle name="Normal 5 4 3 3 2 5" xfId="20879" xr:uid="{F33DEFE5-9B8E-498C-847F-866C491B0306}"/>
    <cellStyle name="Normal 5 4 3 3 2_Input 18 Cash FC" xfId="20876" xr:uid="{45C86828-A2B7-4254-88ED-8ED5368A01C3}"/>
    <cellStyle name="Normal 5 4 3 3 3" xfId="13039" xr:uid="{F26080F5-1BA4-471D-9341-D06F0C7615AC}"/>
    <cellStyle name="Normal 5 4 3 3 3 2" xfId="13040" xr:uid="{753E7DD2-E75C-4B2D-8BF3-F58A03B93033}"/>
    <cellStyle name="Normal 5 4 3 3 3 2 2" xfId="28704" xr:uid="{1D7A1D21-EF2C-4C3E-9F50-00D17DFF267F}"/>
    <cellStyle name="Normal 5 4 3 3 3 2 3" xfId="20874" xr:uid="{F93ED9FA-D556-454D-A5CB-C1F505B198E0}"/>
    <cellStyle name="Normal 5 4 3 3 3 3" xfId="28703" xr:uid="{34698D57-01CF-4146-BE18-631A5738B4BB}"/>
    <cellStyle name="Normal 5 4 3 3 3 3 2" xfId="18473" xr:uid="{845F3437-3A76-4737-9D25-2AB24E0EC05F}"/>
    <cellStyle name="Normal 5 4 3 3 3 4" xfId="34575" xr:uid="{FCF39898-0DD7-48A5-B04C-54C0EFEF372C}"/>
    <cellStyle name="Normal 5 4 3 3 3 5" xfId="20875" xr:uid="{E49A0313-DA34-4B10-BA02-EC2AFDF87636}"/>
    <cellStyle name="Normal 5 4 3 3 3_Input 18 Cash FC" xfId="18472" xr:uid="{BB29F472-76B5-43B5-9CC3-2D7443253D06}"/>
    <cellStyle name="Normal 5 4 3 3 4" xfId="13041" xr:uid="{CB29EEE4-998E-4D96-A43C-DAF508C24E80}"/>
    <cellStyle name="Normal 5 4 3 3 4 2" xfId="13042" xr:uid="{AD50FDE9-39C8-49A8-992C-0AA208128548}"/>
    <cellStyle name="Normal 5 4 3 3 4 2 2" xfId="28706" xr:uid="{48020043-A3D9-478F-9B9B-49CC987553CE}"/>
    <cellStyle name="Normal 5 4 3 3 4 2 3" xfId="20872" xr:uid="{645D39EB-A1B3-4CAA-812F-61DCD8356F5F}"/>
    <cellStyle name="Normal 5 4 3 3 4 3" xfId="28705" xr:uid="{52CFA5AF-7733-4E38-B91A-AAC53484EC50}"/>
    <cellStyle name="Normal 5 4 3 3 4 3 2" xfId="20871" xr:uid="{AD9C00FD-62CA-43E1-99F7-ABD26319B3D7}"/>
    <cellStyle name="Normal 5 4 3 3 4 4" xfId="34576" xr:uid="{06131EBB-F7A0-4F07-97FA-0CA3E475E5B9}"/>
    <cellStyle name="Normal 5 4 3 3 4 5" xfId="20873" xr:uid="{EFCFB610-5B0F-47CD-85BE-8507768CE4B8}"/>
    <cellStyle name="Normal 5 4 3 3 4_Input 18 Cash FC" xfId="20870" xr:uid="{74FF0604-3281-4F6B-BF71-9903E55C7B8D}"/>
    <cellStyle name="Normal 5 4 3 3 5" xfId="13043" xr:uid="{28870659-FDC0-437D-BD48-82610DD2D48A}"/>
    <cellStyle name="Normal 5 4 3 3 5 2" xfId="28707" xr:uid="{8C583DEE-7A19-4333-93A9-1B0A51D13035}"/>
    <cellStyle name="Normal 5 4 3 3 5 2 2" xfId="20868" xr:uid="{142E4AFC-17A2-4405-BC89-A9406E6A12CA}"/>
    <cellStyle name="Normal 5 4 3 3 5 3" xfId="20867" xr:uid="{76B274E9-5B45-4D18-A130-BE71DABF8E32}"/>
    <cellStyle name="Normal 5 4 3 3 5 4" xfId="34577" xr:uid="{B1A7852A-5138-4B5D-8396-9784647D8B3C}"/>
    <cellStyle name="Normal 5 4 3 3 5 5" xfId="20869" xr:uid="{BF2D0A05-F4E4-4D62-B0FB-2F666F90406F}"/>
    <cellStyle name="Normal 5 4 3 3 5_Input 18 Cash FC" xfId="20866" xr:uid="{D2635A5C-9FC4-4926-A87B-DAE1AE6E59B2}"/>
    <cellStyle name="Normal 5 4 3 3 6" xfId="20865" xr:uid="{A62A385F-859C-46DC-AB09-ADCF48E4B6C4}"/>
    <cellStyle name="Normal 5 4 3 3 6 2" xfId="20864" xr:uid="{BBBE54FF-153E-4FCC-8E06-173AABCDE2D5}"/>
    <cellStyle name="Normal 5 4 3 3 6 3" xfId="20863" xr:uid="{3FDD6EC3-5999-44D0-8B97-5A42FCA0D048}"/>
    <cellStyle name="Normal 5 4 3 3 6_Input 18 Cash FC" xfId="20862" xr:uid="{4297032D-BEB9-454E-8383-6D4C00877749}"/>
    <cellStyle name="Normal 5 4 3 3 7" xfId="20861" xr:uid="{051C6A7D-D735-424D-B248-02C1131F20B6}"/>
    <cellStyle name="Normal 5 4 3 3 8" xfId="20860" xr:uid="{59C220A5-F510-43CE-8062-E194B3A601EA}"/>
    <cellStyle name="Normal 5 4 3 3_Input 18 Cash FC" xfId="20859" xr:uid="{F0AF1A58-2356-481F-A6BE-0AD439AFFA5C}"/>
    <cellStyle name="Normal 5 4 3 4" xfId="13044" xr:uid="{7ADAB37F-8233-4D6E-B1D5-586152B93786}"/>
    <cellStyle name="Normal 5 4 3 4 2" xfId="13045" xr:uid="{6AB10183-333E-42D9-878D-6E8876F6446D}"/>
    <cellStyle name="Normal 5 4 3 4 2 2" xfId="28709" xr:uid="{0358DA54-BFC1-4718-87E5-7E97278E711E}"/>
    <cellStyle name="Normal 5 4 3 4 2 3" xfId="20857" xr:uid="{96A2134D-BFA9-4EAB-9F40-17B78FA28A69}"/>
    <cellStyle name="Normal 5 4 3 4 3" xfId="13046" xr:uid="{5B0F6761-9729-4668-ABE4-7127593ED0E9}"/>
    <cellStyle name="Normal 5 4 3 4 3 2" xfId="28710" xr:uid="{22B50EE8-386C-4FB1-B70D-16F9B12DE063}"/>
    <cellStyle name="Normal 5 4 3 4 3 3" xfId="20856" xr:uid="{6456D62F-B61D-4539-B802-C719508E2F38}"/>
    <cellStyle name="Normal 5 4 3 4 4" xfId="28708" xr:uid="{C09247CA-10E3-45F3-B4A0-2EE54BF8614A}"/>
    <cellStyle name="Normal 5 4 3 4 5" xfId="20858" xr:uid="{A0D9EBE3-9CE0-42E0-9E2F-675F943AC6D8}"/>
    <cellStyle name="Normal 5 4 3 4_Input 18 Cash FC" xfId="20855" xr:uid="{AAB2F433-9F4F-4E0F-B32F-E860F7895BA4}"/>
    <cellStyle name="Normal 5 4 3 5" xfId="13047" xr:uid="{3B8CDDC2-9ED0-4A6A-9709-0DB00DADDD4B}"/>
    <cellStyle name="Normal 5 4 3 5 2" xfId="13048" xr:uid="{4DFA2E75-5C0E-4B52-AF1E-7E4DFE29B0F7}"/>
    <cellStyle name="Normal 5 4 3 5 2 2" xfId="28712" xr:uid="{75166104-9DC0-4A85-A62E-9C39640624E4}"/>
    <cellStyle name="Normal 5 4 3 5 2 3" xfId="18471" xr:uid="{DE178BBA-DAA0-4B20-8C09-0E14B71AAFC4}"/>
    <cellStyle name="Normal 5 4 3 5 3" xfId="13049" xr:uid="{50336E19-C852-46FC-81FC-CE197E7D893B}"/>
    <cellStyle name="Normal 5 4 3 5 3 2" xfId="28713" xr:uid="{52764931-41F7-4D31-A3BF-8D05EA22E7CF}"/>
    <cellStyle name="Normal 5 4 3 5 3 3" xfId="18470" xr:uid="{124AA29D-DC26-4CAD-A92D-F58E386FA313}"/>
    <cellStyle name="Normal 5 4 3 5 4" xfId="28711" xr:uid="{DC6855AF-A51C-4969-B965-6C3C67345AD2}"/>
    <cellStyle name="Normal 5 4 3 5 5" xfId="20854" xr:uid="{715B0287-A695-48D9-8361-F62A94B5F20A}"/>
    <cellStyle name="Normal 5 4 3 5_Input 18 Cash FC" xfId="20853" xr:uid="{4E566545-78EA-48CA-BC8E-3DA7A87AABEA}"/>
    <cellStyle name="Normal 5 4 3 6" xfId="13050" xr:uid="{999D88B6-F0BB-4867-A862-66C857C0FF13}"/>
    <cellStyle name="Normal 5 4 3 6 2" xfId="13051" xr:uid="{19101C80-BBF1-4402-B7B2-0BD2D80B5F9C}"/>
    <cellStyle name="Normal 5 4 3 6 2 2" xfId="28715" xr:uid="{0F49D8CE-E7F4-4FEB-B7EE-EB08D476FF38}"/>
    <cellStyle name="Normal 5 4 3 6 2 3" xfId="20851" xr:uid="{BE3E9740-C9AD-4FBD-8023-334423F417EF}"/>
    <cellStyle name="Normal 5 4 3 6 3" xfId="28714" xr:uid="{F2BD0F47-648F-4418-877D-5727117AEF7C}"/>
    <cellStyle name="Normal 5 4 3 6 3 2" xfId="20850" xr:uid="{AE98197B-938E-42E4-BEF8-9E684D9BEE7E}"/>
    <cellStyle name="Normal 5 4 3 6 4" xfId="34578" xr:uid="{2A37AB4F-3276-481B-9705-9016A2AFBF35}"/>
    <cellStyle name="Normal 5 4 3 6 5" xfId="20852" xr:uid="{1C7BF54B-B51A-43C6-87D2-DB866249B880}"/>
    <cellStyle name="Normal 5 4 3 6_Input 18 Cash FC" xfId="20849" xr:uid="{9AD8C9A0-F56D-4040-84F4-331B8B926BF6}"/>
    <cellStyle name="Normal 5 4 3 7" xfId="13052" xr:uid="{6FD897BD-46B3-4BA0-ADF6-BA2C87CC642C}"/>
    <cellStyle name="Normal 5 4 3 7 2" xfId="13053" xr:uid="{6E186D47-B368-4FF4-A67D-6502FD461908}"/>
    <cellStyle name="Normal 5 4 3 7 2 2" xfId="28717" xr:uid="{146DF354-5F51-4C77-AF84-8DEEBEFDE728}"/>
    <cellStyle name="Normal 5 4 3 7 2 3" xfId="20847" xr:uid="{26EED47E-1F1B-4A00-BE1B-89EF0809ABB7}"/>
    <cellStyle name="Normal 5 4 3 7 3" xfId="28716" xr:uid="{B859EA91-56A6-4BE6-990C-4F991FABB21C}"/>
    <cellStyle name="Normal 5 4 3 7 3 2" xfId="20846" xr:uid="{88B9504F-8CE1-496E-9E42-353984F089EF}"/>
    <cellStyle name="Normal 5 4 3 7 4" xfId="34579" xr:uid="{BA04D8B9-62F2-4887-B206-8E8A3EEF6C48}"/>
    <cellStyle name="Normal 5 4 3 7 5" xfId="20848" xr:uid="{2BD8DCF2-855A-468D-A1BC-584499A6EECF}"/>
    <cellStyle name="Normal 5 4 3 7_Input 18 Cash FC" xfId="20845" xr:uid="{197BE422-451D-4C88-8116-F40DC5782F9A}"/>
    <cellStyle name="Normal 5 4 3 8" xfId="13054" xr:uid="{9C0C326D-739F-4529-93FE-CF71A2114D4B}"/>
    <cellStyle name="Normal 5 4 3 8 2" xfId="28718" xr:uid="{EBEBA041-E05D-4311-8D45-62B0F06B9BF6}"/>
    <cellStyle name="Normal 5 4 3 8 2 2" xfId="20843" xr:uid="{0F2579A2-A2C6-45F9-A68C-698B40644E20}"/>
    <cellStyle name="Normal 5 4 3 8 3" xfId="20842" xr:uid="{754B21BD-7C46-4543-9C9A-DA935B363005}"/>
    <cellStyle name="Normal 5 4 3 8 4" xfId="34580" xr:uid="{2E973EF1-0C9C-4601-A3CD-71DB9F77B3BA}"/>
    <cellStyle name="Normal 5 4 3 8 5" xfId="20844" xr:uid="{431067DC-84B6-4E30-ADAF-011432705422}"/>
    <cellStyle name="Normal 5 4 3 8_Input 18 Cash FC" xfId="20841" xr:uid="{9BB5D053-993D-4F79-B67E-4A17331BCF56}"/>
    <cellStyle name="Normal 5 4 3 9" xfId="20840" xr:uid="{B19DDCC9-DD83-4F43-B203-42BA4E56649D}"/>
    <cellStyle name="Normal 5 4 3_Dev global price ach" xfId="13055" xr:uid="{4079FBB7-488C-48CD-9A9C-F118DE960B6E}"/>
    <cellStyle name="Normal 5 4 4" xfId="1718" xr:uid="{00000000-0005-0000-0000-000046070000}"/>
    <cellStyle name="Normal 5 4 4 2" xfId="1719" xr:uid="{00000000-0005-0000-0000-000047070000}"/>
    <cellStyle name="Normal 5 4 4 2 2" xfId="13056" xr:uid="{95D46321-01F4-4CA0-A844-3D7AE5860781}"/>
    <cellStyle name="Normal 5 4 4 2 2 2" xfId="13057" xr:uid="{16F93EEF-6960-4DBC-B0AB-AEB5191E8AB9}"/>
    <cellStyle name="Normal 5 4 4 2 2 2 2" xfId="28720" xr:uid="{8631E9D0-53D2-45A8-BFA1-3A2403233561}"/>
    <cellStyle name="Normal 5 4 4 2 2 3" xfId="13058" xr:uid="{A4E33028-8F3B-48F7-B49F-0C77520706E6}"/>
    <cellStyle name="Normal 5 4 4 2 2 3 2" xfId="28721" xr:uid="{3E3DA58D-CD60-4043-BF64-DDA0B3235AD9}"/>
    <cellStyle name="Normal 5 4 4 2 2 4" xfId="28719" xr:uid="{F187EEA0-5D9E-4B50-976F-1562AF2A57D8}"/>
    <cellStyle name="Normal 5 4 4 2 2 5" xfId="20839" xr:uid="{6ABDA777-829C-419D-9195-628AC8924166}"/>
    <cellStyle name="Normal 5 4 4 2 3" xfId="13059" xr:uid="{C48B2D4C-7919-46EA-8327-3FCF0F915952}"/>
    <cellStyle name="Normal 5 4 4 2 3 2" xfId="13060" xr:uid="{D8E0F8D7-09EF-4886-9651-31E7E85B2170}"/>
    <cellStyle name="Normal 5 4 4 2 3 2 2" xfId="28723" xr:uid="{8CC6F083-FF92-47B3-92E5-88A8D159A316}"/>
    <cellStyle name="Normal 5 4 4 2 3 3" xfId="28722" xr:uid="{26ECA0B0-2ED8-454D-88BA-F407C7F0450F}"/>
    <cellStyle name="Normal 5 4 4 2 3 4" xfId="20838" xr:uid="{16B677C2-2D0A-4911-B574-CF4027366933}"/>
    <cellStyle name="Normal 5 4 4 2 4" xfId="13061" xr:uid="{48FE09A2-6D53-4E4C-8FD9-66F707812457}"/>
    <cellStyle name="Normal 5 4 4 2 4 2" xfId="13062" xr:uid="{9739900E-035E-4BBD-81D8-0365D2ECEC23}"/>
    <cellStyle name="Normal 5 4 4 2 4 2 2" xfId="28725" xr:uid="{2F5E88C1-022F-4213-9442-4C57238D3864}"/>
    <cellStyle name="Normal 5 4 4 2 4 3" xfId="28724" xr:uid="{090EE7EC-1A0B-4E34-A839-11D1518DA33A}"/>
    <cellStyle name="Normal 5 4 4 2 5" xfId="13063" xr:uid="{E464214A-546B-4160-9EDF-CA311CDB05C4}"/>
    <cellStyle name="Normal 5 4 4 2 5 2" xfId="28726" xr:uid="{222DC929-838D-4005-94D9-9A09B106EF42}"/>
    <cellStyle name="Normal 5 4 4 2_Input 18 Cash FC" xfId="20837" xr:uid="{4FED3177-042C-40F6-956E-2E0EE35EA208}"/>
    <cellStyle name="Normal 5 4 4 3" xfId="13064" xr:uid="{7EBD8F98-2216-4B00-A831-E989735A76D1}"/>
    <cellStyle name="Normal 5 4 4 3 2" xfId="13065" xr:uid="{63A7AA28-B5FA-4946-8A22-EC22B67F1F2A}"/>
    <cellStyle name="Normal 5 4 4 3 2 2" xfId="28728" xr:uid="{9BED1634-9E06-47C7-8CCB-7FDD52ABBD48}"/>
    <cellStyle name="Normal 5 4 4 3 2 3" xfId="18469" xr:uid="{534DCE3C-25F9-40CF-AACC-24D421A4482A}"/>
    <cellStyle name="Normal 5 4 4 3 3" xfId="13066" xr:uid="{53C117C5-7CB8-4355-8B8B-01F78A6F5BFF}"/>
    <cellStyle name="Normal 5 4 4 3 3 2" xfId="28729" xr:uid="{36E98A52-D1CA-46A6-85B5-95DA39CA4CEF}"/>
    <cellStyle name="Normal 5 4 4 3 3 3" xfId="20835" xr:uid="{3334FAE6-E264-4E58-8945-052E34AD4697}"/>
    <cellStyle name="Normal 5 4 4 3 4" xfId="28727" xr:uid="{51DE28D9-1950-4FCE-A9ED-84F6662FF889}"/>
    <cellStyle name="Normal 5 4 4 3 5" xfId="20836" xr:uid="{9E392FD0-ED30-444F-AD4A-C143FDF8A0E6}"/>
    <cellStyle name="Normal 5 4 4 3_Input 18 Cash FC" xfId="20834" xr:uid="{6F162AAA-B910-4A0B-8B13-DC10F4172A31}"/>
    <cellStyle name="Normal 5 4 4 4" xfId="13067" xr:uid="{140F1363-E2A4-43A2-AFB2-4AC507370A24}"/>
    <cellStyle name="Normal 5 4 4 4 2" xfId="13068" xr:uid="{8B4A7CDE-2C16-4142-9E77-C67804935126}"/>
    <cellStyle name="Normal 5 4 4 4 2 2" xfId="28731" xr:uid="{4F76613A-13E4-4E43-8D4F-CE3FAFDF9F8F}"/>
    <cellStyle name="Normal 5 4 4 4 2 3" xfId="20832" xr:uid="{B75351BF-53EE-47B3-9B4D-EAC4EDD29381}"/>
    <cellStyle name="Normal 5 4 4 4 3" xfId="13069" xr:uid="{BB8BB2ED-DF9C-45D1-A08F-5D87C3EF96D4}"/>
    <cellStyle name="Normal 5 4 4 4 3 2" xfId="28732" xr:uid="{53A2517A-C91F-4DC0-8A2D-F11CC5264F7A}"/>
    <cellStyle name="Normal 5 4 4 4 3 3" xfId="20831" xr:uid="{68E7BDD0-48E7-4AEA-BAF3-BC7CDAF749A0}"/>
    <cellStyle name="Normal 5 4 4 4 4" xfId="28730" xr:uid="{3BD324F5-1DE8-4340-98BD-BC65BE7000FB}"/>
    <cellStyle name="Normal 5 4 4 4 5" xfId="20833" xr:uid="{1884C03D-3E04-4778-97BA-9558C49CD275}"/>
    <cellStyle name="Normal 5 4 4 4_Input 18 Cash FC" xfId="20830" xr:uid="{6EBAF23E-3349-441A-AD33-9462BE1EE7DF}"/>
    <cellStyle name="Normal 5 4 4 5" xfId="13070" xr:uid="{3D582824-C542-42B6-B23B-7706A82E8B39}"/>
    <cellStyle name="Normal 5 4 4 5 2" xfId="13071" xr:uid="{ACCE5515-8621-4304-ABFC-6255FBA504B7}"/>
    <cellStyle name="Normal 5 4 4 5 2 2" xfId="28734" xr:uid="{1697C673-2D23-4D34-B1FB-DC0B3EBA9A66}"/>
    <cellStyle name="Normal 5 4 4 5 2 3" xfId="20828" xr:uid="{1E5F3987-39E1-4064-AC35-1937E6AAD3AF}"/>
    <cellStyle name="Normal 5 4 4 5 3" xfId="28733" xr:uid="{AF140310-D366-439B-BA24-C4F9F95227EE}"/>
    <cellStyle name="Normal 5 4 4 5 3 2" xfId="20827" xr:uid="{8AA7C766-D838-4EFE-A679-5AF7DA6C73D7}"/>
    <cellStyle name="Normal 5 4 4 5 4" xfId="34581" xr:uid="{79ADDFD1-57BF-47AE-B1D8-BA0FE1030481}"/>
    <cellStyle name="Normal 5 4 4 5 5" xfId="20829" xr:uid="{BD5E86FF-46AD-4503-A616-9073D0DF38A6}"/>
    <cellStyle name="Normal 5 4 4 5_Input 18 Cash FC" xfId="20826" xr:uid="{8436A426-7C49-4E43-A285-2ABDD0CE61A7}"/>
    <cellStyle name="Normal 5 4 4 6" xfId="13072" xr:uid="{0C925192-5BA5-48A2-A602-675E85B22771}"/>
    <cellStyle name="Normal 5 4 4 6 2" xfId="13073" xr:uid="{6B95B120-E775-496E-A02E-BD306E52AC94}"/>
    <cellStyle name="Normal 5 4 4 6 2 2" xfId="28736" xr:uid="{9256D0D7-B349-42A6-8EB6-C493EA01D08F}"/>
    <cellStyle name="Normal 5 4 4 6 2 3" xfId="20824" xr:uid="{5C2E73B6-230C-49AF-A77C-AA0C92ECEF12}"/>
    <cellStyle name="Normal 5 4 4 6 3" xfId="28735" xr:uid="{986E3317-C4F4-4656-ADC7-B009791D1F1E}"/>
    <cellStyle name="Normal 5 4 4 6 3 2" xfId="20823" xr:uid="{7BA29E72-91C6-4E5D-B2BC-4C3CAF563799}"/>
    <cellStyle name="Normal 5 4 4 6 4" xfId="34582" xr:uid="{877ACD8E-F56B-4632-90A0-598F9FB0428C}"/>
    <cellStyle name="Normal 5 4 4 6 5" xfId="20825" xr:uid="{7704AC21-9983-4335-9FAF-C235006B5175}"/>
    <cellStyle name="Normal 5 4 4 6_Input 18 Cash FC" xfId="20822" xr:uid="{E578DA1C-3116-4112-B45F-DA6FD859C55D}"/>
    <cellStyle name="Normal 5 4 4 7" xfId="13074" xr:uid="{3B45F963-00DA-4351-88C4-813050EE9B89}"/>
    <cellStyle name="Normal 5 4 4 7 2" xfId="28737" xr:uid="{FCA40D90-4F43-4F30-A17B-E8C24313E08A}"/>
    <cellStyle name="Normal 5 4 4 7 3" xfId="20821" xr:uid="{3CAE45FF-84CA-475A-8F57-371D31E772B2}"/>
    <cellStyle name="Normal 5 4 4 8" xfId="20820" xr:uid="{D459C0E3-8E1D-41EB-991D-0305DEC84675}"/>
    <cellStyle name="Normal 5 4 4_Dev global price ach" xfId="13075" xr:uid="{A8558D5E-54D8-4985-91F0-90FBC30D384D}"/>
    <cellStyle name="Normal 5 4 5" xfId="1720" xr:uid="{00000000-0005-0000-0000-000049070000}"/>
    <cellStyle name="Normal 5 4 5 2" xfId="1721" xr:uid="{00000000-0005-0000-0000-00004A070000}"/>
    <cellStyle name="Normal 5 4 5 2 2" xfId="13076" xr:uid="{A68084B1-75AC-4D56-A3F2-C8637A058229}"/>
    <cellStyle name="Normal 5 4 5 2 2 2" xfId="13077" xr:uid="{7665C6BB-CC7B-447C-8884-6CE758CE9B9C}"/>
    <cellStyle name="Normal 5 4 5 2 2 2 2" xfId="28739" xr:uid="{747BBC09-DDC6-45B3-A22A-2B25C8721B9A}"/>
    <cellStyle name="Normal 5 4 5 2 2 3" xfId="13078" xr:uid="{4CDC1E78-E0B2-41D3-BDDE-44C42F7FD859}"/>
    <cellStyle name="Normal 5 4 5 2 2 3 2" xfId="28740" xr:uid="{A3DACBEB-D451-468D-B64D-2A9D398B63E4}"/>
    <cellStyle name="Normal 5 4 5 2 2 4" xfId="28738" xr:uid="{42C76742-8E38-42C2-9EA6-B4F06D61BA27}"/>
    <cellStyle name="Normal 5 4 5 2 2 5" xfId="20819" xr:uid="{8358D425-55E7-40DC-BE43-9DCE8C1DF80E}"/>
    <cellStyle name="Normal 5 4 5 2 3" xfId="13079" xr:uid="{DE749C5A-D869-4C25-9C10-4A31D700B99A}"/>
    <cellStyle name="Normal 5 4 5 2 3 2" xfId="13080" xr:uid="{21EE4A3F-5D3B-474A-98C5-34F7E7A39055}"/>
    <cellStyle name="Normal 5 4 5 2 3 2 2" xfId="28742" xr:uid="{77141DC0-53CD-454C-8072-548761F733EB}"/>
    <cellStyle name="Normal 5 4 5 2 3 3" xfId="28741" xr:uid="{384CA8AF-9119-445F-BE45-07C4F5AA2A06}"/>
    <cellStyle name="Normal 5 4 5 2 3 4" xfId="20818" xr:uid="{4E4A7D53-9050-4B6A-84E6-B4640C1943A7}"/>
    <cellStyle name="Normal 5 4 5 2 4" xfId="13081" xr:uid="{4F3507FD-CB4B-49E9-BF0D-5CA240B64E43}"/>
    <cellStyle name="Normal 5 4 5 2 4 2" xfId="13082" xr:uid="{B49103B2-1D9B-4976-B1BD-67F2DA2007A1}"/>
    <cellStyle name="Normal 5 4 5 2 4 2 2" xfId="28744" xr:uid="{849B38DE-E015-4C73-80E9-B948E6DC3F1C}"/>
    <cellStyle name="Normal 5 4 5 2 4 3" xfId="28743" xr:uid="{775C00CB-7DC3-4E35-82A2-E33546362664}"/>
    <cellStyle name="Normal 5 4 5 2 5" xfId="13083" xr:uid="{8CC11ADF-A2D0-40E8-BEA8-9E63857D9897}"/>
    <cellStyle name="Normal 5 4 5 2 5 2" xfId="28745" xr:uid="{7468D8A0-A258-44B4-83AF-92DC909DB668}"/>
    <cellStyle name="Normal 5 4 5 2_Input 18 Cash FC" xfId="18468" xr:uid="{2A0D0C3C-38BA-42BB-8C3B-B956D62EFC3B}"/>
    <cellStyle name="Normal 5 4 5 3" xfId="13084" xr:uid="{4A7C262F-99C8-4D50-B5A5-EA1824035FB6}"/>
    <cellStyle name="Normal 5 4 5 3 2" xfId="13085" xr:uid="{6ADE5CF5-B010-4F46-BE69-8681BC3CC6FC}"/>
    <cellStyle name="Normal 5 4 5 3 2 2" xfId="28747" xr:uid="{28170AED-42AC-4DCE-9F54-BB879C31A6E4}"/>
    <cellStyle name="Normal 5 4 5 3 2 3" xfId="18466" xr:uid="{255F4089-2360-4690-8D9E-BB53434D7A31}"/>
    <cellStyle name="Normal 5 4 5 3 3" xfId="13086" xr:uid="{9F4EA3AB-3576-4450-A099-3CFB92DEDFA9}"/>
    <cellStyle name="Normal 5 4 5 3 3 2" xfId="28748" xr:uid="{A03BDE27-718F-4C48-B944-F53127346409}"/>
    <cellStyle name="Normal 5 4 5 3 3 3" xfId="20817" xr:uid="{64E73B72-3A6B-42FA-9265-3AECE40224E1}"/>
    <cellStyle name="Normal 5 4 5 3 4" xfId="28746" xr:uid="{05A0629D-D267-447F-AC7C-31FD8C437146}"/>
    <cellStyle name="Normal 5 4 5 3 5" xfId="18467" xr:uid="{9A2A9BC4-68AE-4152-9158-0A3979D3660B}"/>
    <cellStyle name="Normal 5 4 5 3_Input 18 Cash FC" xfId="20816" xr:uid="{A1C28C1E-04DE-4323-B6AB-5826BFD9DD41}"/>
    <cellStyle name="Normal 5 4 5 4" xfId="13087" xr:uid="{D8BF0C96-89DF-4184-84F7-73960F167057}"/>
    <cellStyle name="Normal 5 4 5 4 2" xfId="13088" xr:uid="{0875F108-610F-4FBD-B3AB-5E30A001A56A}"/>
    <cellStyle name="Normal 5 4 5 4 2 2" xfId="28750" xr:uid="{5BD36CA3-B062-4B8F-866F-9A6778AEDF6D}"/>
    <cellStyle name="Normal 5 4 5 4 2 3" xfId="20814" xr:uid="{3DFC36EA-F5E8-4C90-9AC1-7E3C232C5D49}"/>
    <cellStyle name="Normal 5 4 5 4 3" xfId="13089" xr:uid="{82847726-89D7-42BE-A779-D0D24FFC49EE}"/>
    <cellStyle name="Normal 5 4 5 4 3 2" xfId="28751" xr:uid="{84F67D12-9B11-4C42-B135-941F7EF9A303}"/>
    <cellStyle name="Normal 5 4 5 4 3 3" xfId="20813" xr:uid="{E5834EFC-E235-4766-AFC8-007DA6B95E22}"/>
    <cellStyle name="Normal 5 4 5 4 4" xfId="28749" xr:uid="{C36DBCA5-DB8F-405C-8059-ED1AD4897ACA}"/>
    <cellStyle name="Normal 5 4 5 4 5" xfId="20815" xr:uid="{9475721E-A2B8-461E-A2AE-BB146755594F}"/>
    <cellStyle name="Normal 5 4 5 4_Input 18 Cash FC" xfId="20812" xr:uid="{BD9826A6-9052-48CF-9984-D8D5C760FFD4}"/>
    <cellStyle name="Normal 5 4 5 5" xfId="13090" xr:uid="{2106AA62-24A7-43BA-B46A-450EC7690745}"/>
    <cellStyle name="Normal 5 4 5 5 2" xfId="13091" xr:uid="{DC7D0AA8-C0AB-46F1-8179-96C8906673C4}"/>
    <cellStyle name="Normal 5 4 5 5 2 2" xfId="28753" xr:uid="{DB727210-3294-4C8C-AB55-ACEEC6BB5D12}"/>
    <cellStyle name="Normal 5 4 5 5 2 3" xfId="20810" xr:uid="{EBFCCFD4-1B61-4A05-A6F9-62481B492CCE}"/>
    <cellStyle name="Normal 5 4 5 5 3" xfId="28752" xr:uid="{53C2609D-E0DF-40BE-94E7-C09560E5FBF7}"/>
    <cellStyle name="Normal 5 4 5 5 3 2" xfId="20809" xr:uid="{44D6BB93-7339-4E69-AC20-FFB31039FE5C}"/>
    <cellStyle name="Normal 5 4 5 5 4" xfId="34583" xr:uid="{E1F3FC24-8BB3-4944-95E0-06CF2DF1EAC9}"/>
    <cellStyle name="Normal 5 4 5 5 5" xfId="20811" xr:uid="{DFDBEE7F-E4AE-4E58-BBF1-6E98C59D6BAE}"/>
    <cellStyle name="Normal 5 4 5 5_Input 18 Cash FC" xfId="20808" xr:uid="{2F260ABC-ACA0-447A-AFF4-6703B14D2CED}"/>
    <cellStyle name="Normal 5 4 5 6" xfId="13092" xr:uid="{10DFFAF6-E78F-4383-A0C7-9CB848472908}"/>
    <cellStyle name="Normal 5 4 5 6 2" xfId="13093" xr:uid="{7852B130-EFD2-4718-9099-A6E3850C421A}"/>
    <cellStyle name="Normal 5 4 5 6 2 2" xfId="28755" xr:uid="{48FADC4B-28CF-4935-AFEA-65C26F433C12}"/>
    <cellStyle name="Normal 5 4 5 6 2 3" xfId="20806" xr:uid="{09D001B7-796A-4412-B050-83F6A975EF6F}"/>
    <cellStyle name="Normal 5 4 5 6 3" xfId="28754" xr:uid="{9BF5C36C-837B-450F-8EB1-0FCDDB6A928C}"/>
    <cellStyle name="Normal 5 4 5 6 3 2" xfId="20805" xr:uid="{264B2091-C98E-4B30-B7E0-B3EABCD50D9D}"/>
    <cellStyle name="Normal 5 4 5 6 4" xfId="34584" xr:uid="{32F0B673-4C25-46F3-81FC-00A38C991099}"/>
    <cellStyle name="Normal 5 4 5 6 5" xfId="20807" xr:uid="{7BDF2D9D-C488-46A6-8A50-D8C7A043AF68}"/>
    <cellStyle name="Normal 5 4 5 6_Input 18 Cash FC" xfId="20804" xr:uid="{CCF54C55-23D4-4A37-B2AB-C24CB056B744}"/>
    <cellStyle name="Normal 5 4 5 7" xfId="13094" xr:uid="{FE1DD93E-30BB-4093-B3D0-DF87BBE7BF6B}"/>
    <cellStyle name="Normal 5 4 5 7 2" xfId="28756" xr:uid="{24A68860-3094-43C4-8B2E-FC9EC24AE288}"/>
    <cellStyle name="Normal 5 4 5 7 3" xfId="20803" xr:uid="{8988A562-B2A1-4076-89B7-EBFB37F348BF}"/>
    <cellStyle name="Normal 5 4 5 8" xfId="20802" xr:uid="{B8252EE1-7536-43FB-88EF-EE383DED3091}"/>
    <cellStyle name="Normal 5 4 5_Dev global price ach" xfId="13095" xr:uid="{A0713887-D03A-4B1B-8366-456246B05A60}"/>
    <cellStyle name="Normal 5 4 6" xfId="1722" xr:uid="{00000000-0005-0000-0000-00004C070000}"/>
    <cellStyle name="Normal 5 4 6 2" xfId="13096" xr:uid="{4AFA2B63-8353-40DD-A736-B9C04AE09042}"/>
    <cellStyle name="Normal 5 4 6 2 2" xfId="13097" xr:uid="{963F20F6-E7A3-4AB6-83C8-B4F11B44770C}"/>
    <cellStyle name="Normal 5 4 6 2 2 2" xfId="13098" xr:uid="{1D55B79F-D3A5-4E27-B1F5-77A74BF0E19A}"/>
    <cellStyle name="Normal 5 4 6 2 2 2 2" xfId="28759" xr:uid="{65056D0D-2AEF-4BAD-8D21-10846C3C8DC3}"/>
    <cellStyle name="Normal 5 4 6 2 2 3" xfId="28758" xr:uid="{DF9D2455-C5E1-44C4-A7E4-DFA5BE481B6F}"/>
    <cellStyle name="Normal 5 4 6 2 3" xfId="13099" xr:uid="{6B7A4928-1354-4977-9993-849AC958F8F7}"/>
    <cellStyle name="Normal 5 4 6 2 3 2" xfId="13100" xr:uid="{BC827408-61C9-494B-857C-EDACBA7D70E0}"/>
    <cellStyle name="Normal 5 4 6 2 3 2 2" xfId="28761" xr:uid="{7F16DB8F-B08B-462D-A145-545D95F31973}"/>
    <cellStyle name="Normal 5 4 6 2 3 3" xfId="28760" xr:uid="{3DBAB3BF-9825-4C8E-AF39-07FF03EAC0D8}"/>
    <cellStyle name="Normal 5 4 6 2 4" xfId="13101" xr:uid="{539DA4AD-1191-43C1-B415-FF83AA59B32E}"/>
    <cellStyle name="Normal 5 4 6 2 4 2" xfId="28762" xr:uid="{440D2C26-6A5E-4027-BA9B-92CBE9F67DD5}"/>
    <cellStyle name="Normal 5 4 6 2 5" xfId="28757" xr:uid="{945028D8-63CC-4E18-ADFF-BEE713065E44}"/>
    <cellStyle name="Normal 5 4 6 2 6" xfId="20801" xr:uid="{5B648717-2564-4B50-9358-1ECD18D57F06}"/>
    <cellStyle name="Normal 5 4 6 3" xfId="13102" xr:uid="{AF4B565A-A252-434D-B122-AC826202FBA0}"/>
    <cellStyle name="Normal 5 4 6 3 2" xfId="13103" xr:uid="{67E4FE44-72B2-4100-9A15-DA7C6B3E8531}"/>
    <cellStyle name="Normal 5 4 6 3 2 2" xfId="28764" xr:uid="{9DE78ED9-9769-4BD0-90F8-01497AD42830}"/>
    <cellStyle name="Normal 5 4 6 3 3" xfId="13104" xr:uid="{6241966C-F15E-42A3-B292-3AC3FF8760A5}"/>
    <cellStyle name="Normal 5 4 6 3 3 2" xfId="28765" xr:uid="{6486997E-FDEE-41EB-807A-E3C17313DCBD}"/>
    <cellStyle name="Normal 5 4 6 3 4" xfId="28763" xr:uid="{BCEE9475-F3C2-4B30-BDC8-4227E7D72AB0}"/>
    <cellStyle name="Normal 5 4 6 3 5" xfId="20800" xr:uid="{6B4AD8DA-7986-4C2D-9A45-74342084FACB}"/>
    <cellStyle name="Normal 5 4 6 4" xfId="13105" xr:uid="{9377B325-87BA-434E-ABA2-821C37F8A5BC}"/>
    <cellStyle name="Normal 5 4 6 4 2" xfId="13106" xr:uid="{70A72604-CE0C-44A6-A2A5-CF84192EC7AC}"/>
    <cellStyle name="Normal 5 4 6 4 2 2" xfId="28767" xr:uid="{4E51EB10-BDF0-4153-B165-B2C240078D73}"/>
    <cellStyle name="Normal 5 4 6 4 3" xfId="28766" xr:uid="{69F652DA-D8B8-44F0-AA63-C9025D171DB7}"/>
    <cellStyle name="Normal 5 4 6 5" xfId="13107" xr:uid="{D82798F1-5ED5-4106-B365-EE7426D905BF}"/>
    <cellStyle name="Normal 5 4 6 5 2" xfId="13108" xr:uid="{020A28B2-7195-4A0F-A73E-808AF6BA3E6B}"/>
    <cellStyle name="Normal 5 4 6 5 2 2" xfId="28769" xr:uid="{87C56109-5BB3-431A-BB95-A317B31FAD16}"/>
    <cellStyle name="Normal 5 4 6 5 3" xfId="28768" xr:uid="{6EA47876-A59A-4957-A209-30AB0371B8FC}"/>
    <cellStyle name="Normal 5 4 6 6" xfId="13109" xr:uid="{D584ACDC-442B-40C3-8E42-67F145E7591A}"/>
    <cellStyle name="Normal 5 4 6 6 2" xfId="28770" xr:uid="{C674B7AA-28BE-4A85-903A-139A2409489B}"/>
    <cellStyle name="Normal 5 4 6_Dev global price ach" xfId="13110" xr:uid="{FAA6AE10-88F5-4817-B504-47BA1ECF32D5}"/>
    <cellStyle name="Normal 5 4 7" xfId="1723" xr:uid="{00000000-0005-0000-0000-00004D070000}"/>
    <cellStyle name="Normal 5 4 7 2" xfId="13111" xr:uid="{4795C8CA-EED0-4CB2-ACDE-182685694CAF}"/>
    <cellStyle name="Normal 5 4 7 2 2" xfId="13112" xr:uid="{390B3659-92D1-4541-B63B-FE48CE09D5FB}"/>
    <cellStyle name="Normal 5 4 7 2 2 2" xfId="13113" xr:uid="{956735AA-ED3F-4DF7-B335-8181E3C67F4F}"/>
    <cellStyle name="Normal 5 4 7 2 2 2 2" xfId="28773" xr:uid="{94EBD81D-22B4-4F8C-BAB8-C575F576C99D}"/>
    <cellStyle name="Normal 5 4 7 2 2 3" xfId="28772" xr:uid="{BA3EF8C2-7321-444B-ABEC-FDC66802F924}"/>
    <cellStyle name="Normal 5 4 7 2 3" xfId="13114" xr:uid="{6C159CC1-0EFC-4BE1-81DD-2485C33D89AD}"/>
    <cellStyle name="Normal 5 4 7 2 3 2" xfId="13115" xr:uid="{140FB503-02EF-43C5-8D92-10073E72AFC9}"/>
    <cellStyle name="Normal 5 4 7 2 3 2 2" xfId="28775" xr:uid="{404DDAA0-1E06-4241-9503-ACEC1CC4F453}"/>
    <cellStyle name="Normal 5 4 7 2 3 3" xfId="28774" xr:uid="{F8C68E98-9584-42E3-8B87-648D4CA865CB}"/>
    <cellStyle name="Normal 5 4 7 2 4" xfId="13116" xr:uid="{D9E148BB-16FB-493B-900F-328CD8F3DA7A}"/>
    <cellStyle name="Normal 5 4 7 2 4 2" xfId="28776" xr:uid="{45E2C3F6-36A3-4609-B1C9-B55E8B4A5216}"/>
    <cellStyle name="Normal 5 4 7 2 5" xfId="28771" xr:uid="{A7E5EA17-8531-4FA2-A7FF-13C025DA3FBA}"/>
    <cellStyle name="Normal 5 4 7 2 6" xfId="18465" xr:uid="{70125A97-2201-4414-B364-6B04C166C1A8}"/>
    <cellStyle name="Normal 5 4 7 3" xfId="13117" xr:uid="{052D5D9E-3155-432F-9121-EDF7D56C66F2}"/>
    <cellStyle name="Normal 5 4 7 3 2" xfId="13118" xr:uid="{77FFA9B6-FCFF-4F38-A5EC-DA158FAB74AF}"/>
    <cellStyle name="Normal 5 4 7 3 2 2" xfId="28778" xr:uid="{EFFCDCE5-F8DB-4455-B308-D9FDF61C80A7}"/>
    <cellStyle name="Normal 5 4 7 3 3" xfId="13119" xr:uid="{A660D0C3-0373-49DB-8D32-C4A410B6B938}"/>
    <cellStyle name="Normal 5 4 7 3 3 2" xfId="28779" xr:uid="{DD514767-6E88-4583-BD03-56C3BD00B412}"/>
    <cellStyle name="Normal 5 4 7 3 4" xfId="28777" xr:uid="{615F1FC5-B06B-4DB3-ABA6-2CFFA8A3A363}"/>
    <cellStyle name="Normal 5 4 7 3 5" xfId="20799" xr:uid="{E7A85AA4-7C96-493C-94FA-2C2999D61559}"/>
    <cellStyle name="Normal 5 4 7 4" xfId="13120" xr:uid="{54308017-2688-4E64-8FEC-55FA74338093}"/>
    <cellStyle name="Normal 5 4 7 4 2" xfId="13121" xr:uid="{42DC7C04-1609-4687-8028-47D33DFD4CC1}"/>
    <cellStyle name="Normal 5 4 7 4 2 2" xfId="28781" xr:uid="{D35DBFE0-5912-4B57-84F3-1C0D105420C8}"/>
    <cellStyle name="Normal 5 4 7 4 3" xfId="28780" xr:uid="{40788861-1AFF-455B-AE95-0E5DDCCC4832}"/>
    <cellStyle name="Normal 5 4 7 5" xfId="13122" xr:uid="{F946BAA7-D87F-4214-AC2A-CAAE08A8CE99}"/>
    <cellStyle name="Normal 5 4 7 5 2" xfId="13123" xr:uid="{EDAB45CB-FC3C-47B7-97B8-862AA1D6A458}"/>
    <cellStyle name="Normal 5 4 7 5 2 2" xfId="28783" xr:uid="{ECED9711-44A3-411E-B5C8-2BBCBB0FAEB4}"/>
    <cellStyle name="Normal 5 4 7 5 3" xfId="28782" xr:uid="{B9878B3B-1115-443E-80E7-12F5B861381C}"/>
    <cellStyle name="Normal 5 4 7 6" xfId="13124" xr:uid="{AF8066C3-7032-469C-A7BD-B91808D50ED7}"/>
    <cellStyle name="Normal 5 4 7 6 2" xfId="28784" xr:uid="{6F5B5BE9-E76E-4F2E-8C4F-C2E3A02BFE22}"/>
    <cellStyle name="Normal 5 4 7_Dev global price ach" xfId="13125" xr:uid="{7F68AE0E-9B13-48AC-9ECE-2012D674F15D}"/>
    <cellStyle name="Normal 5 4 8" xfId="13126" xr:uid="{B1E5522E-4208-4AE8-B9B3-3D9CD0C30D06}"/>
    <cellStyle name="Normal 5 4 8 2" xfId="13127" xr:uid="{D18842A5-0515-406E-9133-1790C5555558}"/>
    <cellStyle name="Normal 5 4 8 2 2" xfId="13128" xr:uid="{E94C2D0A-DE75-4F91-9E5B-CFA3434B1536}"/>
    <cellStyle name="Normal 5 4 8 2 2 2" xfId="28787" xr:uid="{606AB26C-C764-4C2F-BB26-A880299E0B4D}"/>
    <cellStyle name="Normal 5 4 8 2 3" xfId="28786" xr:uid="{FD70C878-B1A0-47ED-9BF7-D9296817F0A1}"/>
    <cellStyle name="Normal 5 4 8 2 4" xfId="20797" xr:uid="{9A492910-A327-4F38-B3D2-F79B967C39D1}"/>
    <cellStyle name="Normal 5 4 8 3" xfId="13129" xr:uid="{5E1EBBEB-5D40-4FBB-96E4-BD09260F3CD8}"/>
    <cellStyle name="Normal 5 4 8 3 2" xfId="13130" xr:uid="{9A6FCF9F-15DE-4B33-92C8-09364314462B}"/>
    <cellStyle name="Normal 5 4 8 3 2 2" xfId="28789" xr:uid="{663BBCCD-9685-47C1-B863-125851A4F89C}"/>
    <cellStyle name="Normal 5 4 8 3 3" xfId="28788" xr:uid="{22CBBBBE-68EC-4AD7-9097-102B292C13AE}"/>
    <cellStyle name="Normal 5 4 8 3 4" xfId="20796" xr:uid="{9E726539-9F02-4E8A-9DA0-B50DD707AC90}"/>
    <cellStyle name="Normal 5 4 8 4" xfId="13131" xr:uid="{87960016-6439-464A-B293-25D44BFAD875}"/>
    <cellStyle name="Normal 5 4 8 4 2" xfId="28790" xr:uid="{D6F8B206-9682-4D84-A669-AF483540BB75}"/>
    <cellStyle name="Normal 5 4 8 5" xfId="28785" xr:uid="{3A4DC634-E474-43D4-87E6-F3F65999C867}"/>
    <cellStyle name="Normal 5 4 8 6" xfId="20798" xr:uid="{166D91FC-CF5A-4ED1-9EAF-E8F357567972}"/>
    <cellStyle name="Normal 5 4 8_Input 18 Cash FC" xfId="20795" xr:uid="{9F857B64-E84D-40DA-BA2B-E4946C4A61F2}"/>
    <cellStyle name="Normal 5 4 9" xfId="13132" xr:uid="{C26A9886-E4D2-4F50-99A4-04ADE974056C}"/>
    <cellStyle name="Normal 5 4 9 2" xfId="13133" xr:uid="{B900B865-3819-4F2E-9570-DB3FA0341326}"/>
    <cellStyle name="Normal 5 4 9 2 2" xfId="28792" xr:uid="{63C54372-B53E-4194-8C18-1609E3B4465F}"/>
    <cellStyle name="Normal 5 4 9 2 3" xfId="20793" xr:uid="{E904147F-25C0-40A6-A431-443CCAB16326}"/>
    <cellStyle name="Normal 5 4 9 3" xfId="13134" xr:uid="{45FA25C2-66EC-4777-BED0-CF2142A427B1}"/>
    <cellStyle name="Normal 5 4 9 3 2" xfId="28793" xr:uid="{4348D649-ACEB-4C08-A702-91F4790329C5}"/>
    <cellStyle name="Normal 5 4 9 3 3" xfId="20792" xr:uid="{6B4CC75F-7778-4ED0-A96B-1FCC1CC474F7}"/>
    <cellStyle name="Normal 5 4 9 4" xfId="28791" xr:uid="{B160C893-3DAA-425F-8905-563D63AD2502}"/>
    <cellStyle name="Normal 5 4 9 5" xfId="20794" xr:uid="{4958BB8D-D4EC-43A2-AFDE-CF7D4090EA16}"/>
    <cellStyle name="Normal 5 4 9_Input 18 Cash FC" xfId="20791" xr:uid="{1B6D1E79-4FFC-4315-93AA-8CEDA594A438}"/>
    <cellStyle name="Normal 5 4_2015 BFOREC HFM PLBS" xfId="1724" xr:uid="{00000000-0005-0000-0000-00004E070000}"/>
    <cellStyle name="Normal 5 5" xfId="1725" xr:uid="{00000000-0005-0000-0000-00004F070000}"/>
    <cellStyle name="Normal 5 5 10" xfId="13135" xr:uid="{0638B8EF-12F6-4AB7-A1A3-DC97B1CF85E4}"/>
    <cellStyle name="Normal 5 5 10 2" xfId="13136" xr:uid="{783E113F-4B9D-4F04-95BD-A3D96A9B84DB}"/>
    <cellStyle name="Normal 5 5 10 2 2" xfId="28795" xr:uid="{658BF3FD-3964-4E06-8AAD-023C646B93B1}"/>
    <cellStyle name="Normal 5 5 10 3" xfId="28794" xr:uid="{AAC599C4-AE76-4D29-8C8D-3E0CA1C391EE}"/>
    <cellStyle name="Normal 5 5 10 4" xfId="20790" xr:uid="{CB3278AC-0F98-4E8D-B1B0-2FFAB4F42BED}"/>
    <cellStyle name="Normal 5 5 11" xfId="13137" xr:uid="{4C63DDA6-C340-42F6-8059-85C1EF04CC52}"/>
    <cellStyle name="Normal 5 5 11 2" xfId="13138" xr:uid="{C8C6EF4E-19AF-4B6A-846F-7CBD74FF5BF5}"/>
    <cellStyle name="Normal 5 5 11 2 2" xfId="28797" xr:uid="{14C1E40F-343F-4CE4-8A30-F0AA573FEAC5}"/>
    <cellStyle name="Normal 5 5 11 3" xfId="28796" xr:uid="{0A7F0918-EE9B-4A5D-8E57-118823157F49}"/>
    <cellStyle name="Normal 5 5 12" xfId="13139" xr:uid="{87924889-BF27-497C-9D71-A41250A94357}"/>
    <cellStyle name="Normal 5 5 12 2" xfId="28798" xr:uid="{AB504B67-15B3-46F6-98EA-468BC4401EE1}"/>
    <cellStyle name="Normal 5 5 2" xfId="1726" xr:uid="{00000000-0005-0000-0000-000050070000}"/>
    <cellStyle name="Normal 5 5 2 2" xfId="1727" xr:uid="{00000000-0005-0000-0000-000051070000}"/>
    <cellStyle name="Normal 5 5 2 2 2" xfId="1728" xr:uid="{00000000-0005-0000-0000-000052070000}"/>
    <cellStyle name="Normal 5 5 2 2 2 2" xfId="13141" xr:uid="{09B046D8-73DB-4B1D-B34B-64572B9F6E0C}"/>
    <cellStyle name="Normal 5 5 2 2 2 2 2" xfId="13142" xr:uid="{AA7686A1-66B0-4D71-995C-21D2D3460491}"/>
    <cellStyle name="Normal 5 5 2 2 2 2 2 2" xfId="28800" xr:uid="{56D98541-1D73-4C59-B0F9-69D06770B482}"/>
    <cellStyle name="Normal 5 5 2 2 2 2 3" xfId="13143" xr:uid="{8BCE812F-C4EC-435F-9104-625F9882CA39}"/>
    <cellStyle name="Normal 5 5 2 2 2 2 3 2" xfId="28801" xr:uid="{FC65BD27-3A5D-48B8-81F3-20D36E70D32D}"/>
    <cellStyle name="Normal 5 5 2 2 2 2 4" xfId="28799" xr:uid="{57E0C1B9-CB5D-40B0-AF67-1F0A4A86C29B}"/>
    <cellStyle name="Normal 5 5 2 2 2 3" xfId="13144" xr:uid="{96C5CD3A-E2A1-4826-A94A-2F18CB66DD26}"/>
    <cellStyle name="Normal 5 5 2 2 2 3 2" xfId="13145" xr:uid="{570ED719-2CDE-4E8C-B45D-DEE89737D89A}"/>
    <cellStyle name="Normal 5 5 2 2 2 3 2 2" xfId="28803" xr:uid="{4F52F8A6-E5F2-4570-969A-9E1176F3DC4C}"/>
    <cellStyle name="Normal 5 5 2 2 2 3 3" xfId="28802" xr:uid="{74EFE5FD-802E-461E-A867-36C4C24E148D}"/>
    <cellStyle name="Normal 5 5 2 2 2 4" xfId="13146" xr:uid="{294AD64E-CC7F-408A-82EE-5328516425A8}"/>
    <cellStyle name="Normal 5 5 2 2 2 4 2" xfId="13147" xr:uid="{C449E45E-8CB1-4C2D-9C21-F88FC8C78A65}"/>
    <cellStyle name="Normal 5 5 2 2 2 4 2 2" xfId="28805" xr:uid="{BA6076D5-C8E9-42D2-BE32-8EB5AB50DE27}"/>
    <cellStyle name="Normal 5 5 2 2 2 4 3" xfId="28804" xr:uid="{F064C0CB-5583-4F3D-B536-D4705A357DFE}"/>
    <cellStyle name="Normal 5 5 2 2 2 5" xfId="13148" xr:uid="{C6A3B319-663B-4701-B666-3439F3ADE6D2}"/>
    <cellStyle name="Normal 5 5 2 2 2 5 2" xfId="28806" xr:uid="{23B629F5-EB2B-41D7-9BDF-903C1A01D355}"/>
    <cellStyle name="Normal 5 5 2 2 2_sales contracts" xfId="13140" xr:uid="{112648A6-5805-4C8B-99F8-C2722B4A95CE}"/>
    <cellStyle name="Normal 5 5 2 2 3" xfId="13149" xr:uid="{1EA6A844-8473-4659-8552-A41AFDA912CE}"/>
    <cellStyle name="Normal 5 5 2 2 3 2" xfId="13150" xr:uid="{FC55224E-506C-4D9E-A6DA-1F4B1A290670}"/>
    <cellStyle name="Normal 5 5 2 2 3 2 2" xfId="28808" xr:uid="{2AE812C9-9CCB-4582-807D-06A25F32D8F7}"/>
    <cellStyle name="Normal 5 5 2 2 3 3" xfId="13151" xr:uid="{2461F985-9BC3-4EDD-A3F0-155B1E5E218B}"/>
    <cellStyle name="Normal 5 5 2 2 3 3 2" xfId="28809" xr:uid="{0A96C1EA-68B8-4090-8643-24D8CBF6B957}"/>
    <cellStyle name="Normal 5 5 2 2 3 4" xfId="28807" xr:uid="{11F46FC0-89DC-48AC-96F0-192427327A95}"/>
    <cellStyle name="Normal 5 5 2 2 3 5" xfId="20789" xr:uid="{21197E26-7FAF-43FC-80CC-D2573206496E}"/>
    <cellStyle name="Normal 5 5 2 2 4" xfId="13152" xr:uid="{DA624E44-1214-4B47-BE87-536B9345B3F6}"/>
    <cellStyle name="Normal 5 5 2 2 4 2" xfId="13153" xr:uid="{611BBA40-2600-4330-90EA-D225023E9F17}"/>
    <cellStyle name="Normal 5 5 2 2 4 2 2" xfId="28811" xr:uid="{3D27369C-FA72-49D2-B0E2-CC7CF0C87E8C}"/>
    <cellStyle name="Normal 5 5 2 2 4 3" xfId="13154" xr:uid="{DEDD01E6-7DD1-4D36-AB3C-E0A103A9748E}"/>
    <cellStyle name="Normal 5 5 2 2 4 3 2" xfId="28812" xr:uid="{FD627BBE-F21E-4234-9496-AD60D4100DBC}"/>
    <cellStyle name="Normal 5 5 2 2 4 4" xfId="28810" xr:uid="{DC80BA86-C67C-44BE-9550-FAE6D2325706}"/>
    <cellStyle name="Normal 5 5 2 2 5" xfId="13155" xr:uid="{BC8B3BFF-773E-409D-A852-0C97A749BA1B}"/>
    <cellStyle name="Normal 5 5 2 2 5 2" xfId="13156" xr:uid="{590CA414-B696-450E-A558-BADB4515D44D}"/>
    <cellStyle name="Normal 5 5 2 2 5 2 2" xfId="28814" xr:uid="{03E83262-7E7B-4BB5-9BF8-6029FE622F24}"/>
    <cellStyle name="Normal 5 5 2 2 5 3" xfId="28813" xr:uid="{53AD70BC-7D86-4CF2-A848-60C6EA317DA8}"/>
    <cellStyle name="Normal 5 5 2 2 6" xfId="13157" xr:uid="{000C5C5E-0965-4385-A452-57651FA6D46F}"/>
    <cellStyle name="Normal 5 5 2 2 6 2" xfId="13158" xr:uid="{EA90FBF5-6819-480E-A7F9-CF3BD4773FE5}"/>
    <cellStyle name="Normal 5 5 2 2 6 2 2" xfId="28816" xr:uid="{366A81EB-64EC-4ABA-B901-1BE7CB3B6890}"/>
    <cellStyle name="Normal 5 5 2 2 6 3" xfId="28815" xr:uid="{D16E368E-3AF3-47DA-B5B4-255274967541}"/>
    <cellStyle name="Normal 5 5 2 2 7" xfId="13159" xr:uid="{CD2005D6-2119-42B6-976C-0E720DD58487}"/>
    <cellStyle name="Normal 5 5 2 2 7 2" xfId="28817" xr:uid="{B02053FA-C6DE-4A13-9F00-ED286A28C986}"/>
    <cellStyle name="Normal 5 5 2 2_Dev global price ach" xfId="13160" xr:uid="{BCEB4B23-7344-4EDE-A9EF-21ADB8F83813}"/>
    <cellStyle name="Normal 5 5 2 3" xfId="1729" xr:uid="{00000000-0005-0000-0000-000054070000}"/>
    <cellStyle name="Normal 5 5 2 3 2" xfId="13161" xr:uid="{666B4D9D-C113-461A-A02A-5BEBD43527DE}"/>
    <cellStyle name="Normal 5 5 2 3 2 2" xfId="13162" xr:uid="{8E4D841B-5AFD-4CDA-9D33-4D2B024BDE3A}"/>
    <cellStyle name="Normal 5 5 2 3 2 2 2" xfId="28819" xr:uid="{8D94CB7D-5440-4A29-974C-6D2FF50C3BBB}"/>
    <cellStyle name="Normal 5 5 2 3 2 3" xfId="13163" xr:uid="{8BA73029-6D48-4FA4-9AA4-BCA0F04030DB}"/>
    <cellStyle name="Normal 5 5 2 3 2 3 2" xfId="28820" xr:uid="{C0CE4B20-6325-4316-814A-E217BB0FBD5E}"/>
    <cellStyle name="Normal 5 5 2 3 2 4" xfId="28818" xr:uid="{A017D19F-7CE3-40E5-A0EF-4D2FFD438DB5}"/>
    <cellStyle name="Normal 5 5 2 3 2 5" xfId="20788" xr:uid="{5B640168-E30B-47AA-945B-B12B0A00A656}"/>
    <cellStyle name="Normal 5 5 2 3 3" xfId="13164" xr:uid="{7098DE7C-6458-4EF4-AF04-3866A914228F}"/>
    <cellStyle name="Normal 5 5 2 3 3 2" xfId="13165" xr:uid="{3B754B2A-4995-47CF-8A7D-AD82D9FED832}"/>
    <cellStyle name="Normal 5 5 2 3 3 2 2" xfId="28822" xr:uid="{7688BEEA-E22F-4BC4-B310-FFF7CC74956A}"/>
    <cellStyle name="Normal 5 5 2 3 3 3" xfId="28821" xr:uid="{4780F35C-F564-4E14-8BAA-72BC628F5352}"/>
    <cellStyle name="Normal 5 5 2 3 3 4" xfId="20787" xr:uid="{8A7E1081-733F-4143-8C04-CCB1E6A6D274}"/>
    <cellStyle name="Normal 5 5 2 3 4" xfId="13166" xr:uid="{3E915969-00B1-4589-9715-2CF996872B8C}"/>
    <cellStyle name="Normal 5 5 2 3 4 2" xfId="13167" xr:uid="{9318DA0B-CA6D-48DC-9D03-E4ECFAAC716B}"/>
    <cellStyle name="Normal 5 5 2 3 4 2 2" xfId="28824" xr:uid="{99125D95-FBF3-44E9-851F-44A6AAFAF5B2}"/>
    <cellStyle name="Normal 5 5 2 3 4 3" xfId="28823" xr:uid="{F8E96574-2CD7-4125-A245-22E36876EFB1}"/>
    <cellStyle name="Normal 5 5 2 3 5" xfId="13168" xr:uid="{09E4D1E0-ED89-4F3A-885F-77AE8F64932C}"/>
    <cellStyle name="Normal 5 5 2 3 5 2" xfId="28825" xr:uid="{F286B6C3-4DA9-4D15-AA38-9D69DA6242F7}"/>
    <cellStyle name="Normal 5 5 2 3_Input 18 Cash FC" xfId="20786" xr:uid="{D49A261B-FDBE-4B35-BAB8-9232DFAC1E6F}"/>
    <cellStyle name="Normal 5 5 2 4" xfId="13169" xr:uid="{8D2FB868-3520-4004-A16C-AE06A737BA63}"/>
    <cellStyle name="Normal 5 5 2 4 2" xfId="13170" xr:uid="{859B2815-5425-4230-8449-8E1328076230}"/>
    <cellStyle name="Normal 5 5 2 4 2 2" xfId="28827" xr:uid="{EB3917AB-AFFE-4357-8F71-87C850BEDACB}"/>
    <cellStyle name="Normal 5 5 2 4 2 3" xfId="18464" xr:uid="{BBAE2987-44E5-4F06-B996-AF1647DFB85A}"/>
    <cellStyle name="Normal 5 5 2 4 3" xfId="13171" xr:uid="{74BB3C0B-A44D-49F9-8CF2-CE8851C46F14}"/>
    <cellStyle name="Normal 5 5 2 4 3 2" xfId="28828" xr:uid="{0FC966A8-DC34-4DE0-B435-D18F55ACE03C}"/>
    <cellStyle name="Normal 5 5 2 4 3 3" xfId="18463" xr:uid="{A52E8FF0-8C6E-4DDB-B2F1-F84B83D89586}"/>
    <cellStyle name="Normal 5 5 2 4 4" xfId="28826" xr:uid="{7083FC87-7977-4AC2-BF18-BA897DF8E861}"/>
    <cellStyle name="Normal 5 5 2 4 5" xfId="20785" xr:uid="{1597F9A4-00AD-4252-AE13-C55E2751A56C}"/>
    <cellStyle name="Normal 5 5 2 4_Input 18 Cash FC" xfId="18462" xr:uid="{984AA2BB-202E-4071-902E-BB90C9316B0C}"/>
    <cellStyle name="Normal 5 5 2 5" xfId="13172" xr:uid="{DBA11EE8-8910-46B4-BAB9-66C026881B31}"/>
    <cellStyle name="Normal 5 5 2 5 2" xfId="13173" xr:uid="{9D11C310-2413-4974-850F-1A9195FD9113}"/>
    <cellStyle name="Normal 5 5 2 5 2 2" xfId="28830" xr:uid="{D97DC1C9-307C-4E42-A646-9C7543202C88}"/>
    <cellStyle name="Normal 5 5 2 5 2 3" xfId="20783" xr:uid="{0D84934B-972A-4CAC-8969-76D83F84F360}"/>
    <cellStyle name="Normal 5 5 2 5 3" xfId="13174" xr:uid="{4945E168-4FBE-41D2-A382-BB65293F5745}"/>
    <cellStyle name="Normal 5 5 2 5 3 2" xfId="28831" xr:uid="{03DC51D0-2179-4D77-AB0B-F3966D20C85D}"/>
    <cellStyle name="Normal 5 5 2 5 3 3" xfId="20782" xr:uid="{68465274-5844-47E1-AF73-679DBA5776D9}"/>
    <cellStyle name="Normal 5 5 2 5 4" xfId="28829" xr:uid="{55C26F0D-BB92-4297-A937-5C8E0730ADEB}"/>
    <cellStyle name="Normal 5 5 2 5 5" xfId="20784" xr:uid="{DAFEF51F-99AB-4BF1-B30C-F054F97145AC}"/>
    <cellStyle name="Normal 5 5 2 5_Input 18 Cash FC" xfId="20781" xr:uid="{7487BC6F-ACF7-4F90-BF6A-AF9ABEF90208}"/>
    <cellStyle name="Normal 5 5 2 6" xfId="13175" xr:uid="{A52EA0F5-F0A6-43B4-AC4B-B587C82FB275}"/>
    <cellStyle name="Normal 5 5 2 6 2" xfId="13176" xr:uid="{B75B5A52-421E-4B0D-9FCE-BBE987FA2ABA}"/>
    <cellStyle name="Normal 5 5 2 6 2 2" xfId="28833" xr:uid="{E5732FC2-8C33-4AC5-9C86-389720493EA4}"/>
    <cellStyle name="Normal 5 5 2 6 2 3" xfId="18461" xr:uid="{94B1469E-DD6E-4EBF-A709-691C1186EC7E}"/>
    <cellStyle name="Normal 5 5 2 6 3" xfId="28832" xr:uid="{3D0D34B1-1E03-4C7A-A82F-E650306597C6}"/>
    <cellStyle name="Normal 5 5 2 6 3 2" xfId="20779" xr:uid="{EF1561DF-90DA-4F2B-8340-08B49FFAFE0C}"/>
    <cellStyle name="Normal 5 5 2 6 4" xfId="34585" xr:uid="{A704F5D0-06AF-4682-98A7-45FA95105344}"/>
    <cellStyle name="Normal 5 5 2 6 5" xfId="20780" xr:uid="{BD95750F-28C0-49DF-96BB-17E70C6D7133}"/>
    <cellStyle name="Normal 5 5 2 6_Input 18 Cash FC" xfId="20778" xr:uid="{A157BADD-235D-42A6-8BC2-F9D216E9D882}"/>
    <cellStyle name="Normal 5 5 2 7" xfId="13177" xr:uid="{6E893349-6DFC-4A5B-B06F-E2EFF732CB02}"/>
    <cellStyle name="Normal 5 5 2 7 2" xfId="13178" xr:uid="{6ECFFBBB-13C6-4133-84B6-A1227D0FFC55}"/>
    <cellStyle name="Normal 5 5 2 7 2 2" xfId="28835" xr:uid="{9DAF828F-F0BB-4827-8253-13E89EEA745E}"/>
    <cellStyle name="Normal 5 5 2 7 3" xfId="28834" xr:uid="{D87B15FD-743B-4F3C-8535-EB85FE108F6A}"/>
    <cellStyle name="Normal 5 5 2 7 4" xfId="18187" xr:uid="{5E5A45AD-AAE9-4AEB-BAFC-F2098AB28123}"/>
    <cellStyle name="Normal 5 5 2 8" xfId="13179" xr:uid="{59D46E15-41DB-4204-9199-3081D785DCF3}"/>
    <cellStyle name="Normal 5 5 2 8 2" xfId="28836" xr:uid="{7308EB13-36E4-4076-8AB4-22888420D029}"/>
    <cellStyle name="Normal 5 5 2 8 3" xfId="18460" xr:uid="{B0E3AA3C-A5B2-44A2-BA97-59C0CA1C8AB9}"/>
    <cellStyle name="Normal 5 5 2_Dev global price ach" xfId="13180" xr:uid="{4DEACB20-875D-47BA-B0BD-01B30BD06324}"/>
    <cellStyle name="Normal 5 5 3" xfId="1730" xr:uid="{00000000-0005-0000-0000-000056070000}"/>
    <cellStyle name="Normal 5 5 3 2" xfId="1731" xr:uid="{00000000-0005-0000-0000-000057070000}"/>
    <cellStyle name="Normal 5 5 3 2 2" xfId="1732" xr:uid="{00000000-0005-0000-0000-000058070000}"/>
    <cellStyle name="Normal 5 5 3 2 2 2" xfId="13182" xr:uid="{FB119364-8D6A-4BDC-891E-DEC273CB6F4E}"/>
    <cellStyle name="Normal 5 5 3 2 2 2 2" xfId="13183" xr:uid="{778C69D4-2DA2-4038-BAB9-0A59D77E364E}"/>
    <cellStyle name="Normal 5 5 3 2 2 2 2 2" xfId="28838" xr:uid="{9BED72AC-1D78-4506-8BB6-29EB7842DF05}"/>
    <cellStyle name="Normal 5 5 3 2 2 2 3" xfId="13184" xr:uid="{4F00DBD6-30D0-49D7-9C4F-668FC26351E8}"/>
    <cellStyle name="Normal 5 5 3 2 2 2 3 2" xfId="28839" xr:uid="{F8002158-607F-45D8-B846-80D53A92064B}"/>
    <cellStyle name="Normal 5 5 3 2 2 2 4" xfId="28837" xr:uid="{A1948555-BE22-47EB-B6D2-4E915A083EE2}"/>
    <cellStyle name="Normal 5 5 3 2 2 3" xfId="13185" xr:uid="{A285CABA-087E-4ECB-BEFF-51BBE8A2BBED}"/>
    <cellStyle name="Normal 5 5 3 2 2 3 2" xfId="13186" xr:uid="{DB66E946-A85A-4E68-B817-A0D956D6D1DA}"/>
    <cellStyle name="Normal 5 5 3 2 2 3 2 2" xfId="28841" xr:uid="{8AA90292-A80F-4EC4-8752-6EB6186BB517}"/>
    <cellStyle name="Normal 5 5 3 2 2 3 3" xfId="28840" xr:uid="{9B2186FC-A979-4240-97BE-BE3AD3377672}"/>
    <cellStyle name="Normal 5 5 3 2 2 4" xfId="13187" xr:uid="{D5E4A9F8-6390-4A9D-AF5D-F4E73163BF20}"/>
    <cellStyle name="Normal 5 5 3 2 2 4 2" xfId="13188" xr:uid="{0935ADD8-3189-4519-AAA6-13F7442AF0F3}"/>
    <cellStyle name="Normal 5 5 3 2 2 4 2 2" xfId="28843" xr:uid="{1B19DF0C-26E9-4866-8A5A-E7E9884F8A69}"/>
    <cellStyle name="Normal 5 5 3 2 2 4 3" xfId="28842" xr:uid="{4D5B439A-EB04-4D7F-9AAE-8E383EA423B2}"/>
    <cellStyle name="Normal 5 5 3 2 2 5" xfId="13189" xr:uid="{5249A880-4CFA-4F5F-8536-831E8817E290}"/>
    <cellStyle name="Normal 5 5 3 2 2 5 2" xfId="28844" xr:uid="{71BA3C6C-2CDF-41B3-8374-E6196795D06B}"/>
    <cellStyle name="Normal 5 5 3 2 2_sales contracts" xfId="13181" xr:uid="{452BEE68-6C21-4808-BF69-D53440777E1C}"/>
    <cellStyle name="Normal 5 5 3 2 3" xfId="13190" xr:uid="{35BAAFEA-8084-4297-AEB9-44F881DEE798}"/>
    <cellStyle name="Normal 5 5 3 2 3 2" xfId="13191" xr:uid="{A0248E4F-128C-4976-8048-B709D716DF82}"/>
    <cellStyle name="Normal 5 5 3 2 3 2 2" xfId="28846" xr:uid="{85B71215-3234-4772-8126-413430E5A15A}"/>
    <cellStyle name="Normal 5 5 3 2 3 3" xfId="13192" xr:uid="{8D2177C2-3A76-4F79-9D7C-B6C3604CE286}"/>
    <cellStyle name="Normal 5 5 3 2 3 3 2" xfId="28847" xr:uid="{323AEA95-C1ED-4683-AD08-FD5ECF8877CE}"/>
    <cellStyle name="Normal 5 5 3 2 3 4" xfId="28845" xr:uid="{13CFCF60-D8B1-400D-987D-E87A14360B19}"/>
    <cellStyle name="Normal 5 5 3 2 3 5" xfId="20777" xr:uid="{488F4862-46A3-4EE3-BBE3-F7A8311DC1DE}"/>
    <cellStyle name="Normal 5 5 3 2 4" xfId="13193" xr:uid="{229086AB-90D0-4FFA-B97B-A3C4C4684676}"/>
    <cellStyle name="Normal 5 5 3 2 4 2" xfId="13194" xr:uid="{0F37757F-92B8-45BE-AD8E-8269784B9A86}"/>
    <cellStyle name="Normal 5 5 3 2 4 2 2" xfId="28849" xr:uid="{77A35643-F86B-48A9-AAE0-65DB5B7293AF}"/>
    <cellStyle name="Normal 5 5 3 2 4 3" xfId="13195" xr:uid="{253B440A-31A8-47F0-B20A-6040A2A47741}"/>
    <cellStyle name="Normal 5 5 3 2 4 3 2" xfId="28850" xr:uid="{DFBE85AA-AFEE-4BC7-B06E-3171C144BFDC}"/>
    <cellStyle name="Normal 5 5 3 2 4 4" xfId="28848" xr:uid="{FBC92C98-D58B-4F54-B665-DC9841320F5F}"/>
    <cellStyle name="Normal 5 5 3 2 5" xfId="13196" xr:uid="{C67DE43F-F901-4B01-8D8F-D6DA02F988C7}"/>
    <cellStyle name="Normal 5 5 3 2 5 2" xfId="13197" xr:uid="{B3B88AFD-387A-4F1A-97FF-796F14AF77FD}"/>
    <cellStyle name="Normal 5 5 3 2 5 2 2" xfId="28852" xr:uid="{C8350ABD-6B80-481C-B1D8-699898D6D990}"/>
    <cellStyle name="Normal 5 5 3 2 5 3" xfId="28851" xr:uid="{254B90A5-38C1-420E-A9FE-71B8C61175E3}"/>
    <cellStyle name="Normal 5 5 3 2 6" xfId="13198" xr:uid="{AC56CE70-A1B2-48A3-AE5B-88FAA555A334}"/>
    <cellStyle name="Normal 5 5 3 2 6 2" xfId="13199" xr:uid="{29695546-EF3B-41A5-BB95-C2C1AFB28DC1}"/>
    <cellStyle name="Normal 5 5 3 2 6 2 2" xfId="28854" xr:uid="{CE207B46-EE40-4134-B76C-F66E9BCC1E3C}"/>
    <cellStyle name="Normal 5 5 3 2 6 3" xfId="28853" xr:uid="{68C92693-FB14-4F71-9DF7-616F3C237098}"/>
    <cellStyle name="Normal 5 5 3 2 7" xfId="13200" xr:uid="{19D0ACDD-E4CE-47E5-B692-6F939699C498}"/>
    <cellStyle name="Normal 5 5 3 2 7 2" xfId="28855" xr:uid="{C9DB8C8E-D355-48A3-AED6-F28BA5BBD29B}"/>
    <cellStyle name="Normal 5 5 3 2_Dev global price ach" xfId="13201" xr:uid="{7D4184F8-DD67-4B48-AD82-821269282045}"/>
    <cellStyle name="Normal 5 5 3 3" xfId="1733" xr:uid="{00000000-0005-0000-0000-00005A070000}"/>
    <cellStyle name="Normal 5 5 3 3 2" xfId="13202" xr:uid="{975702CE-B323-40BC-B621-404FAE0124E9}"/>
    <cellStyle name="Normal 5 5 3 3 2 2" xfId="13203" xr:uid="{DD62A6B1-DF6A-4DE6-A504-41288B6DF5F3}"/>
    <cellStyle name="Normal 5 5 3 3 2 2 2" xfId="28857" xr:uid="{8761EB49-B9A5-4B60-8306-EA5233147B5F}"/>
    <cellStyle name="Normal 5 5 3 3 2 3" xfId="13204" xr:uid="{E76B6218-89B1-4B39-AB0C-ADE957EE2B43}"/>
    <cellStyle name="Normal 5 5 3 3 2 3 2" xfId="28858" xr:uid="{377DEA87-295B-465E-8E9C-EE9072771B6E}"/>
    <cellStyle name="Normal 5 5 3 3 2 4" xfId="28856" xr:uid="{36371777-EF51-4639-9182-6191E68C3BAE}"/>
    <cellStyle name="Normal 5 5 3 3 2 5" xfId="20776" xr:uid="{FF3D4A17-2AB9-4AE0-9A72-7EDE4E196D09}"/>
    <cellStyle name="Normal 5 5 3 3 3" xfId="13205" xr:uid="{C7192970-7561-4FF0-9913-FC7DC2C6878B}"/>
    <cellStyle name="Normal 5 5 3 3 3 2" xfId="13206" xr:uid="{B66CECFC-7444-44DF-9E26-A9BAE647222F}"/>
    <cellStyle name="Normal 5 5 3 3 3 2 2" xfId="28860" xr:uid="{77B44BEF-0444-4050-B8B2-4E62E27D9EBD}"/>
    <cellStyle name="Normal 5 5 3 3 3 3" xfId="28859" xr:uid="{8A6AC0F7-3337-413B-8FF6-D42C5C7EF161}"/>
    <cellStyle name="Normal 5 5 3 3 3 4" xfId="20775" xr:uid="{D2BA2B0D-5AF0-41DA-B84D-A0A3B5DFF0C1}"/>
    <cellStyle name="Normal 5 5 3 3 4" xfId="13207" xr:uid="{FDA9839C-5C09-4F6D-8278-5C9CEFF71133}"/>
    <cellStyle name="Normal 5 5 3 3 4 2" xfId="13208" xr:uid="{1D02184F-1088-4E80-8181-81FEAD183287}"/>
    <cellStyle name="Normal 5 5 3 3 4 2 2" xfId="28862" xr:uid="{8F4E42C3-DBBC-4DA4-BAE5-12328A023450}"/>
    <cellStyle name="Normal 5 5 3 3 4 3" xfId="28861" xr:uid="{D6C09ACD-68D5-4BCB-9C59-9D53DC61AF65}"/>
    <cellStyle name="Normal 5 5 3 3 5" xfId="13209" xr:uid="{96D2F9C7-DA1B-4A4D-ADA5-24E0DC1E69DF}"/>
    <cellStyle name="Normal 5 5 3 3 5 2" xfId="28863" xr:uid="{6584D87D-9968-4C75-A87E-C8B0793B0C38}"/>
    <cellStyle name="Normal 5 5 3 3_Input 18 Cash FC" xfId="20774" xr:uid="{3244C2C1-BB0B-456F-B4B6-AAA0DD1E1BB3}"/>
    <cellStyle name="Normal 5 5 3 4" xfId="13210" xr:uid="{947D919F-431C-4C0E-8554-D30A48B90F82}"/>
    <cellStyle name="Normal 5 5 3 4 2" xfId="13211" xr:uid="{59F26ED6-D0C5-47AF-AB64-8680E90057F7}"/>
    <cellStyle name="Normal 5 5 3 4 2 2" xfId="28865" xr:uid="{C1A42FF9-100A-4E2F-818F-1C25F51210B6}"/>
    <cellStyle name="Normal 5 5 3 4 2 3" xfId="20772" xr:uid="{1E39A9BA-019D-4A59-BEC3-72412045DB01}"/>
    <cellStyle name="Normal 5 5 3 4 3" xfId="13212" xr:uid="{74BBCDFC-5AC2-44E8-9CCC-6D4FC5FA13F1}"/>
    <cellStyle name="Normal 5 5 3 4 3 2" xfId="28866" xr:uid="{63F888CC-9473-4C92-9E3A-6AD57ACD5337}"/>
    <cellStyle name="Normal 5 5 3 4 3 3" xfId="20771" xr:uid="{94D67CFD-4AA5-49A7-A2E4-3D373B602FC3}"/>
    <cellStyle name="Normal 5 5 3 4 4" xfId="28864" xr:uid="{FEC4911B-95DD-44F3-8504-D7A2E51C9B68}"/>
    <cellStyle name="Normal 5 5 3 4 5" xfId="20773" xr:uid="{97AFE38F-CD28-4F7B-8DC8-BB09F0A89313}"/>
    <cellStyle name="Normal 5 5 3 4_Input 18 Cash FC" xfId="20770" xr:uid="{19B04D51-0F54-4202-AC46-D5CAB8378441}"/>
    <cellStyle name="Normal 5 5 3 5" xfId="13213" xr:uid="{0D98D52E-0799-4AFF-BD3A-778B3D0D2097}"/>
    <cellStyle name="Normal 5 5 3 5 2" xfId="13214" xr:uid="{DB8F4E28-9481-416F-8D83-32A976C1E968}"/>
    <cellStyle name="Normal 5 5 3 5 2 2" xfId="28868" xr:uid="{3D1C198E-C5F7-47EC-B1AF-CBD7BA50709B}"/>
    <cellStyle name="Normal 5 5 3 5 2 3" xfId="20768" xr:uid="{9679182A-CA57-4976-91DE-B5CB6159D885}"/>
    <cellStyle name="Normal 5 5 3 5 3" xfId="13215" xr:uid="{C92D4D2F-0841-4861-AEF0-9EC02EB084E6}"/>
    <cellStyle name="Normal 5 5 3 5 3 2" xfId="28869" xr:uid="{610CCF72-7D49-4EB3-830B-665C47C197BE}"/>
    <cellStyle name="Normal 5 5 3 5 3 3" xfId="20767" xr:uid="{96645E4C-A677-49DA-80AF-72626CC60011}"/>
    <cellStyle name="Normal 5 5 3 5 4" xfId="28867" xr:uid="{565CB209-D601-41DE-95FC-9D28C3680222}"/>
    <cellStyle name="Normal 5 5 3 5 5" xfId="20769" xr:uid="{0CE54B57-09FE-42F5-9E97-2F157852AEC3}"/>
    <cellStyle name="Normal 5 5 3 5_Input 18 Cash FC" xfId="20766" xr:uid="{88FB5362-68CB-454A-8C10-0DDF78990482}"/>
    <cellStyle name="Normal 5 5 3 6" xfId="13216" xr:uid="{4DA20A54-09A2-49A9-89B9-F76629F61AC0}"/>
    <cellStyle name="Normal 5 5 3 6 2" xfId="13217" xr:uid="{E8A10A7B-2DC3-4687-A070-8228EF00D741}"/>
    <cellStyle name="Normal 5 5 3 6 2 2" xfId="28871" xr:uid="{8FDFD6F4-6E4A-4223-A464-792B48C16404}"/>
    <cellStyle name="Normal 5 5 3 6 2 3" xfId="20764" xr:uid="{11710D2E-D279-42E4-976B-A10618B6AB31}"/>
    <cellStyle name="Normal 5 5 3 6 3" xfId="28870" xr:uid="{A20922F8-8E1C-4080-80FA-E0A409D340F4}"/>
    <cellStyle name="Normal 5 5 3 6 3 2" xfId="20763" xr:uid="{3D1A5170-10CE-4909-96C0-D49F76444FD4}"/>
    <cellStyle name="Normal 5 5 3 6 4" xfId="34586" xr:uid="{CE902CBD-195F-40A4-8EB6-7B3CAEF08CAE}"/>
    <cellStyle name="Normal 5 5 3 6 5" xfId="20765" xr:uid="{011C0D7B-0537-4637-A2B5-ECE57AD66B94}"/>
    <cellStyle name="Normal 5 5 3 6_Input 18 Cash FC" xfId="20762" xr:uid="{BF46AABF-7D47-4A19-A687-5579DF3D6485}"/>
    <cellStyle name="Normal 5 5 3 7" xfId="13218" xr:uid="{290314FA-A52C-4446-BD75-C4D0006D26DB}"/>
    <cellStyle name="Normal 5 5 3 7 2" xfId="13219" xr:uid="{A06B9909-1201-4F97-8489-F2AD110F45C5}"/>
    <cellStyle name="Normal 5 5 3 7 2 2" xfId="28873" xr:uid="{700384E8-FEFD-4966-A0E2-DA7FE5D427B7}"/>
    <cellStyle name="Normal 5 5 3 7 3" xfId="28872" xr:uid="{24076A1B-0FF5-47F6-99AE-8BDE78F96D5F}"/>
    <cellStyle name="Normal 5 5 3 7 4" xfId="20761" xr:uid="{20F60B2F-29E0-4F10-B048-BEB4BD0C8BC3}"/>
    <cellStyle name="Normal 5 5 3 8" xfId="13220" xr:uid="{33A277F8-883D-486D-BF1F-10DE0F1C46D2}"/>
    <cellStyle name="Normal 5 5 3 8 2" xfId="28874" xr:uid="{8F7FF31D-5660-45D8-ABC6-797D77F264D0}"/>
    <cellStyle name="Normal 5 5 3 8 3" xfId="20760" xr:uid="{20777538-91ED-460B-976F-70C900AE1D39}"/>
    <cellStyle name="Normal 5 5 3_Dev global price ach" xfId="13221" xr:uid="{4FDBD7DF-464A-4FC2-8A76-9055C9FE4162}"/>
    <cellStyle name="Normal 5 5 4" xfId="1734" xr:uid="{00000000-0005-0000-0000-00005C070000}"/>
    <cellStyle name="Normal 5 5 4 2" xfId="1735" xr:uid="{00000000-0005-0000-0000-00005D070000}"/>
    <cellStyle name="Normal 5 5 4 2 2" xfId="13223" xr:uid="{0A45EFF5-A1CF-4030-BE2F-B0F9DD5B8CA8}"/>
    <cellStyle name="Normal 5 5 4 2 2 2" xfId="13224" xr:uid="{15FA03C4-6867-4175-A3CF-086596F61F2B}"/>
    <cellStyle name="Normal 5 5 4 2 2 2 2" xfId="28876" xr:uid="{5439CBE2-A2E6-451C-B0EC-634EF1FCC063}"/>
    <cellStyle name="Normal 5 5 4 2 2 3" xfId="13225" xr:uid="{F0599247-802A-46A5-B2C5-42104E20D04B}"/>
    <cellStyle name="Normal 5 5 4 2 2 3 2" xfId="28877" xr:uid="{191E3A83-59A2-4709-B71C-01C7387854D5}"/>
    <cellStyle name="Normal 5 5 4 2 2 4" xfId="28875" xr:uid="{3F4C67C2-A51E-4FB5-9AC3-3502477E5D4D}"/>
    <cellStyle name="Normal 5 5 4 2 3" xfId="13226" xr:uid="{F42EB1B0-8562-457C-B8EF-FFBE5D2C6A9B}"/>
    <cellStyle name="Normal 5 5 4 2 3 2" xfId="13227" xr:uid="{8CCF0345-D5FF-46A1-BF26-3ADE2B169A77}"/>
    <cellStyle name="Normal 5 5 4 2 3 2 2" xfId="28879" xr:uid="{CC7B0508-262B-4D81-BD1B-27E33C98A8D3}"/>
    <cellStyle name="Normal 5 5 4 2 3 3" xfId="28878" xr:uid="{CE6F1A04-A9E4-4CD0-9D2C-5ECEEC4B78AC}"/>
    <cellStyle name="Normal 5 5 4 2 4" xfId="13228" xr:uid="{A7CE48CA-8541-4471-9544-F020CC3A97BC}"/>
    <cellStyle name="Normal 5 5 4 2 4 2" xfId="13229" xr:uid="{755B5651-AA8F-421F-9BCF-510581A25A1F}"/>
    <cellStyle name="Normal 5 5 4 2 4 2 2" xfId="28881" xr:uid="{91253309-4B2D-4086-800C-4CCC66B5DACB}"/>
    <cellStyle name="Normal 5 5 4 2 4 3" xfId="28880" xr:uid="{6E11D356-0451-472B-A7E8-09928F6AC014}"/>
    <cellStyle name="Normal 5 5 4 2 5" xfId="13230" xr:uid="{383080BE-433E-4CA3-BE67-BF23EB80FD3C}"/>
    <cellStyle name="Normal 5 5 4 2 5 2" xfId="28882" xr:uid="{08AFC64A-92CB-4246-933B-46DCF4C4F268}"/>
    <cellStyle name="Normal 5 5 4 2_sales contracts" xfId="13222" xr:uid="{1589B9C3-0A80-4082-8FF5-0EE977F88807}"/>
    <cellStyle name="Normal 5 5 4 3" xfId="13231" xr:uid="{41541E8C-3515-4D80-86F5-E352E2CE6BE3}"/>
    <cellStyle name="Normal 5 5 4 3 2" xfId="13232" xr:uid="{BE9E7D51-ADF7-4664-B123-5AD6991B59AA}"/>
    <cellStyle name="Normal 5 5 4 3 2 2" xfId="28884" xr:uid="{437409CA-93AB-430E-8833-BD9935ED2432}"/>
    <cellStyle name="Normal 5 5 4 3 3" xfId="13233" xr:uid="{1F07D030-6373-414F-A540-E3DC35BE12F8}"/>
    <cellStyle name="Normal 5 5 4 3 3 2" xfId="28885" xr:uid="{A857B1D3-3DBF-4A7C-A8C7-840FDC4BA4AD}"/>
    <cellStyle name="Normal 5 5 4 3 4" xfId="28883" xr:uid="{FCB9E23E-9269-4B66-8F90-867FDC945916}"/>
    <cellStyle name="Normal 5 5 4 3 5" xfId="20759" xr:uid="{0E58B8A0-C201-43BC-9601-FA541544FBCB}"/>
    <cellStyle name="Normal 5 5 4 4" xfId="13234" xr:uid="{CBDF2DED-F7A5-4EC6-9B29-679B4795595A}"/>
    <cellStyle name="Normal 5 5 4 4 2" xfId="13235" xr:uid="{1D5C9DD2-624A-4BFF-AAE1-8CC5262B1910}"/>
    <cellStyle name="Normal 5 5 4 4 2 2" xfId="28887" xr:uid="{2693E0A1-2F01-4132-A18B-3393C2B288FC}"/>
    <cellStyle name="Normal 5 5 4 4 3" xfId="13236" xr:uid="{36C18C5D-23D3-4979-8896-C99DA5A937D0}"/>
    <cellStyle name="Normal 5 5 4 4 3 2" xfId="28888" xr:uid="{60D9466E-772C-46E0-B610-67213F8A6B24}"/>
    <cellStyle name="Normal 5 5 4 4 4" xfId="28886" xr:uid="{1EB39305-0766-4A14-8EDD-3DF85E6FCFD1}"/>
    <cellStyle name="Normal 5 5 4 5" xfId="13237" xr:uid="{096F46AB-B897-40D8-9ECC-2475748DA595}"/>
    <cellStyle name="Normal 5 5 4 5 2" xfId="13238" xr:uid="{9AD993A6-D5C7-4D07-8077-4884A645FCAE}"/>
    <cellStyle name="Normal 5 5 4 5 2 2" xfId="28890" xr:uid="{FF2D1032-ADBE-4A72-922B-93B1B0F1797D}"/>
    <cellStyle name="Normal 5 5 4 5 3" xfId="28889" xr:uid="{EB1D38C2-71FB-4901-9968-A082E986B155}"/>
    <cellStyle name="Normal 5 5 4 6" xfId="13239" xr:uid="{586EC180-61E0-4ADA-803F-C9C5996AD051}"/>
    <cellStyle name="Normal 5 5 4 6 2" xfId="13240" xr:uid="{1D91E280-F6F1-453E-B994-F59DED31708F}"/>
    <cellStyle name="Normal 5 5 4 6 2 2" xfId="28892" xr:uid="{B803D1AB-EF94-4748-8790-223EA2160859}"/>
    <cellStyle name="Normal 5 5 4 6 3" xfId="28891" xr:uid="{ECF8F3EF-2F26-436E-BE1B-E5899B0DFF45}"/>
    <cellStyle name="Normal 5 5 4 7" xfId="13241" xr:uid="{68038F8A-5D65-498D-B04E-1F5C307F6A21}"/>
    <cellStyle name="Normal 5 5 4 7 2" xfId="28893" xr:uid="{23D2EDC6-78B3-4372-87AE-2CE6063FD889}"/>
    <cellStyle name="Normal 5 5 4_Dev global price ach" xfId="13242" xr:uid="{32F93827-993F-4241-BF85-AC6E906EFA93}"/>
    <cellStyle name="Normal 5 5 5" xfId="1736" xr:uid="{00000000-0005-0000-0000-00005F070000}"/>
    <cellStyle name="Normal 5 5 5 2" xfId="1737" xr:uid="{00000000-0005-0000-0000-000060070000}"/>
    <cellStyle name="Normal 5 5 5 2 2" xfId="13244" xr:uid="{AE68C600-8F3F-401E-ABD4-02660EA57A68}"/>
    <cellStyle name="Normal 5 5 5 2 2 2" xfId="13245" xr:uid="{FC6E279F-577F-4DBF-8BEA-B9E2423FF8EB}"/>
    <cellStyle name="Normal 5 5 5 2 2 2 2" xfId="28895" xr:uid="{C1373AF7-39C3-4F79-9F33-3ADE23B75A22}"/>
    <cellStyle name="Normal 5 5 5 2 2 3" xfId="13246" xr:uid="{13D5A9EC-471C-4128-BF5A-EB97EDDE2C24}"/>
    <cellStyle name="Normal 5 5 5 2 2 3 2" xfId="28896" xr:uid="{085CFF72-D52F-413A-B24E-07CFD45FB6F4}"/>
    <cellStyle name="Normal 5 5 5 2 2 4" xfId="28894" xr:uid="{9D9BDE70-4982-4115-83F6-84001BFF563F}"/>
    <cellStyle name="Normal 5 5 5 2 3" xfId="13247" xr:uid="{F6149CFC-6215-418D-AAF7-1B439D9A581A}"/>
    <cellStyle name="Normal 5 5 5 2 3 2" xfId="13248" xr:uid="{CB87B408-46B0-4C0A-B16F-2FD16450F4DE}"/>
    <cellStyle name="Normal 5 5 5 2 3 2 2" xfId="28898" xr:uid="{F9076BD0-148B-4C18-96DE-F4FFBF3DB9C6}"/>
    <cellStyle name="Normal 5 5 5 2 3 3" xfId="28897" xr:uid="{D63FAF46-7EB7-496A-B398-6421EA318114}"/>
    <cellStyle name="Normal 5 5 5 2 4" xfId="13249" xr:uid="{F573DE8C-28FE-4C45-A499-E94B670F7227}"/>
    <cellStyle name="Normal 5 5 5 2 4 2" xfId="13250" xr:uid="{FF484A86-26A5-42DA-9EC0-A3EF0759D16B}"/>
    <cellStyle name="Normal 5 5 5 2 4 2 2" xfId="28900" xr:uid="{9DA1089E-5217-4D96-BC6F-BBA1E0510777}"/>
    <cellStyle name="Normal 5 5 5 2 4 3" xfId="28899" xr:uid="{5E9A797D-ACC0-4BAE-9888-9BC6DD07F224}"/>
    <cellStyle name="Normal 5 5 5 2 5" xfId="13251" xr:uid="{EBD91CFD-3390-4B6D-82F6-C2A40F6CBA53}"/>
    <cellStyle name="Normal 5 5 5 2 5 2" xfId="28901" xr:uid="{0737201B-064F-4502-9370-6C31182EBB79}"/>
    <cellStyle name="Normal 5 5 5 2_sales contracts" xfId="13243" xr:uid="{7435C1C3-10EC-47AE-9D65-D0BC5B3EA625}"/>
    <cellStyle name="Normal 5 5 5 3" xfId="13252" xr:uid="{06AE0EF9-C4F6-4FA1-92B3-4EF53AE8B621}"/>
    <cellStyle name="Normal 5 5 5 3 2" xfId="13253" xr:uid="{C5E1A119-3A37-4320-9FAB-491C5F77F9D2}"/>
    <cellStyle name="Normal 5 5 5 3 2 2" xfId="28903" xr:uid="{C5725C86-CF8A-4D9E-B6C6-3CA82CB840E3}"/>
    <cellStyle name="Normal 5 5 5 3 3" xfId="13254" xr:uid="{79CF950F-400A-40D2-859A-F377FF3A2D04}"/>
    <cellStyle name="Normal 5 5 5 3 3 2" xfId="28904" xr:uid="{AB180F47-EEA4-494E-9FB5-1572B9B619AC}"/>
    <cellStyle name="Normal 5 5 5 3 4" xfId="28902" xr:uid="{BB04D309-935B-4B26-9F9A-99F8B5CDC5C7}"/>
    <cellStyle name="Normal 5 5 5 3 5" xfId="20758" xr:uid="{AB452CC9-8506-4475-B501-901D814E032A}"/>
    <cellStyle name="Normal 5 5 5 4" xfId="13255" xr:uid="{600A00CC-6C6F-4B9D-9895-F6EE692C3322}"/>
    <cellStyle name="Normal 5 5 5 4 2" xfId="13256" xr:uid="{11B6AC30-E80B-4F87-AFB6-4FC6A579E83C}"/>
    <cellStyle name="Normal 5 5 5 4 2 2" xfId="28906" xr:uid="{BA49E987-52AB-4E3C-9354-E0504DF24D8D}"/>
    <cellStyle name="Normal 5 5 5 4 3" xfId="13257" xr:uid="{F99C6203-1737-486C-AC5D-67469A85B621}"/>
    <cellStyle name="Normal 5 5 5 4 3 2" xfId="28907" xr:uid="{E3674026-ADD0-4095-96E7-AAA9FEE7F29A}"/>
    <cellStyle name="Normal 5 5 5 4 4" xfId="28905" xr:uid="{5F1E9A87-7871-43D0-A76E-964285A8B847}"/>
    <cellStyle name="Normal 5 5 5 5" xfId="13258" xr:uid="{9F23AA9F-2173-47B9-8E86-6B7AFED074BA}"/>
    <cellStyle name="Normal 5 5 5 5 2" xfId="13259" xr:uid="{077D767B-063F-49E5-8966-A7F11A3793E4}"/>
    <cellStyle name="Normal 5 5 5 5 2 2" xfId="28909" xr:uid="{BF1BF8D1-C6D9-4E41-B744-5C92299D5237}"/>
    <cellStyle name="Normal 5 5 5 5 3" xfId="28908" xr:uid="{B47C5A01-6502-4B93-A713-2E20C246E44E}"/>
    <cellStyle name="Normal 5 5 5 6" xfId="13260" xr:uid="{47CB0708-A368-48A6-8AD7-23EC15A84E98}"/>
    <cellStyle name="Normal 5 5 5 6 2" xfId="13261" xr:uid="{C43B09E2-0737-4E5D-8503-ACD4AE02E3F1}"/>
    <cellStyle name="Normal 5 5 5 6 2 2" xfId="28911" xr:uid="{99A1907E-1C69-4A90-84A4-0BB49A64B4E8}"/>
    <cellStyle name="Normal 5 5 5 6 3" xfId="28910" xr:uid="{985C90C2-7B5A-4404-97D2-E69316181C2C}"/>
    <cellStyle name="Normal 5 5 5 7" xfId="13262" xr:uid="{7A784F6D-5B74-471E-B6EA-E8ABCC883E80}"/>
    <cellStyle name="Normal 5 5 5 7 2" xfId="28912" xr:uid="{7AFDA714-DE9E-4C96-8A30-23794AF026D0}"/>
    <cellStyle name="Normal 5 5 5_Dev global price ach" xfId="13263" xr:uid="{CF554EA2-0209-4043-9011-CB252D29EC21}"/>
    <cellStyle name="Normal 5 5 6" xfId="1738" xr:uid="{00000000-0005-0000-0000-000062070000}"/>
    <cellStyle name="Normal 5 5 6 2" xfId="13264" xr:uid="{D1EFDB89-587E-492E-84D1-5B06B4D119CC}"/>
    <cellStyle name="Normal 5 5 6 2 2" xfId="13265" xr:uid="{3623D659-6364-439E-B8A1-3B7ADCA14392}"/>
    <cellStyle name="Normal 5 5 6 2 2 2" xfId="13266" xr:uid="{27A4A2C2-6DE2-4E63-A439-3F8147FB7B0D}"/>
    <cellStyle name="Normal 5 5 6 2 2 2 2" xfId="28915" xr:uid="{6876949A-D9B0-4154-9D67-53E3CFA0BE29}"/>
    <cellStyle name="Normal 5 5 6 2 2 3" xfId="28914" xr:uid="{9D1C64A6-F26E-492B-B806-C56BCAFC0C11}"/>
    <cellStyle name="Normal 5 5 6 2 3" xfId="13267" xr:uid="{70C0EA96-21E2-47CD-B5E4-68DA88EE5721}"/>
    <cellStyle name="Normal 5 5 6 2 3 2" xfId="13268" xr:uid="{2F05144A-EC70-4D95-BD43-ADDD27FD99A6}"/>
    <cellStyle name="Normal 5 5 6 2 3 2 2" xfId="28917" xr:uid="{93519CED-0B83-4FD0-9623-C9DFD543CDC8}"/>
    <cellStyle name="Normal 5 5 6 2 3 3" xfId="28916" xr:uid="{967F41FB-2C19-4C18-8AE6-88C6058F96A3}"/>
    <cellStyle name="Normal 5 5 6 2 4" xfId="13269" xr:uid="{751D2470-D702-48CB-9BB9-99BFC2F36F93}"/>
    <cellStyle name="Normal 5 5 6 2 4 2" xfId="28918" xr:uid="{9B9A22DF-C232-456D-8C03-4351A2E4D8DE}"/>
    <cellStyle name="Normal 5 5 6 2 5" xfId="28913" xr:uid="{2C7E73E9-BA0C-42B9-A326-D38A6A281390}"/>
    <cellStyle name="Normal 5 5 6 2 6" xfId="20757" xr:uid="{89811F7A-D21C-4763-8F00-5E4DE57C8DEA}"/>
    <cellStyle name="Normal 5 5 6 3" xfId="13270" xr:uid="{BD626876-FD33-4BED-B611-A7EEFEB02F09}"/>
    <cellStyle name="Normal 5 5 6 3 2" xfId="13271" xr:uid="{83768CF5-76D5-476E-9B2D-8A1D166B0C05}"/>
    <cellStyle name="Normal 5 5 6 3 2 2" xfId="28920" xr:uid="{8B67099D-0D77-4CA2-A6A3-477FA857D5C6}"/>
    <cellStyle name="Normal 5 5 6 3 3" xfId="13272" xr:uid="{9FC6FA4A-03A9-4BC0-AA9F-83F6075912CA}"/>
    <cellStyle name="Normal 5 5 6 3 3 2" xfId="28921" xr:uid="{607B509C-5A8B-4DF6-BD4A-898D4166F3E3}"/>
    <cellStyle name="Normal 5 5 6 3 4" xfId="28919" xr:uid="{6EA53106-3F2A-44E5-B263-95424D95AA1B}"/>
    <cellStyle name="Normal 5 5 6 3 5" xfId="20756" xr:uid="{5BB77ACC-BD55-4FEA-9912-170E810C0744}"/>
    <cellStyle name="Normal 5 5 6 4" xfId="13273" xr:uid="{DFB6FDB2-3B14-445F-942B-120DF8AF1DAB}"/>
    <cellStyle name="Normal 5 5 6 4 2" xfId="13274" xr:uid="{125A0374-D123-4020-91B7-374FD2980803}"/>
    <cellStyle name="Normal 5 5 6 4 2 2" xfId="28923" xr:uid="{AB66543A-843B-4DB1-AA59-43F188808377}"/>
    <cellStyle name="Normal 5 5 6 4 3" xfId="28922" xr:uid="{B83A1722-27E6-441F-A766-8F9755C08F31}"/>
    <cellStyle name="Normal 5 5 6 5" xfId="13275" xr:uid="{DE6859A3-B327-4331-B4F5-5687F713F163}"/>
    <cellStyle name="Normal 5 5 6 5 2" xfId="13276" xr:uid="{C01C8106-D674-4586-8E3D-FB4DDA05BDA1}"/>
    <cellStyle name="Normal 5 5 6 5 2 2" xfId="28925" xr:uid="{257DF79D-2D1F-4747-A7EA-5C186E41F18B}"/>
    <cellStyle name="Normal 5 5 6 5 3" xfId="28924" xr:uid="{8D34FE70-A8E8-467B-BCF5-AB65EBB5D887}"/>
    <cellStyle name="Normal 5 5 6 6" xfId="13277" xr:uid="{81A5D4B8-3F71-44D0-8154-1620B811D9DC}"/>
    <cellStyle name="Normal 5 5 6 6 2" xfId="28926" xr:uid="{8874441B-455B-4F1C-BC6F-72F9C3E7ADBC}"/>
    <cellStyle name="Normal 5 5 6_Dev global price ach" xfId="13278" xr:uid="{45EC2405-CC1A-4DF7-A43D-13356BDF941E}"/>
    <cellStyle name="Normal 5 5 7" xfId="1739" xr:uid="{00000000-0005-0000-0000-000063070000}"/>
    <cellStyle name="Normal 5 5 7 2" xfId="13279" xr:uid="{924C4D5E-768F-4264-B482-D64A46EF153E}"/>
    <cellStyle name="Normal 5 5 7 2 2" xfId="13280" xr:uid="{2E3BB9E0-5B77-4EF8-94E9-DAA524073B02}"/>
    <cellStyle name="Normal 5 5 7 2 2 2" xfId="13281" xr:uid="{1D22950F-C3C0-488D-BF8C-D707D132025E}"/>
    <cellStyle name="Normal 5 5 7 2 2 2 2" xfId="28929" xr:uid="{61C1B6C8-8C95-4AAB-BA69-660B8F9B5ACB}"/>
    <cellStyle name="Normal 5 5 7 2 2 3" xfId="28928" xr:uid="{93C750DA-9C5E-4DDA-BEA3-39A92BB8912B}"/>
    <cellStyle name="Normal 5 5 7 2 3" xfId="13282" xr:uid="{680ABF4E-196A-4DC2-84AF-733FE0CEE88F}"/>
    <cellStyle name="Normal 5 5 7 2 3 2" xfId="13283" xr:uid="{58606872-1D84-4487-AAD9-A223ABF22261}"/>
    <cellStyle name="Normal 5 5 7 2 3 2 2" xfId="28931" xr:uid="{12CA11FB-89B7-4AD1-A2D0-E6793DE56418}"/>
    <cellStyle name="Normal 5 5 7 2 3 3" xfId="28930" xr:uid="{BEF108F7-361A-41EF-9516-7DF8EC832DC3}"/>
    <cellStyle name="Normal 5 5 7 2 4" xfId="13284" xr:uid="{A2F9967F-1B42-4844-B433-CEC552B12BA5}"/>
    <cellStyle name="Normal 5 5 7 2 4 2" xfId="28932" xr:uid="{D808B5D7-BE26-4A0A-9DC6-2FDC19CD750C}"/>
    <cellStyle name="Normal 5 5 7 2 5" xfId="28927" xr:uid="{95C24EA3-634E-40AA-A7D7-0E0626AB30C2}"/>
    <cellStyle name="Normal 5 5 7 2 6" xfId="20755" xr:uid="{A0FBB9B3-F30D-4665-B7DC-6DFEF0391B1B}"/>
    <cellStyle name="Normal 5 5 7 3" xfId="13285" xr:uid="{58164C92-D561-4052-9392-0DF1D9709AED}"/>
    <cellStyle name="Normal 5 5 7 3 2" xfId="13286" xr:uid="{1BB6F9B9-EAB6-4390-8E6D-AAC1EEE0BC0E}"/>
    <cellStyle name="Normal 5 5 7 3 2 2" xfId="28934" xr:uid="{E5538797-1893-4FAD-AC69-FF00077D7478}"/>
    <cellStyle name="Normal 5 5 7 3 3" xfId="13287" xr:uid="{A881F8DB-2EB0-4C9B-89C4-A56A0ECFC411}"/>
    <cellStyle name="Normal 5 5 7 3 3 2" xfId="28935" xr:uid="{83785996-197C-42BC-BF69-0645212FE5C4}"/>
    <cellStyle name="Normal 5 5 7 3 4" xfId="28933" xr:uid="{55EEBDB2-A7ED-48A7-A0E4-A3446D7F0BE7}"/>
    <cellStyle name="Normal 5 5 7 3 5" xfId="20754" xr:uid="{752E6DA5-7686-4C1C-B3AC-DE6884247F5E}"/>
    <cellStyle name="Normal 5 5 7 4" xfId="13288" xr:uid="{4005FE9F-3D54-4C47-AA7B-82A430CA2EEA}"/>
    <cellStyle name="Normal 5 5 7 4 2" xfId="13289" xr:uid="{C1BA609B-A5B7-4027-A319-5698148C4F12}"/>
    <cellStyle name="Normal 5 5 7 4 2 2" xfId="28937" xr:uid="{5F2B06AF-DA07-4D71-AF48-271133CF805D}"/>
    <cellStyle name="Normal 5 5 7 4 3" xfId="28936" xr:uid="{32E0D49A-41CF-43D4-922A-FAAC74897B1B}"/>
    <cellStyle name="Normal 5 5 7 5" xfId="13290" xr:uid="{F433967D-CBFC-4C9A-B4B1-9FA33D2E0941}"/>
    <cellStyle name="Normal 5 5 7 5 2" xfId="13291" xr:uid="{C0752D51-C28B-4D88-8FB6-21B487227980}"/>
    <cellStyle name="Normal 5 5 7 5 2 2" xfId="28939" xr:uid="{CDAB8352-4A71-4AC0-84FD-552C9AB55CC9}"/>
    <cellStyle name="Normal 5 5 7 5 3" xfId="28938" xr:uid="{65446DE4-8CCC-46C1-A3D9-687C122D56B4}"/>
    <cellStyle name="Normal 5 5 7 6" xfId="13292" xr:uid="{33D57922-9ADC-4465-92D5-5D7D3AEEAA3A}"/>
    <cellStyle name="Normal 5 5 7 6 2" xfId="28940" xr:uid="{3A3F380F-0627-412E-8A45-9745F0203662}"/>
    <cellStyle name="Normal 5 5 7_Dev global price ach" xfId="13293" xr:uid="{9775576F-8746-45DF-A745-2557A009F8E6}"/>
    <cellStyle name="Normal 5 5 8" xfId="13294" xr:uid="{A912B139-B5A8-4B64-8814-E640DC21EA99}"/>
    <cellStyle name="Normal 5 5 8 2" xfId="13295" xr:uid="{73D6AEB1-6E84-4C7A-9DBD-51106EB6BD41}"/>
    <cellStyle name="Normal 5 5 8 2 2" xfId="13296" xr:uid="{96EF165F-2CFC-4995-A7C6-40337F52F807}"/>
    <cellStyle name="Normal 5 5 8 2 2 2" xfId="28943" xr:uid="{219C8D4F-AFD3-4929-BD72-2406E13D8D70}"/>
    <cellStyle name="Normal 5 5 8 2 3" xfId="28942" xr:uid="{B32E14C6-8741-4638-B331-8FCA2ECA726E}"/>
    <cellStyle name="Normal 5 5 8 2 4" xfId="20752" xr:uid="{526E13AB-E87E-474E-852B-EC73C78CA80F}"/>
    <cellStyle name="Normal 5 5 8 3" xfId="13297" xr:uid="{4D98AB91-87FD-4255-8BA6-729C0480AB61}"/>
    <cellStyle name="Normal 5 5 8 3 2" xfId="13298" xr:uid="{A4D0A41B-2C79-4965-9357-62ACF5EFDB6B}"/>
    <cellStyle name="Normal 5 5 8 3 2 2" xfId="28945" xr:uid="{66E44588-98B8-4D6D-95F3-34E0E1FD498A}"/>
    <cellStyle name="Normal 5 5 8 3 3" xfId="28944" xr:uid="{F0E88B23-BE2A-40CC-9061-D0A5ECB2E551}"/>
    <cellStyle name="Normal 5 5 8 3 4" xfId="20751" xr:uid="{8A5C9AE2-6D38-4A33-BC6B-E988AC126DB7}"/>
    <cellStyle name="Normal 5 5 8 4" xfId="13299" xr:uid="{D1FF57FA-D693-4230-A9F9-75332128828F}"/>
    <cellStyle name="Normal 5 5 8 4 2" xfId="28946" xr:uid="{C96CBAF8-0DAD-4021-9B7B-A921FF6BDF1B}"/>
    <cellStyle name="Normal 5 5 8 5" xfId="28941" xr:uid="{C86A5859-EF2A-4BD1-926D-73B44FA7EA84}"/>
    <cellStyle name="Normal 5 5 8 6" xfId="20753" xr:uid="{C62E17D3-707E-41A0-A698-A6725D686E6F}"/>
    <cellStyle name="Normal 5 5 8_Input 18 Cash FC" xfId="20750" xr:uid="{274EEAFC-E7B1-4D9F-B243-1E93C9CBEB3A}"/>
    <cellStyle name="Normal 5 5 9" xfId="13300" xr:uid="{E61A29F4-C061-4A38-AD36-4C0E7475588A}"/>
    <cellStyle name="Normal 5 5 9 2" xfId="13301" xr:uid="{4E2A1185-9EED-498C-AD71-CA7642A7E4C1}"/>
    <cellStyle name="Normal 5 5 9 2 2" xfId="28948" xr:uid="{2ADF98A5-6ACB-4F19-8ADA-3134FBF83556}"/>
    <cellStyle name="Normal 5 5 9 3" xfId="13302" xr:uid="{8FA40277-0C0A-45A9-B2EC-4C4C663562F5}"/>
    <cellStyle name="Normal 5 5 9 3 2" xfId="28949" xr:uid="{24E10371-03A7-4849-943E-EE4F21B5FCD7}"/>
    <cellStyle name="Normal 5 5 9 4" xfId="28947" xr:uid="{1A1C511D-D814-415B-B903-36B317DFA01C}"/>
    <cellStyle name="Normal 5 5 9 5" xfId="20749" xr:uid="{FCB0C63C-31BB-4400-9DC4-9278BFEFCE7C}"/>
    <cellStyle name="Normal 5 5_2015 BFOREC HFM PLBS" xfId="1740" xr:uid="{00000000-0005-0000-0000-000064070000}"/>
    <cellStyle name="Normal 5 6" xfId="1741" xr:uid="{00000000-0005-0000-0000-000065070000}"/>
    <cellStyle name="Normal 5 6 10" xfId="20747" xr:uid="{C38F8F43-84F7-4580-8C92-3075C329D3E4}"/>
    <cellStyle name="Normal 5 6 11" xfId="34107" xr:uid="{06F37C1D-569C-4CFF-99AE-D4C8525480D6}"/>
    <cellStyle name="Normal 5 6 12" xfId="20748" xr:uid="{9CE6CC8C-EDAD-42FF-BB66-C6A8311DD5C6}"/>
    <cellStyle name="Normal 5 6 2" xfId="20746" xr:uid="{798324C1-444C-4EAB-BDC8-4DB1A43C9E10}"/>
    <cellStyle name="Normal 5 6 2 2" xfId="18459" xr:uid="{1EC54181-86E5-4B82-9A13-AFB29A4A47CC}"/>
    <cellStyle name="Normal 5 6 2 2 2" xfId="20745" xr:uid="{61EEDC0E-299A-439F-9A03-CB3499D49D7E}"/>
    <cellStyle name="Normal 5 6 2 2 3" xfId="20744" xr:uid="{3D59DFA3-9403-412F-B692-972972377E37}"/>
    <cellStyle name="Normal 5 6 2 2_Input 18 Cash FC" xfId="20743" xr:uid="{CDE49A16-2F3A-4D01-8C62-C647014C029D}"/>
    <cellStyle name="Normal 5 6 2 3" xfId="20742" xr:uid="{27256A6C-FE71-47FB-9C7E-6BC15EB32F3F}"/>
    <cellStyle name="Normal 5 6 2 3 2" xfId="20741" xr:uid="{1B13E55C-D895-402C-9C3C-625B8024F43F}"/>
    <cellStyle name="Normal 5 6 2 3 3" xfId="20740" xr:uid="{094DBB61-E813-4382-A071-065D76AD7369}"/>
    <cellStyle name="Normal 5 6 2 3_Input 18 Cash FC" xfId="20739" xr:uid="{3AD56AE9-62DC-43AD-8383-C4DDE506FF31}"/>
    <cellStyle name="Normal 5 6 2 4" xfId="20738" xr:uid="{F69F139C-0A37-415F-8280-EDA48D319486}"/>
    <cellStyle name="Normal 5 6 2 4 2" xfId="20737" xr:uid="{B0528DF1-C78B-4A4B-BD62-02DDC89EDDB1}"/>
    <cellStyle name="Normal 5 6 2 4 3" xfId="20736" xr:uid="{3FAF1837-7D7F-43D3-940A-F10A9E08D7DE}"/>
    <cellStyle name="Normal 5 6 2 4_Input 18 Cash FC" xfId="20735" xr:uid="{016C3A16-32F2-4E28-83A3-A3F1CCF96098}"/>
    <cellStyle name="Normal 5 6 2 5" xfId="20734" xr:uid="{4D79C7F0-17B4-47A4-9A65-0F76EE02515C}"/>
    <cellStyle name="Normal 5 6 2 5 2" xfId="20733" xr:uid="{263E8967-189E-41E7-AF98-0F83C10F53AE}"/>
    <cellStyle name="Normal 5 6 2 5 3" xfId="20732" xr:uid="{88DC3357-6B62-4B96-BD9E-DB954F4B2F7A}"/>
    <cellStyle name="Normal 5 6 2 5_Input 18 Cash FC" xfId="20731" xr:uid="{946A5D3C-E350-4E7D-88CD-D8FCF27E7629}"/>
    <cellStyle name="Normal 5 6 2 6" xfId="20730" xr:uid="{2E5656F0-A9F4-4E2C-925D-4810D7DAC6D1}"/>
    <cellStyle name="Normal 5 6 2 6 2" xfId="20729" xr:uid="{3FA4E686-9748-432F-95C7-3002E8B37B4E}"/>
    <cellStyle name="Normal 5 6 2 6 3" xfId="20728" xr:uid="{81EDFA47-81E9-44AB-91E5-19C139FA9EEA}"/>
    <cellStyle name="Normal 5 6 2 6_Input 18 Cash FC" xfId="20727" xr:uid="{823F2B49-E75A-451E-BD79-B76FF952B2B3}"/>
    <cellStyle name="Normal 5 6 2 7" xfId="20726" xr:uid="{C1F19ED5-C330-4C33-8213-56E52BD6A901}"/>
    <cellStyle name="Normal 5 6 2 8" xfId="18458" xr:uid="{29B3EAB2-1EF1-43DD-B12E-B0B6A61A4EC6}"/>
    <cellStyle name="Normal 5 6 2_Input 18 Cash FC" xfId="18457" xr:uid="{21BC561B-080A-4E2A-B3E9-DB025A984CD5}"/>
    <cellStyle name="Normal 5 6 3" xfId="20725" xr:uid="{887809FA-33ED-4AD6-96AE-A1CA2A18DEA2}"/>
    <cellStyle name="Normal 5 6 3 2" xfId="20724" xr:uid="{C46C5585-BC7C-4063-8E87-D0246C5D7A5C}"/>
    <cellStyle name="Normal 5 6 3 2 2" xfId="20723" xr:uid="{8D5839B6-12A4-42CB-AE2B-7A0516AF7670}"/>
    <cellStyle name="Normal 5 6 3 2 3" xfId="20722" xr:uid="{7684F624-EBD1-432C-BCD4-1259D579D76C}"/>
    <cellStyle name="Normal 5 6 3 2_Input 18 Cash FC" xfId="20721" xr:uid="{CBA07771-062E-436D-87DC-FEB2FE7DBDBA}"/>
    <cellStyle name="Normal 5 6 3 3" xfId="20720" xr:uid="{526F51C6-7EFD-42EE-A52E-A9C17BE2891E}"/>
    <cellStyle name="Normal 5 6 3 3 2" xfId="20719" xr:uid="{78C2EB4B-614B-461C-A663-B25839503D18}"/>
    <cellStyle name="Normal 5 6 3 3 3" xfId="20718" xr:uid="{6CED701D-A0D1-41EA-B435-E335864A22BA}"/>
    <cellStyle name="Normal 5 6 3 3_Input 18 Cash FC" xfId="20717" xr:uid="{44BA7EC9-CBE7-4290-8E7F-30752F5A2DF4}"/>
    <cellStyle name="Normal 5 6 3 4" xfId="20716" xr:uid="{F49C4DEA-A3C1-46A2-98EB-3060F6F12654}"/>
    <cellStyle name="Normal 5 6 3 4 2" xfId="20715" xr:uid="{15D2739E-5C7E-4874-A8C6-B00F49009E57}"/>
    <cellStyle name="Normal 5 6 3 4 3" xfId="20714" xr:uid="{83E199C4-BAC3-477F-8653-5E18DA73431E}"/>
    <cellStyle name="Normal 5 6 3 4_Input 18 Cash FC" xfId="20713" xr:uid="{3ED764F0-3DCC-46D4-B04E-D9B332420970}"/>
    <cellStyle name="Normal 5 6 3 5" xfId="20712" xr:uid="{2BA0DD81-DF97-4DE3-B5B6-2F658C535214}"/>
    <cellStyle name="Normal 5 6 3 5 2" xfId="20711" xr:uid="{82214C53-F675-4343-97F3-19EAABB39249}"/>
    <cellStyle name="Normal 5 6 3 5 3" xfId="20710" xr:uid="{875CDC77-BA82-4EF4-8C1C-C4E6B7A29544}"/>
    <cellStyle name="Normal 5 6 3 5_Input 18 Cash FC" xfId="20709" xr:uid="{D70348F6-7AC8-4020-8262-135A3D4CBAF4}"/>
    <cellStyle name="Normal 5 6 3 6" xfId="20708" xr:uid="{73943662-A24B-4CD4-A44B-DAA66F4C94A2}"/>
    <cellStyle name="Normal 5 6 3 6 2" xfId="20707" xr:uid="{19EADBAA-D6F4-414C-A8AB-21887671FEF5}"/>
    <cellStyle name="Normal 5 6 3 6 3" xfId="20706" xr:uid="{95F97225-059C-49A7-8658-EF852B6D6E33}"/>
    <cellStyle name="Normal 5 6 3 6_Input 18 Cash FC" xfId="18456" xr:uid="{D81DFEB5-BBC8-491D-A654-3DF23D52A08B}"/>
    <cellStyle name="Normal 5 6 3 7" xfId="18455" xr:uid="{C8F21526-7ADD-479A-885F-7CCEF8CE45A3}"/>
    <cellStyle name="Normal 5 6 3 8" xfId="20705" xr:uid="{1F00C0B8-9BB1-4A1B-B866-0A934AA4E224}"/>
    <cellStyle name="Normal 5 6 3_Input 18 Cash FC" xfId="20704" xr:uid="{FF384CED-80C4-4B32-85BE-106428467055}"/>
    <cellStyle name="Normal 5 6 4" xfId="20703" xr:uid="{2497D00A-2B61-4059-9C9C-151A03EC5D57}"/>
    <cellStyle name="Normal 5 6 4 2" xfId="20702" xr:uid="{A512D712-FF6A-4790-9C99-6E3512B76B86}"/>
    <cellStyle name="Normal 5 6 4 3" xfId="20701" xr:uid="{512DBB6C-8372-4406-AC3D-463D311E4E17}"/>
    <cellStyle name="Normal 5 6 4_Input 18 Cash FC" xfId="20700" xr:uid="{CFD3DC52-2558-49D6-AA67-3AB6301AAA9A}"/>
    <cellStyle name="Normal 5 6 5" xfId="20699" xr:uid="{246DB1DD-1A9A-45D3-AE52-E82F2817A449}"/>
    <cellStyle name="Normal 5 6 5 2" xfId="20698" xr:uid="{58FF6C00-F2A8-4C3F-BE90-B3E1AC1336A2}"/>
    <cellStyle name="Normal 5 6 5 3" xfId="20697" xr:uid="{90BD1065-F815-4156-AE42-7DFBBC3C3567}"/>
    <cellStyle name="Normal 5 6 5_Input 18 Cash FC" xfId="20696" xr:uid="{6F9F9E2D-0F59-4565-BFEF-2403DE0117BB}"/>
    <cellStyle name="Normal 5 6 6" xfId="20695" xr:uid="{E9850AF8-7AFA-452C-83C7-A87F3A7BFD6B}"/>
    <cellStyle name="Normal 5 6 6 2" xfId="20694" xr:uid="{6B09D01E-93A5-4EA4-974B-6E2BF90CFF61}"/>
    <cellStyle name="Normal 5 6 6 3" xfId="20693" xr:uid="{AC334FAE-225F-44E1-8598-36C179783F21}"/>
    <cellStyle name="Normal 5 6 6_Input 18 Cash FC" xfId="20692" xr:uid="{BD2111DC-1598-4300-AAE4-6AF487661D78}"/>
    <cellStyle name="Normal 5 6 7" xfId="20691" xr:uid="{82107EDD-B448-4A8D-BB41-1B0A6FCB18A2}"/>
    <cellStyle name="Normal 5 6 7 2" xfId="20690" xr:uid="{0D0475BA-55ED-4FFA-A163-6185CCB50A70}"/>
    <cellStyle name="Normal 5 6 7 3" xfId="20689" xr:uid="{9A0868E6-5BD8-47DB-8969-BA8EBB8FD1AB}"/>
    <cellStyle name="Normal 5 6 7_Input 18 Cash FC" xfId="20688" xr:uid="{76962203-0F4C-4303-AE85-4B62DDA0176D}"/>
    <cellStyle name="Normal 5 6 8" xfId="20687" xr:uid="{E9FBFA9E-1EC8-4DB7-9368-F7DF0FB44175}"/>
    <cellStyle name="Normal 5 6 8 2" xfId="20686" xr:uid="{0DDF58B3-9171-4864-B658-44FFCF42641B}"/>
    <cellStyle name="Normal 5 6 8 3" xfId="18454" xr:uid="{81EB70B5-FD93-42DA-95E7-D43F54A32C02}"/>
    <cellStyle name="Normal 5 6 8_Input 18 Cash FC" xfId="20685" xr:uid="{77E3A072-5485-4E2D-BA20-2C5222336EAF}"/>
    <cellStyle name="Normal 5 6 9" xfId="20684" xr:uid="{EB7A219C-C91D-4E1D-91EC-00B1A4B7A3AC}"/>
    <cellStyle name="Normal 5 6_Input 18 Cash FC" xfId="20683" xr:uid="{EED98749-6D17-4476-8E7C-2498723846A8}"/>
    <cellStyle name="Normal 5 7" xfId="1742" xr:uid="{00000000-0005-0000-0000-000066070000}"/>
    <cellStyle name="Normal 5 7 10" xfId="20682" xr:uid="{F0AFF8A5-FEEA-4120-9D9C-600B7C0C538B}"/>
    <cellStyle name="Normal 5 7 2" xfId="20681" xr:uid="{E037FF52-DDC2-4EBF-9262-2B41609996FA}"/>
    <cellStyle name="Normal 5 7 2 2" xfId="20680" xr:uid="{4469FC54-7CEF-43BA-9B99-9CBCA6E7CC34}"/>
    <cellStyle name="Normal 5 7 2 3" xfId="20679" xr:uid="{B0913AFE-CD50-45BC-BB0B-B07C24B537DB}"/>
    <cellStyle name="Normal 5 7 2_Input 18 Cash FC" xfId="20678" xr:uid="{60D8D993-ADD8-4C47-8F59-EF7B15839DC9}"/>
    <cellStyle name="Normal 5 7 3" xfId="20677" xr:uid="{849926BF-58E3-4EBF-AF02-4331E9C4EB8A}"/>
    <cellStyle name="Normal 5 7 3 2" xfId="20676" xr:uid="{312511DF-C60C-4DB1-9A42-AE5228E83FB4}"/>
    <cellStyle name="Normal 5 7 3 3" xfId="20675" xr:uid="{B7F1AFAD-3FA3-4ACF-A3BE-06674AED478A}"/>
    <cellStyle name="Normal 5 7 3_Input 18 Cash FC" xfId="20674" xr:uid="{7662754A-F367-4BA5-B54A-8045EFC3CA45}"/>
    <cellStyle name="Normal 5 7 4" xfId="20673" xr:uid="{3E407923-D570-4FDC-B390-25B7515226C3}"/>
    <cellStyle name="Normal 5 7 4 2" xfId="20672" xr:uid="{BA73CA92-55C6-44B2-A9EB-8C7BB11DCE9B}"/>
    <cellStyle name="Normal 5 7 4 3" xfId="20671" xr:uid="{1EDA31F6-BC6F-441F-ABE3-BBAD42197C97}"/>
    <cellStyle name="Normal 5 7 4_Input 18 Cash FC" xfId="20670" xr:uid="{C93BD108-2384-4820-BD43-4872D9EF4B1D}"/>
    <cellStyle name="Normal 5 7 5" xfId="20669" xr:uid="{6CCEFA4A-AFB4-4374-9997-13CEACAD6CDC}"/>
    <cellStyle name="Normal 5 7 5 2" xfId="20668" xr:uid="{E6FB22B4-61D0-4353-8ACC-FF5BDE2C8963}"/>
    <cellStyle name="Normal 5 7 5 3" xfId="20667" xr:uid="{BE6CB066-C031-414C-9F01-1D95BCD04084}"/>
    <cellStyle name="Normal 5 7 5_Input 18 Cash FC" xfId="20666" xr:uid="{56649D05-3714-4462-A889-0487198ABB2B}"/>
    <cellStyle name="Normal 5 7 6" xfId="18453" xr:uid="{4820BB0E-4356-4D6B-BBBF-9F9DAE705685}"/>
    <cellStyle name="Normal 5 7 6 2" xfId="18452" xr:uid="{A1EB05D1-8DFD-40D5-A9B5-C380C303FD3B}"/>
    <cellStyle name="Normal 5 7 6 3" xfId="18451" xr:uid="{523B8F81-17A2-423F-934D-32FB8734F95F}"/>
    <cellStyle name="Normal 5 7 6_Input 18 Cash FC" xfId="20665" xr:uid="{A9C3C077-62B6-4B52-A901-673B4A1488C8}"/>
    <cellStyle name="Normal 5 7 7" xfId="20664" xr:uid="{E3EF368E-7903-415B-A40F-B44186904CA9}"/>
    <cellStyle name="Normal 5 7 8" xfId="20663" xr:uid="{33E559B2-EC82-49B8-A912-4AF5D0604381}"/>
    <cellStyle name="Normal 5 7 9" xfId="34108" xr:uid="{40FDCA3A-E65D-4833-BD36-A0EFCA1F7C41}"/>
    <cellStyle name="Normal 5 7_Input 18 Cash FC" xfId="20662" xr:uid="{38EE80DE-CA69-4CC6-9337-85FFB076F80F}"/>
    <cellStyle name="Normal 5 8" xfId="1743" xr:uid="{00000000-0005-0000-0000-000067070000}"/>
    <cellStyle name="Normal 5 8 10" xfId="20661" xr:uid="{E9B1300C-AB24-4295-A011-E2308BC75B50}"/>
    <cellStyle name="Normal 5 8 2" xfId="20660" xr:uid="{1ACAAF1C-E6E7-4D23-A4F9-780FB862BD7A}"/>
    <cellStyle name="Normal 5 8 2 2" xfId="20659" xr:uid="{43B48362-8D83-49D1-8654-F763DD3B4726}"/>
    <cellStyle name="Normal 5 8 2 3" xfId="20658" xr:uid="{C3014082-C310-4CAE-AEB2-FC3C2DDB672C}"/>
    <cellStyle name="Normal 5 8 2_Input 18 Cash FC" xfId="20657" xr:uid="{785898B7-5301-404A-BCCE-A1F264673484}"/>
    <cellStyle name="Normal 5 8 3" xfId="20656" xr:uid="{CAE050FA-7D2D-4367-BB24-D24C6C592A94}"/>
    <cellStyle name="Normal 5 8 3 2" xfId="20655" xr:uid="{497BE4DF-9C83-4EAB-B017-2B78C465975A}"/>
    <cellStyle name="Normal 5 8 3 3" xfId="20654" xr:uid="{5D42D88E-3CA7-4845-9A19-220EE59171C7}"/>
    <cellStyle name="Normal 5 8 3_Input 18 Cash FC" xfId="20653" xr:uid="{7CB03EAA-F9B3-412B-91F8-7502817E4908}"/>
    <cellStyle name="Normal 5 8 4" xfId="20652" xr:uid="{7FACCCA7-DFCB-4DE6-9491-BFF8A8377AA5}"/>
    <cellStyle name="Normal 5 8 4 2" xfId="20651" xr:uid="{8B8C11A1-8D1B-458A-971C-75E40B6580B1}"/>
    <cellStyle name="Normal 5 8 4 3" xfId="20650" xr:uid="{58A653E0-6C68-46B2-8F08-8C2A6DB5FB1A}"/>
    <cellStyle name="Normal 5 8 4_Input 18 Cash FC" xfId="20649" xr:uid="{463620B1-76B5-4AB9-80D7-F29F16AF14E0}"/>
    <cellStyle name="Normal 5 8 5" xfId="20648" xr:uid="{1FE911DC-5B72-49E4-8028-3788FF18B1F2}"/>
    <cellStyle name="Normal 5 8 5 2" xfId="20647" xr:uid="{0ABC0AD6-C48F-4A2B-A3D3-34449F8362CA}"/>
    <cellStyle name="Normal 5 8 5 3" xfId="20646" xr:uid="{2D880051-B4F8-4DAF-A4FA-986306255404}"/>
    <cellStyle name="Normal 5 8 5_Input 18 Cash FC" xfId="18450" xr:uid="{CED8B12F-2251-41D9-B71D-FF06A205E57D}"/>
    <cellStyle name="Normal 5 8 6" xfId="20645" xr:uid="{46B1C5EF-4011-4177-8C68-098C101DE2D8}"/>
    <cellStyle name="Normal 5 8 6 2" xfId="20644" xr:uid="{94B65CF2-8436-4398-8399-E4A6AB2B8487}"/>
    <cellStyle name="Normal 5 8 6 3" xfId="20643" xr:uid="{D2D34E7D-2CE5-4BD6-8BF5-01CE639E84E7}"/>
    <cellStyle name="Normal 5 8 6_Input 18 Cash FC" xfId="20642" xr:uid="{5B1FE9A4-07C6-4BC6-BD3A-40880BB0DC3F}"/>
    <cellStyle name="Normal 5 8 7" xfId="20641" xr:uid="{65DB4BE6-546C-4DE5-9ABC-55BA812B0F59}"/>
    <cellStyle name="Normal 5 8 8" xfId="20640" xr:uid="{5660AB3F-A559-4143-A3D0-9E28F3947C6D}"/>
    <cellStyle name="Normal 5 8 9" xfId="34109" xr:uid="{38938599-1F6C-434C-9FD8-DD93DC77C256}"/>
    <cellStyle name="Normal 5 8_Input 18 Cash FC" xfId="20639" xr:uid="{932CE3B3-25A9-4940-AC4A-DD885CF922CF}"/>
    <cellStyle name="Normal 5 9" xfId="1744" xr:uid="{00000000-0005-0000-0000-000068070000}"/>
    <cellStyle name="Normal 5 9 2" xfId="20637" xr:uid="{4B0BE6FF-9C08-43FB-AC3D-82E2D6D97297}"/>
    <cellStyle name="Normal 5 9 3" xfId="20636" xr:uid="{985EB184-A44F-465A-B269-B30DA20FB16F}"/>
    <cellStyle name="Normal 5 9 4" xfId="34110" xr:uid="{D46BD51C-1A74-4E8E-9B67-05F5D78D1B2E}"/>
    <cellStyle name="Normal 5 9 5" xfId="20638" xr:uid="{879BED1D-BA65-4716-8084-F0EFAE272B96}"/>
    <cellStyle name="Normal 5 9_Input 18 Cash FC" xfId="20635" xr:uid="{82D2730C-1CAE-4022-8A3A-B224B5D8CBD4}"/>
    <cellStyle name="Normal 5_ACT FC 2013" xfId="1745" xr:uid="{00000000-0005-0000-0000-000069070000}"/>
    <cellStyle name="Normal 50" xfId="13303" xr:uid="{AAD4FE70-C777-4774-B397-8F7B4AA56402}"/>
    <cellStyle name="Normal 50 2" xfId="28950" xr:uid="{B170DEAB-A0D1-4BA5-B23F-2B1B9534E083}"/>
    <cellStyle name="Normal 51" xfId="13304" xr:uid="{418039F4-0BA8-4C33-BF63-328ED208BF1F}"/>
    <cellStyle name="Normal 51 2" xfId="13305" xr:uid="{1F8DA609-24A7-4287-BDEC-EF7766EAE2CC}"/>
    <cellStyle name="Normal 51 2 2" xfId="28952" xr:uid="{F533C1E9-23B2-4C8C-B12C-F3EDC01EC1FA}"/>
    <cellStyle name="Normal 51 3" xfId="28951" xr:uid="{6D2A8111-40F1-4530-8BC3-6004337C429A}"/>
    <cellStyle name="Normal 52" xfId="13306" xr:uid="{EFFB0311-090D-4B21-918D-7EC68B1B16FA}"/>
    <cellStyle name="Normal 52 2" xfId="13307" xr:uid="{BF450C52-D8E7-4ED2-A098-25569ACEC939}"/>
    <cellStyle name="Normal 52 2 2" xfId="28954" xr:uid="{0C6AD549-C96B-4F19-9306-F254B3F9CE30}"/>
    <cellStyle name="Normal 52 3" xfId="28953" xr:uid="{710DC708-6C08-42CA-B5AC-CD079E36B708}"/>
    <cellStyle name="Normal 53" xfId="13308" xr:uid="{D9E2D41C-5E62-4CE0-8BEC-9E959398E033}"/>
    <cellStyle name="Normal 53 2" xfId="13309" xr:uid="{3068611E-BB4C-4E5C-AF7C-6DCB3CC93D1F}"/>
    <cellStyle name="Normal 53 2 2" xfId="28956" xr:uid="{DA1ED581-5AD4-4EAA-B63A-D655626A9366}"/>
    <cellStyle name="Normal 53 3" xfId="28955" xr:uid="{0D9C93B2-552B-4CB4-AD3E-1F32B9220C93}"/>
    <cellStyle name="Normal 54" xfId="13310" xr:uid="{9E5F5207-1EF3-41E6-B641-D2B34E747188}"/>
    <cellStyle name="Normal 54 2" xfId="13311" xr:uid="{D7EDACEB-536F-4E35-BACC-7FE2AEC19A4C}"/>
    <cellStyle name="Normal 54 2 2" xfId="28958" xr:uid="{CA52B179-8677-4889-9E78-994D0B3DFAA8}"/>
    <cellStyle name="Normal 54 3" xfId="28957" xr:uid="{CDD814BC-1681-40C8-B3A2-52BCDECB0FD1}"/>
    <cellStyle name="Normal 55" xfId="13312" xr:uid="{42F976EE-E83C-48E6-8172-518DC1CBAC41}"/>
    <cellStyle name="Normal 55 2" xfId="13313" xr:uid="{A58BCBA2-AE45-4A70-B15E-2BED9B14AF90}"/>
    <cellStyle name="Normal 55 2 2" xfId="13314" xr:uid="{5F52F5BE-7AE0-4118-9630-55FBD1808C40}"/>
    <cellStyle name="Normal 55 2 2 2" xfId="13315" xr:uid="{2548C1F2-8FD3-4085-82A4-9C150A2E0FD1}"/>
    <cellStyle name="Normal 55 2 2 2 2" xfId="28962" xr:uid="{E48ADBF8-E53F-4AB9-B725-519DB9207AEF}"/>
    <cellStyle name="Normal 55 2 2 3" xfId="28961" xr:uid="{DD5AEF73-6282-442E-8ACB-F5C7A858A7E1}"/>
    <cellStyle name="Normal 55 2 3" xfId="13316" xr:uid="{7E1B708B-1599-4EB8-ABE6-0FBF45C7425C}"/>
    <cellStyle name="Normal 55 2 3 2" xfId="13317" xr:uid="{120A8CA3-3965-44AE-ABDA-D706106D5756}"/>
    <cellStyle name="Normal 55 2 3 2 2" xfId="28964" xr:uid="{8614BD74-D245-40ED-8724-DE4BC4A04525}"/>
    <cellStyle name="Normal 55 2 3 3" xfId="28963" xr:uid="{08D174BF-7024-42C4-8235-31B99877B003}"/>
    <cellStyle name="Normal 55 2 4" xfId="13318" xr:uid="{53557932-1736-40A2-AB72-926B671C85C7}"/>
    <cellStyle name="Normal 55 2 4 2" xfId="28965" xr:uid="{EE0F5CCB-0209-4925-ACFF-51B078D933AD}"/>
    <cellStyle name="Normal 55 2 5" xfId="28960" xr:uid="{D4F7C21F-2E53-47D0-BF57-A1A416F7E4E4}"/>
    <cellStyle name="Normal 55 3" xfId="13319" xr:uid="{FDF73719-09A7-45B3-BDBA-E0F7992A9DE1}"/>
    <cellStyle name="Normal 55 3 2" xfId="13320" xr:uid="{EB9AA6D7-535D-4C62-842B-F525BFBCE2BB}"/>
    <cellStyle name="Normal 55 3 2 2" xfId="28967" xr:uid="{9B50ECC4-5391-47E7-89BD-00AF01503EC8}"/>
    <cellStyle name="Normal 55 3 3" xfId="28966" xr:uid="{8E785E56-5691-4BDF-BC87-77466130E350}"/>
    <cellStyle name="Normal 55 4" xfId="13321" xr:uid="{90754BD2-D548-4D4F-AB5E-CAEA5907A8C4}"/>
    <cellStyle name="Normal 55 4 2" xfId="13322" xr:uid="{7110B90A-3C0C-4308-AB04-3D1BE7CA89F1}"/>
    <cellStyle name="Normal 55 4 2 2" xfId="28969" xr:uid="{5340E70E-035D-4BAB-A33D-0A450BE1EB35}"/>
    <cellStyle name="Normal 55 4 3" xfId="28968" xr:uid="{92571290-4DD2-45F3-9A35-E54B7C5D6954}"/>
    <cellStyle name="Normal 55 5" xfId="13323" xr:uid="{BFC009FE-BA0C-4769-9705-5C9C4BFFF424}"/>
    <cellStyle name="Normal 55 5 2" xfId="28970" xr:uid="{329A00DC-8CEB-49E4-969A-84A53094CFE6}"/>
    <cellStyle name="Normal 55 6" xfId="28959" xr:uid="{EC77D0B0-D6CC-4C29-BAD1-01B2D127B26F}"/>
    <cellStyle name="Normal 55_Dev global price ach" xfId="13324" xr:uid="{5185D4BC-48A8-4F40-9B3B-173B012550BE}"/>
    <cellStyle name="Normal 56" xfId="13325" xr:uid="{ED7608BD-032F-48D2-89D0-6D5C6BB369F0}"/>
    <cellStyle name="Normal 56 2" xfId="13326" xr:uid="{98C32089-ADB5-48CE-9803-4CEB94F55668}"/>
    <cellStyle name="Normal 56 2 2" xfId="13327" xr:uid="{08879166-7E59-4D1F-B351-89665E71A6E1}"/>
    <cellStyle name="Normal 56 2 2 2" xfId="13328" xr:uid="{0D6D88D6-0891-4EDD-9D3F-534343AEBC68}"/>
    <cellStyle name="Normal 56 2 2 2 2" xfId="28974" xr:uid="{B3BD1E65-70CA-4E5B-88BF-E9EADC5E3DB8}"/>
    <cellStyle name="Normal 56 2 2 3" xfId="28973" xr:uid="{44F2321A-9ED0-4595-AA4B-490B559E6E76}"/>
    <cellStyle name="Normal 56 2 3" xfId="13329" xr:uid="{264FB444-C11C-4FF3-B51C-B30482CD42BC}"/>
    <cellStyle name="Normal 56 2 3 2" xfId="13330" xr:uid="{E17DB05B-5D3D-4FEF-81EC-B437D2AC483A}"/>
    <cellStyle name="Normal 56 2 3 2 2" xfId="28976" xr:uid="{99D744BC-A979-4A58-AC50-548E19DB9660}"/>
    <cellStyle name="Normal 56 2 3 3" xfId="28975" xr:uid="{08361189-7176-4EA4-B592-F176468FE122}"/>
    <cellStyle name="Normal 56 2 4" xfId="13331" xr:uid="{F6587B67-0422-472D-9F35-39998EBC51C3}"/>
    <cellStyle name="Normal 56 2 4 2" xfId="28977" xr:uid="{F22D538B-9427-45C2-8AA8-4AD94AE473AF}"/>
    <cellStyle name="Normal 56 2 5" xfId="28972" xr:uid="{93C50DFA-87C3-4652-8FA1-8AEA84057258}"/>
    <cellStyle name="Normal 56 3" xfId="13332" xr:uid="{93BF05D0-4B7C-4656-9F9F-BEC2D859DBBA}"/>
    <cellStyle name="Normal 56 3 2" xfId="13333" xr:uid="{A2DBD208-C4C4-4639-BFBD-D2592E2ACAEB}"/>
    <cellStyle name="Normal 56 3 2 2" xfId="28979" xr:uid="{FCB696B2-06CA-418A-BF3E-63D730335F9D}"/>
    <cellStyle name="Normal 56 3 3" xfId="28978" xr:uid="{F1DB66A7-19B9-43D3-950D-0DFDFEEBCB43}"/>
    <cellStyle name="Normal 56 4" xfId="13334" xr:uid="{A7F5E3B6-DB01-48D8-B4B4-4880C94F0C98}"/>
    <cellStyle name="Normal 56 4 2" xfId="13335" xr:uid="{B28E2D50-EA37-44AB-9E8F-C729FB97FCAD}"/>
    <cellStyle name="Normal 56 4 2 2" xfId="28981" xr:uid="{513F7372-3CDB-4AEA-A39A-FD0854FEB7D7}"/>
    <cellStyle name="Normal 56 4 3" xfId="28980" xr:uid="{F802BAE4-9A19-4C99-A610-DB1203867B9B}"/>
    <cellStyle name="Normal 56 5" xfId="13336" xr:uid="{BB2A2874-5142-43C7-9729-740CFC0CBA8B}"/>
    <cellStyle name="Normal 56 5 2" xfId="28982" xr:uid="{009BC507-3E45-4E80-9C76-97F66F5BAEA5}"/>
    <cellStyle name="Normal 56 6" xfId="28971" xr:uid="{CFE19E38-D711-47C3-B182-C889739ED7D5}"/>
    <cellStyle name="Normal 56_Dev global price ach" xfId="13337" xr:uid="{C9EE69B2-E66E-480B-8EBA-CEED34185E7A}"/>
    <cellStyle name="Normal 57" xfId="13338" xr:uid="{DE35360A-0327-4B29-84C0-5E1BD1A44D77}"/>
    <cellStyle name="Normal 57 2" xfId="13339" xr:uid="{3305302C-DFD1-4C34-8CEF-18F0FC8D72F0}"/>
    <cellStyle name="Normal 57 2 2" xfId="13340" xr:uid="{46BB998A-A7F1-47AB-9734-6623B1425E93}"/>
    <cellStyle name="Normal 57 2 2 2" xfId="13341" xr:uid="{330A3D24-AC3A-4989-9D6B-C9EE0ACED87D}"/>
    <cellStyle name="Normal 57 2 2 2 2" xfId="28986" xr:uid="{25AAB921-F97A-4181-83B6-709C3463DC5F}"/>
    <cellStyle name="Normal 57 2 2 3" xfId="28985" xr:uid="{A3442E39-E006-4734-B027-6FFE4DD354A1}"/>
    <cellStyle name="Normal 57 2 3" xfId="13342" xr:uid="{EBE431D7-E019-4A2F-BE80-1A0A0EE8A5B9}"/>
    <cellStyle name="Normal 57 2 3 2" xfId="13343" xr:uid="{EAC194C8-C60C-4774-BAE8-960881EE2153}"/>
    <cellStyle name="Normal 57 2 3 2 2" xfId="28988" xr:uid="{8B73D215-1273-4A81-92BB-8FCB4A460D6E}"/>
    <cellStyle name="Normal 57 2 3 3" xfId="28987" xr:uid="{8534E51C-8C31-4398-93E0-32C896F8B65A}"/>
    <cellStyle name="Normal 57 2 4" xfId="13344" xr:uid="{FDE0A1AB-1591-4DDC-BB4B-6B92830EDBBA}"/>
    <cellStyle name="Normal 57 2 4 2" xfId="28989" xr:uid="{E71E9C8F-50D7-41FF-9224-EC5B26F23C3D}"/>
    <cellStyle name="Normal 57 2 5" xfId="28984" xr:uid="{E84C8DD5-CB5E-414F-89EF-39777862514A}"/>
    <cellStyle name="Normal 57 3" xfId="13345" xr:uid="{9B1E394F-DBD0-4313-AE20-B7014D7AF12A}"/>
    <cellStyle name="Normal 57 3 2" xfId="13346" xr:uid="{D6DC6CFB-A987-4587-8BFF-2499642B925B}"/>
    <cellStyle name="Normal 57 3 2 2" xfId="28991" xr:uid="{A5BF5869-2ABC-438B-B5D0-202001B32352}"/>
    <cellStyle name="Normal 57 3 3" xfId="28990" xr:uid="{A149189C-8537-4B81-B424-CB8FC1133DD8}"/>
    <cellStyle name="Normal 57 4" xfId="13347" xr:uid="{0DE0CF48-7418-4E85-8780-7E5F7E437C58}"/>
    <cellStyle name="Normal 57 4 2" xfId="13348" xr:uid="{9DD7862C-5BCB-4360-8C62-AB793CAC6A9E}"/>
    <cellStyle name="Normal 57 4 2 2" xfId="28993" xr:uid="{CA2296A4-CB0D-4738-A1DB-2E5235506AFF}"/>
    <cellStyle name="Normal 57 4 3" xfId="28992" xr:uid="{02E175A0-AD3E-43E3-97BC-DCF6AE2B92F6}"/>
    <cellStyle name="Normal 57 5" xfId="13349" xr:uid="{7DB95FCE-E8F1-4C28-AC7A-1260CAFCE91B}"/>
    <cellStyle name="Normal 57 5 2" xfId="28994" xr:uid="{8BA6AF59-CE41-4E62-B9E8-198E2239BEBB}"/>
    <cellStyle name="Normal 57 6" xfId="28983" xr:uid="{57427755-CAAE-4EF8-9A62-88E4F9068069}"/>
    <cellStyle name="Normal 57_Dev global price ach" xfId="13350" xr:uid="{1A5875A6-FD18-4583-B1A9-69F3EB021CFF}"/>
    <cellStyle name="Normal 58" xfId="13351" xr:uid="{055626EA-493F-44C2-9DCF-3C891F1AE47C}"/>
    <cellStyle name="Normal 58 2" xfId="13352" xr:uid="{39D26201-3E36-48A5-A84A-A70422BBB989}"/>
    <cellStyle name="Normal 58 2 2" xfId="13353" xr:uid="{959354C7-3346-421D-B43A-67B3A50E5313}"/>
    <cellStyle name="Normal 58 2 2 2" xfId="13354" xr:uid="{C496FBF3-5DBB-4AD7-B232-84D85EDAB388}"/>
    <cellStyle name="Normal 58 2 2 2 2" xfId="28998" xr:uid="{C5D0B201-41F1-476B-B53F-10C0AA7C04A0}"/>
    <cellStyle name="Normal 58 2 2 3" xfId="28997" xr:uid="{156D349F-2D69-4D27-A278-D05907DA311B}"/>
    <cellStyle name="Normal 58 2 3" xfId="13355" xr:uid="{9B7A0914-4CC3-4B83-A99A-23FE20900829}"/>
    <cellStyle name="Normal 58 2 3 2" xfId="13356" xr:uid="{C0B4ADAF-E0A7-4827-B1A4-B87DA376FACD}"/>
    <cellStyle name="Normal 58 2 3 2 2" xfId="29000" xr:uid="{84600460-F92A-4544-A5CD-29776E411F32}"/>
    <cellStyle name="Normal 58 2 3 3" xfId="28999" xr:uid="{51BB33FA-FE4A-460D-A138-22801293D238}"/>
    <cellStyle name="Normal 58 2 4" xfId="13357" xr:uid="{CDD416FB-A691-4AF0-8AB7-DA1742A3FFF2}"/>
    <cellStyle name="Normal 58 2 4 2" xfId="29001" xr:uid="{1E5A644D-D9A9-4457-84CA-8CA14FDC9F1E}"/>
    <cellStyle name="Normal 58 2 5" xfId="28996" xr:uid="{CB817437-77D5-49C6-82E9-222C631BFBFE}"/>
    <cellStyle name="Normal 58 3" xfId="13358" xr:uid="{78D0BC29-F07C-49BE-811C-8B3590D93A70}"/>
    <cellStyle name="Normal 58 3 2" xfId="13359" xr:uid="{D8F532B1-44EA-466D-BF5C-C75D234446FD}"/>
    <cellStyle name="Normal 58 3 2 2" xfId="29003" xr:uid="{4C49B283-BF76-492B-99DD-E36662E70087}"/>
    <cellStyle name="Normal 58 3 3" xfId="29002" xr:uid="{B739A997-F7DF-4B66-9562-8FC8E619D34B}"/>
    <cellStyle name="Normal 58 4" xfId="13360" xr:uid="{7ACC9091-132A-430D-9209-9F00FA0E004A}"/>
    <cellStyle name="Normal 58 4 2" xfId="13361" xr:uid="{24410646-2059-4D04-846C-88781B3002A2}"/>
    <cellStyle name="Normal 58 4 2 2" xfId="29005" xr:uid="{C39ACC51-6EC5-4A5C-9C7E-4E00A34D9BB9}"/>
    <cellStyle name="Normal 58 4 3" xfId="29004" xr:uid="{CA032788-94C6-462F-ABAA-E25FFA689062}"/>
    <cellStyle name="Normal 58 5" xfId="13362" xr:uid="{A4A03CD3-159B-4B85-B897-E77C738D829F}"/>
    <cellStyle name="Normal 58 5 2" xfId="29006" xr:uid="{4047F9BF-B045-488E-A00F-769D1402B750}"/>
    <cellStyle name="Normal 58 6" xfId="28995" xr:uid="{0FB308F6-21EB-4D22-8F0B-0D106BA8C322}"/>
    <cellStyle name="Normal 58_Dev global price ach" xfId="13363" xr:uid="{C5C4EE65-3A3B-411A-81E6-8C829ECA049B}"/>
    <cellStyle name="Normal 59" xfId="13364" xr:uid="{FA751068-9A3A-4347-B7F2-5E3E400ABF0C}"/>
    <cellStyle name="Normal 59 2" xfId="13365" xr:uid="{A440202C-ED17-4B5B-9649-A3683D18205F}"/>
    <cellStyle name="Normal 59 2 2" xfId="13366" xr:uid="{F14182EA-1E54-4B50-ADE9-305F51B21623}"/>
    <cellStyle name="Normal 59 2 2 2" xfId="13367" xr:uid="{9B4D3FD0-6421-473C-8D7F-F3B86751650A}"/>
    <cellStyle name="Normal 59 2 2 2 2" xfId="29010" xr:uid="{094E9061-8189-481D-B5B6-A56B337DA981}"/>
    <cellStyle name="Normal 59 2 2 3" xfId="29009" xr:uid="{444388EF-889B-417F-A0F0-FE6EE8C597E0}"/>
    <cellStyle name="Normal 59 2 3" xfId="13368" xr:uid="{778AB8E2-BE85-447D-BA9D-EDE9AEAB00B6}"/>
    <cellStyle name="Normal 59 2 3 2" xfId="13369" xr:uid="{FE08EA5C-BA18-427A-A8CA-43A91BE5D8DF}"/>
    <cellStyle name="Normal 59 2 3 2 2" xfId="29012" xr:uid="{15654F3E-7E62-4D86-B837-9AAA060919EC}"/>
    <cellStyle name="Normal 59 2 3 3" xfId="29011" xr:uid="{2D7AF66A-2F22-4640-8641-1ED365823CC8}"/>
    <cellStyle name="Normal 59 2 4" xfId="13370" xr:uid="{E3E3F8F0-0386-4766-A091-79D099E7BC5B}"/>
    <cellStyle name="Normal 59 2 4 2" xfId="29013" xr:uid="{2C72B1D5-9C70-4E40-93AA-D9B9F7C56CF9}"/>
    <cellStyle name="Normal 59 2 5" xfId="29008" xr:uid="{B7DDA7E0-7424-485F-A862-FE8170980398}"/>
    <cellStyle name="Normal 59 3" xfId="13371" xr:uid="{DF2FD800-BA9E-405E-ABC1-572719E91677}"/>
    <cellStyle name="Normal 59 3 2" xfId="13372" xr:uid="{C50166F1-2655-4CA7-A90E-8B4C5264975C}"/>
    <cellStyle name="Normal 59 3 2 2" xfId="29015" xr:uid="{9B6012A0-4FA5-4F78-AD68-85D73C6C0379}"/>
    <cellStyle name="Normal 59 3 3" xfId="29014" xr:uid="{0E61A786-9FA5-4DE5-80C1-AE1BA98C4E59}"/>
    <cellStyle name="Normal 59 4" xfId="13373" xr:uid="{6638E1DE-79E3-40DE-8B9C-E23952320F74}"/>
    <cellStyle name="Normal 59 4 2" xfId="13374" xr:uid="{25D1B35D-DC23-4A38-BE8A-9F9A8BED6673}"/>
    <cellStyle name="Normal 59 4 2 2" xfId="29017" xr:uid="{A16A0CC2-B04A-41D2-A379-66A8BEDE319D}"/>
    <cellStyle name="Normal 59 4 3" xfId="29016" xr:uid="{C9EFBEB0-B4E0-4532-8198-018210895A0A}"/>
    <cellStyle name="Normal 59 5" xfId="13375" xr:uid="{CAA43D51-2AFB-4C2B-91B7-7BFFE1974E20}"/>
    <cellStyle name="Normal 59 5 2" xfId="29018" xr:uid="{3200FD5F-363F-411D-A26C-AE2F10BD9E8B}"/>
    <cellStyle name="Normal 59 6" xfId="29007" xr:uid="{0BA903B2-CAC5-4F81-A9C7-832F36771E63}"/>
    <cellStyle name="Normal 59_Dev global price ach" xfId="13376" xr:uid="{ED852778-DA50-4489-904B-5AB936A135FF}"/>
    <cellStyle name="Normal 6" xfId="385" xr:uid="{00000000-0005-0000-0000-00006A070000}"/>
    <cellStyle name="Normal 6 10" xfId="1746" xr:uid="{00000000-0005-0000-0000-00006B070000}"/>
    <cellStyle name="Normal 6 10 2" xfId="20634" xr:uid="{2E491E32-E512-479D-BB38-8632706EBE63}"/>
    <cellStyle name="Normal 6 10 3" xfId="20633" xr:uid="{1554C6A1-256E-45A2-8BE9-B5FBFF390331}"/>
    <cellStyle name="Normal 6 10_Input 18 Cash FC" xfId="20632" xr:uid="{B826F33E-1B82-45CE-B87C-A6E6C7549107}"/>
    <cellStyle name="Normal 6 11" xfId="1747" xr:uid="{00000000-0005-0000-0000-00006C070000}"/>
    <cellStyle name="Normal 6 11 2" xfId="20630" xr:uid="{76DA449C-2657-48BB-B652-EC4ADC1010EB}"/>
    <cellStyle name="Normal 6 11 3" xfId="20629" xr:uid="{3ABA37F7-E2CE-4860-AC40-0EBDECE67CAD}"/>
    <cellStyle name="Normal 6 11 4" xfId="34111" xr:uid="{8842FBBD-078E-4849-8D82-5B4F19C4D43C}"/>
    <cellStyle name="Normal 6 11 5" xfId="20631" xr:uid="{6D1BF957-7265-445C-9245-195BC03C89DF}"/>
    <cellStyle name="Normal 6 11_Input 18 Cash FC" xfId="20628" xr:uid="{A30AD045-AFE1-4CC7-9DD2-CFAA861DB313}"/>
    <cellStyle name="Normal 6 12" xfId="20627" xr:uid="{299FD6F3-3B59-461F-AB70-CF19247D2306}"/>
    <cellStyle name="Normal 6 12 2" xfId="18449" xr:uid="{AF347F0C-69AF-4054-B1F0-8C6A715F7E3B}"/>
    <cellStyle name="Normal 6 12 3" xfId="18448" xr:uid="{234DA479-76E3-4CCA-BA0A-ADE4EF2CCEF5}"/>
    <cellStyle name="Normal 6 12_Input 18 Cash FC" xfId="18447" xr:uid="{E951815B-B4FA-41AD-83D9-536D0218511E}"/>
    <cellStyle name="Normal 6 13" xfId="20626" xr:uid="{7A8141CA-9ACC-469D-9BB7-9548F367057C}"/>
    <cellStyle name="Normal 6 13 2" xfId="20625" xr:uid="{360F2EF5-C46F-4C81-8316-F1125BFF920B}"/>
    <cellStyle name="Normal 6 13 3" xfId="20624" xr:uid="{BCD7741D-A302-4B18-9317-6764E7D81B64}"/>
    <cellStyle name="Normal 6 13_Input 18 Cash FC" xfId="20623" xr:uid="{7DF6A752-6BB3-4621-B218-22FAC51977F2}"/>
    <cellStyle name="Normal 6 14" xfId="20622" xr:uid="{46A81C57-A5D6-4B0F-A5AF-508EB7E64DF0}"/>
    <cellStyle name="Normal 6 14 2" xfId="18446" xr:uid="{60240C53-B412-4F8C-8486-252CD53DB2C6}"/>
    <cellStyle name="Normal 6 14 3" xfId="20621" xr:uid="{D7F98FFA-1D28-44C1-8CBA-6D15DA0904F5}"/>
    <cellStyle name="Normal 6 14_Input 18 Cash FC" xfId="20620" xr:uid="{D9088833-9FF1-4A0E-BF4B-17DEA5AE06F2}"/>
    <cellStyle name="Normal 6 15" xfId="18186" xr:uid="{0EF2EFBE-66EB-460B-A827-2D457A6E6BD8}"/>
    <cellStyle name="Normal 6 16" xfId="18445" xr:uid="{6F591F02-3379-4B4A-A457-81AD832081AD}"/>
    <cellStyle name="Normal 6 17" xfId="18305" xr:uid="{070873EA-8C4F-4AE3-BE29-85973720E63C}"/>
    <cellStyle name="Normal 6 17 2" xfId="35832" xr:uid="{ABD88230-51A3-4978-AD99-2317224C4F13}"/>
    <cellStyle name="Normal 6 18" xfId="33919" xr:uid="{21178547-4D95-4D1C-937B-190F7AB79582}"/>
    <cellStyle name="Normal 6 19" xfId="18143" xr:uid="{E4D0BFD1-0B8E-48BA-BA4E-91FD086F4922}"/>
    <cellStyle name="Normal 6 19 2" xfId="37283" xr:uid="{18DB443D-73B9-47AF-9D86-DAE56407EE49}"/>
    <cellStyle name="Normal 6 2" xfId="1748" xr:uid="{00000000-0005-0000-0000-00006D070000}"/>
    <cellStyle name="Normal 6 2 10" xfId="13377" xr:uid="{3BB6ED23-EDA4-421E-9B1E-C1BAB3B27233}"/>
    <cellStyle name="Normal 6 2 10 2" xfId="13378" xr:uid="{07108BDF-9DEB-44ED-9DA5-7F04FFE01C0C}"/>
    <cellStyle name="Normal 6 2 10 2 2" xfId="13379" xr:uid="{96C37FA9-D0B1-46B3-BC4A-E2FCEC85A7A9}"/>
    <cellStyle name="Normal 6 2 10 2 2 2" xfId="29021" xr:uid="{686E8A55-C5CB-406F-9377-E4BE70A7A760}"/>
    <cellStyle name="Normal 6 2 10 2 3" xfId="29020" xr:uid="{76F9DA9A-9FE6-4FDD-993F-EF30CD296D8E}"/>
    <cellStyle name="Normal 6 2 10 2 4" xfId="20619" xr:uid="{E0AECA91-3234-4566-8B2E-DBE01BB00DAB}"/>
    <cellStyle name="Normal 6 2 10 3" xfId="13380" xr:uid="{E8C294F0-A7EB-4948-8AEA-01A8586B7C08}"/>
    <cellStyle name="Normal 6 2 10 3 2" xfId="13381" xr:uid="{E0D8B54F-5EEC-4F2E-A872-7C303CEC95F6}"/>
    <cellStyle name="Normal 6 2 10 3 2 2" xfId="29023" xr:uid="{BB00AB46-2C0B-4F01-9760-EC353E990A1B}"/>
    <cellStyle name="Normal 6 2 10 3 3" xfId="29022" xr:uid="{4D4DAA1A-F3A1-424B-B241-D9C95F5AC6EE}"/>
    <cellStyle name="Normal 6 2 10 3 4" xfId="20618" xr:uid="{04AA9EBA-248E-4241-BAA8-295C73CED853}"/>
    <cellStyle name="Normal 6 2 10 4" xfId="13382" xr:uid="{F5D3B681-6468-48DE-AF1F-45914F992153}"/>
    <cellStyle name="Normal 6 2 10 4 2" xfId="29024" xr:uid="{4A1413C3-010C-43AB-9EBD-DB5E8CF36805}"/>
    <cellStyle name="Normal 6 2 10 5" xfId="29019" xr:uid="{0E142C56-E1B2-41EF-B8D2-7E117456A51F}"/>
    <cellStyle name="Normal 6 2 10 6" xfId="18444" xr:uid="{6E216539-3323-4B12-A9F4-5B9F997509C3}"/>
    <cellStyle name="Normal 6 2 10_Input 18 Cash FC" xfId="20617" xr:uid="{98A2B43B-5A21-4179-B524-58D6F144BC2A}"/>
    <cellStyle name="Normal 6 2 11" xfId="13383" xr:uid="{F55437FA-6552-49CB-AD23-4B1AAFDC86D8}"/>
    <cellStyle name="Normal 6 2 11 2" xfId="13384" xr:uid="{5F27ABBC-3D40-4832-9525-333FE616041A}"/>
    <cellStyle name="Normal 6 2 11 2 2" xfId="29026" xr:uid="{449BF495-8B3B-4E2B-B92F-7B4B14AD8741}"/>
    <cellStyle name="Normal 6 2 11 2 3" xfId="20615" xr:uid="{4E3144B8-E9C7-43B5-956B-8EA52F2C2DDD}"/>
    <cellStyle name="Normal 6 2 11 3" xfId="13385" xr:uid="{54B3F954-67C2-43AE-819C-D54A6D8DBC7F}"/>
    <cellStyle name="Normal 6 2 11 3 2" xfId="29027" xr:uid="{1EA42AB9-1CB4-4A09-A90C-997764C74F3B}"/>
    <cellStyle name="Normal 6 2 11 3 3" xfId="20614" xr:uid="{9024C0ED-C14A-4BCA-934A-4D8BF30BFE24}"/>
    <cellStyle name="Normal 6 2 11 4" xfId="29025" xr:uid="{6CBECCB5-6694-460D-984C-B20A2BB6D498}"/>
    <cellStyle name="Normal 6 2 11 5" xfId="20616" xr:uid="{72947099-1B74-4671-B203-FE2BCB392475}"/>
    <cellStyle name="Normal 6 2 11_Input 18 Cash FC" xfId="20613" xr:uid="{35840CBB-AC63-49E9-A019-8C2F7DF8CE5F}"/>
    <cellStyle name="Normal 6 2 12" xfId="13386" xr:uid="{E79676B2-1F2F-4460-B5B9-8F3DDE82E718}"/>
    <cellStyle name="Normal 6 2 12 2" xfId="13387" xr:uid="{AA79FFDF-88FF-42CF-A875-27FF798EA720}"/>
    <cellStyle name="Normal 6 2 12 2 2" xfId="29029" xr:uid="{E4A7664C-134D-4272-9EF9-C925672B7394}"/>
    <cellStyle name="Normal 6 2 12 2 3" xfId="20611" xr:uid="{C68B1291-EBE4-4282-B0E9-1AFE1D721125}"/>
    <cellStyle name="Normal 6 2 12 3" xfId="29028" xr:uid="{18052D0B-DA43-4F0D-B4BF-9B9D68E058CB}"/>
    <cellStyle name="Normal 6 2 12 3 2" xfId="20610" xr:uid="{56F5F3E8-82E8-4476-9008-71B9EAAC7E75}"/>
    <cellStyle name="Normal 6 2 12 4" xfId="34587" xr:uid="{D1156AB6-840F-4995-8E20-E037E81CF536}"/>
    <cellStyle name="Normal 6 2 12 5" xfId="20612" xr:uid="{158D5A4D-D7DF-423B-9EFB-9B3CED2105C5}"/>
    <cellStyle name="Normal 6 2 12_Input 18 Cash FC" xfId="20609" xr:uid="{62B9DB67-0D3A-43DB-A889-A74B0D1E9F2A}"/>
    <cellStyle name="Normal 6 2 13" xfId="13388" xr:uid="{6D7B94D9-01E4-43EE-B3EE-020C0252683A}"/>
    <cellStyle name="Normal 6 2 13 2" xfId="13389" xr:uid="{55120CE9-4A6E-4256-A33E-C1397C114F5F}"/>
    <cellStyle name="Normal 6 2 13 2 2" xfId="29031" xr:uid="{8E07BA81-089D-4A80-90A9-53E106D49780}"/>
    <cellStyle name="Normal 6 2 13 2 3" xfId="20607" xr:uid="{14F99BB0-910B-4210-AD8D-5884AD9509FA}"/>
    <cellStyle name="Normal 6 2 13 3" xfId="29030" xr:uid="{93FACB52-74AD-4591-B846-922776D18994}"/>
    <cellStyle name="Normal 6 2 13 3 2" xfId="20606" xr:uid="{CC681E50-5F7D-4B06-AB4F-28E33B6A787F}"/>
    <cellStyle name="Normal 6 2 13 4" xfId="34588" xr:uid="{876F3726-892C-4826-97A0-581CAA0F0591}"/>
    <cellStyle name="Normal 6 2 13 5" xfId="20608" xr:uid="{BCC10B7A-370B-4C25-AC17-1895C81AFCC1}"/>
    <cellStyle name="Normal 6 2 13_Input 18 Cash FC" xfId="20605" xr:uid="{4165EDFC-082D-47CF-A1AD-0828B246AA13}"/>
    <cellStyle name="Normal 6 2 14" xfId="13390" xr:uid="{DA0818AA-F3CF-44DB-9194-54953D00BD81}"/>
    <cellStyle name="Normal 6 2 14 2" xfId="29032" xr:uid="{8B9D0327-B74F-4241-8529-38D83DFBFA9B}"/>
    <cellStyle name="Normal 6 2 14 3" xfId="20604" xr:uid="{977C1547-FAD9-4299-85D9-D71FA490C720}"/>
    <cellStyle name="Normal 6 2 15" xfId="20603" xr:uid="{45028537-2D2F-4125-A57C-BE68332A469E}"/>
    <cellStyle name="Normal 6 2 16" xfId="18288" xr:uid="{76ACE393-ECDF-426C-ADB0-D7845C45060C}"/>
    <cellStyle name="Normal 6 2 17" xfId="34669" xr:uid="{29DC506B-F9B7-478F-AADA-3FE10F0F7BAB}"/>
    <cellStyle name="Normal 6 2 18" xfId="37212" xr:uid="{33BCCDF7-7281-49BA-8614-F5BBFC8C120B}"/>
    <cellStyle name="Normal 6 2 2" xfId="1749" xr:uid="{00000000-0005-0000-0000-00006E070000}"/>
    <cellStyle name="Normal 6 2 2 10" xfId="13391" xr:uid="{9E099AA2-2DD7-4A40-849E-CA0AB56A0A9D}"/>
    <cellStyle name="Normal 6 2 2 10 2" xfId="13392" xr:uid="{9FC53D2E-571A-40A6-8AC2-7AED7E0319DB}"/>
    <cellStyle name="Normal 6 2 2 10 2 2" xfId="29034" xr:uid="{383DCCD7-D6D3-42D2-82C8-00BA27EA0F37}"/>
    <cellStyle name="Normal 6 2 2 10 2 3" xfId="20601" xr:uid="{E768DB3D-708B-4C83-BC1F-D30FD1FCA0BC}"/>
    <cellStyle name="Normal 6 2 2 10 3" xfId="13393" xr:uid="{5F3F0AF1-BE0B-4344-BCBC-CC16D589DBCA}"/>
    <cellStyle name="Normal 6 2 2 10 3 2" xfId="29035" xr:uid="{62C6AC86-E903-4CF7-9C4F-BE7F6172EAE2}"/>
    <cellStyle name="Normal 6 2 2 10 3 3" xfId="20600" xr:uid="{F8E178EC-2098-4635-A175-C526FE94975B}"/>
    <cellStyle name="Normal 6 2 2 10 4" xfId="29033" xr:uid="{EB1D0A3D-ADF1-4046-9034-815055D966B9}"/>
    <cellStyle name="Normal 6 2 2 10 5" xfId="20602" xr:uid="{9BC0213D-0E27-4890-916E-1709D85713E3}"/>
    <cellStyle name="Normal 6 2 2 10_Input 18 Cash FC" xfId="20599" xr:uid="{954A82F1-AD9C-498C-8C45-AD93B6E1D272}"/>
    <cellStyle name="Normal 6 2 2 11" xfId="13394" xr:uid="{F3ED5D48-0F12-41A1-98AB-0E8817D0EA18}"/>
    <cellStyle name="Normal 6 2 2 11 2" xfId="13395" xr:uid="{5565FBA1-D283-45AE-80DB-DE4C06EBC5D2}"/>
    <cellStyle name="Normal 6 2 2 11 2 2" xfId="29037" xr:uid="{D80C986D-C759-45DD-9D26-FE52076ED42F}"/>
    <cellStyle name="Normal 6 2 2 11 2 3" xfId="20597" xr:uid="{966E335C-86EE-47ED-88B7-A80EB11E8E02}"/>
    <cellStyle name="Normal 6 2 2 11 3" xfId="29036" xr:uid="{124F2E6C-9F8B-4514-8648-F2EABC8DADEC}"/>
    <cellStyle name="Normal 6 2 2 11 3 2" xfId="20596" xr:uid="{43D3017C-CA17-44A8-A523-FD361D25CF64}"/>
    <cellStyle name="Normal 6 2 2 11 4" xfId="34589" xr:uid="{984AA1E4-B5FF-49A5-8C17-14DF9B935EB9}"/>
    <cellStyle name="Normal 6 2 2 11 5" xfId="20598" xr:uid="{DB5A8D82-FFF7-44CA-9989-C770BEEEECD7}"/>
    <cellStyle name="Normal 6 2 2 11_Input 18 Cash FC" xfId="20595" xr:uid="{F819BB5C-AC09-47B9-8095-A536907B0DDF}"/>
    <cellStyle name="Normal 6 2 2 12" xfId="13396" xr:uid="{25F99712-4551-4F58-BA61-99F0FA27C346}"/>
    <cellStyle name="Normal 6 2 2 12 2" xfId="13397" xr:uid="{1B91DF84-F020-47AF-9A06-82B757335680}"/>
    <cellStyle name="Normal 6 2 2 12 2 2" xfId="29039" xr:uid="{5B073D04-1A5C-4B21-B31F-9A8175C26B49}"/>
    <cellStyle name="Normal 6 2 2 12 3" xfId="29038" xr:uid="{2F68C990-5E43-4F25-A33A-EEF2376D7ACA}"/>
    <cellStyle name="Normal 6 2 2 12 4" xfId="18443" xr:uid="{8D61F6C9-E669-4A44-BA28-B5D4112CCBA3}"/>
    <cellStyle name="Normal 6 2 2 13" xfId="13398" xr:uid="{8CA3A12F-C2E3-40D3-A7CE-F12A51F1FFC4}"/>
    <cellStyle name="Normal 6 2 2 13 2" xfId="29040" xr:uid="{9DF4F984-077A-49C3-B693-0C4824B10537}"/>
    <cellStyle name="Normal 6 2 2 13 3" xfId="20594" xr:uid="{25A28D11-BC24-42F5-9B22-F98B26A4BCC8}"/>
    <cellStyle name="Normal 6 2 2 14" xfId="18276" xr:uid="{BA7E029A-0B57-407A-BFBD-E28E8F1DDD33}"/>
    <cellStyle name="Normal 6 2 2 15" xfId="34670" xr:uid="{6B315C39-C3CF-496C-AF09-E868A88EBD03}"/>
    <cellStyle name="Normal 6 2 2 16" xfId="34814" xr:uid="{9F592D05-873D-4595-A750-6E22844EB18F}"/>
    <cellStyle name="Normal 6 2 2 2" xfId="1750" xr:uid="{00000000-0005-0000-0000-00006F070000}"/>
    <cellStyle name="Normal 6 2 2 2 10" xfId="13399" xr:uid="{E293CCE2-EB32-4BE3-952A-09707478FF51}"/>
    <cellStyle name="Normal 6 2 2 2 10 2" xfId="13400" xr:uid="{428C6CC0-B8D2-4A60-B3EA-D394BBF04CF3}"/>
    <cellStyle name="Normal 6 2 2 2 10 2 2" xfId="29042" xr:uid="{289DBE08-E9FC-415F-BD20-C5F706E8A047}"/>
    <cellStyle name="Normal 6 2 2 2 10 3" xfId="29041" xr:uid="{0897CBC7-DB4C-4FD5-9F16-573D2BFEA530}"/>
    <cellStyle name="Normal 6 2 2 2 10 4" xfId="20593" xr:uid="{6D39CD58-B10C-464C-B5CB-8792BB1FE11E}"/>
    <cellStyle name="Normal 6 2 2 2 11" xfId="13401" xr:uid="{DA2CE989-8B40-4932-8C13-D048E4F045A8}"/>
    <cellStyle name="Normal 6 2 2 2 11 2" xfId="13402" xr:uid="{77AE1764-3981-4045-9479-21AD3F14B0B2}"/>
    <cellStyle name="Normal 6 2 2 2 11 2 2" xfId="29044" xr:uid="{3C192F48-D5ED-4C2B-9218-DBA98A369277}"/>
    <cellStyle name="Normal 6 2 2 2 11 3" xfId="29043" xr:uid="{B02D3258-75CD-4999-BCE6-5D869F5C03AD}"/>
    <cellStyle name="Normal 6 2 2 2 12" xfId="13403" xr:uid="{F7B05348-7AF7-400D-9C10-9400F21C16D1}"/>
    <cellStyle name="Normal 6 2 2 2 12 2" xfId="29045" xr:uid="{672764C1-4467-4F85-9871-A07B7B6A2802}"/>
    <cellStyle name="Normal 6 2 2 2 2" xfId="1751" xr:uid="{00000000-0005-0000-0000-000070070000}"/>
    <cellStyle name="Normal 6 2 2 2 2 2" xfId="1752" xr:uid="{00000000-0005-0000-0000-000071070000}"/>
    <cellStyle name="Normal 6 2 2 2 2 2 2" xfId="1753" xr:uid="{00000000-0005-0000-0000-000072070000}"/>
    <cellStyle name="Normal 6 2 2 2 2 2 2 2" xfId="13405" xr:uid="{FA01B35D-9428-43E0-AA93-69CF4D1E3917}"/>
    <cellStyle name="Normal 6 2 2 2 2 2 2 2 2" xfId="13406" xr:uid="{4685E3D7-47B1-4FFC-A4A0-74D9DD85687F}"/>
    <cellStyle name="Normal 6 2 2 2 2 2 2 2 2 2" xfId="29047" xr:uid="{6067F6E7-EC2F-423F-8E41-85D371252457}"/>
    <cellStyle name="Normal 6 2 2 2 2 2 2 2 3" xfId="13407" xr:uid="{09EE13CC-C627-4F26-AB1B-F7ADE2701D7D}"/>
    <cellStyle name="Normal 6 2 2 2 2 2 2 2 3 2" xfId="29048" xr:uid="{29B5945B-D7A1-4603-9E5D-19B09697426A}"/>
    <cellStyle name="Normal 6 2 2 2 2 2 2 2 4" xfId="29046" xr:uid="{10E1D9F3-ADD7-429D-A7B1-24ECD3DD0A08}"/>
    <cellStyle name="Normal 6 2 2 2 2 2 2 3" xfId="13408" xr:uid="{885632D4-5FA9-4DED-A251-0C5B48B4F979}"/>
    <cellStyle name="Normal 6 2 2 2 2 2 2 3 2" xfId="13409" xr:uid="{1B7318B8-7EED-4A38-9AE7-A2BCDD5ED655}"/>
    <cellStyle name="Normal 6 2 2 2 2 2 2 3 2 2" xfId="29050" xr:uid="{22E3ABDA-0B85-46FB-AB3C-4DB36F4D6181}"/>
    <cellStyle name="Normal 6 2 2 2 2 2 2 3 3" xfId="29049" xr:uid="{9E673239-BC50-487C-B0F3-EC7AF01987AF}"/>
    <cellStyle name="Normal 6 2 2 2 2 2 2 4" xfId="13410" xr:uid="{50A97FBA-1B48-406F-AF2D-B43EE3D00B73}"/>
    <cellStyle name="Normal 6 2 2 2 2 2 2 4 2" xfId="13411" xr:uid="{EF8C93FA-D48E-4731-AE42-CF623AE20C3A}"/>
    <cellStyle name="Normal 6 2 2 2 2 2 2 4 2 2" xfId="29052" xr:uid="{085DFA6E-2CAD-478E-8FE4-916088BE6F58}"/>
    <cellStyle name="Normal 6 2 2 2 2 2 2 4 3" xfId="29051" xr:uid="{5F055AA5-CC95-41F8-AAD8-21570ED3B8F5}"/>
    <cellStyle name="Normal 6 2 2 2 2 2 2 5" xfId="13412" xr:uid="{AAD68B82-6C88-4E97-80E7-2A4B1810CCF5}"/>
    <cellStyle name="Normal 6 2 2 2 2 2 2 5 2" xfId="29053" xr:uid="{A4B0C00D-6108-4F0E-BFC1-CC60CDDAF64F}"/>
    <cellStyle name="Normal 6 2 2 2 2 2 2_sales contracts" xfId="13404" xr:uid="{CD709F34-240F-45BF-9757-6E64425EB043}"/>
    <cellStyle name="Normal 6 2 2 2 2 2 3" xfId="13413" xr:uid="{557B6D24-F9B5-4C90-A882-2683E4537877}"/>
    <cellStyle name="Normal 6 2 2 2 2 2 3 2" xfId="13414" xr:uid="{8D94E73C-8C2A-4657-95E4-72D7D976A8C4}"/>
    <cellStyle name="Normal 6 2 2 2 2 2 3 2 2" xfId="29055" xr:uid="{DB1B6925-4291-4D96-B7BF-216447F70AE3}"/>
    <cellStyle name="Normal 6 2 2 2 2 2 3 3" xfId="13415" xr:uid="{BD8885C7-7815-4A9D-9B92-7FB3AFC646C9}"/>
    <cellStyle name="Normal 6 2 2 2 2 2 3 3 2" xfId="29056" xr:uid="{14BEA1EF-6204-4A7D-AA8E-8AABF57DEBE4}"/>
    <cellStyle name="Normal 6 2 2 2 2 2 3 4" xfId="29054" xr:uid="{D17416CA-99DB-4444-A20A-121B7F41A39A}"/>
    <cellStyle name="Normal 6 2 2 2 2 2 3 5" xfId="20592" xr:uid="{3DAB48FF-BAFB-481E-87EB-4B463B491DB3}"/>
    <cellStyle name="Normal 6 2 2 2 2 2 4" xfId="13416" xr:uid="{18DAC058-93DE-42C3-8C19-53262A2B260A}"/>
    <cellStyle name="Normal 6 2 2 2 2 2 4 2" xfId="13417" xr:uid="{21B05D49-6505-42F6-AE7F-B192A531E916}"/>
    <cellStyle name="Normal 6 2 2 2 2 2 4 2 2" xfId="29058" xr:uid="{1AD74B59-0AEA-4417-9A4D-7D389FA8345A}"/>
    <cellStyle name="Normal 6 2 2 2 2 2 4 3" xfId="13418" xr:uid="{2510F021-5D2C-4EA8-A44A-ED4063799B3C}"/>
    <cellStyle name="Normal 6 2 2 2 2 2 4 3 2" xfId="29059" xr:uid="{03BD639B-B5CD-4FFA-A853-F559F3261904}"/>
    <cellStyle name="Normal 6 2 2 2 2 2 4 4" xfId="29057" xr:uid="{0C47E800-66F3-4AF1-B3C2-68A2A6D90856}"/>
    <cellStyle name="Normal 6 2 2 2 2 2 5" xfId="13419" xr:uid="{A0E0F7D4-C1B5-43B9-83D3-4669C4A31119}"/>
    <cellStyle name="Normal 6 2 2 2 2 2 5 2" xfId="13420" xr:uid="{48C5127D-A800-429C-8356-3570E3EB4A06}"/>
    <cellStyle name="Normal 6 2 2 2 2 2 5 2 2" xfId="29061" xr:uid="{A078C9A2-155C-41B0-BEE6-105F882F64BB}"/>
    <cellStyle name="Normal 6 2 2 2 2 2 5 3" xfId="29060" xr:uid="{6A5AE78A-8207-4D18-A6A7-866D27D4B2AF}"/>
    <cellStyle name="Normal 6 2 2 2 2 2 6" xfId="13421" xr:uid="{19914922-8A6D-4A6B-9E05-43D6EF6DEA85}"/>
    <cellStyle name="Normal 6 2 2 2 2 2 6 2" xfId="13422" xr:uid="{D7DE0EF5-CB78-4C8D-A3A1-0F68C09664C8}"/>
    <cellStyle name="Normal 6 2 2 2 2 2 6 2 2" xfId="29063" xr:uid="{D14AD463-4E33-4F6A-9CFB-3104D7AE29F1}"/>
    <cellStyle name="Normal 6 2 2 2 2 2 6 3" xfId="29062" xr:uid="{398EFC01-AB3D-43BA-BE60-CCF701DCE31C}"/>
    <cellStyle name="Normal 6 2 2 2 2 2 7" xfId="13423" xr:uid="{3337A1FC-9DD9-454E-B739-BF5E7ACF328B}"/>
    <cellStyle name="Normal 6 2 2 2 2 2 7 2" xfId="29064" xr:uid="{3E560B5D-5AE2-4503-AA2D-87391BDA6B68}"/>
    <cellStyle name="Normal 6 2 2 2 2 2_Dev global price ach" xfId="13424" xr:uid="{A2A55A3F-15EF-43D9-A9A2-4D9951970746}"/>
    <cellStyle name="Normal 6 2 2 2 2 3" xfId="1754" xr:uid="{00000000-0005-0000-0000-000074070000}"/>
    <cellStyle name="Normal 6 2 2 2 2 3 2" xfId="13425" xr:uid="{AB1D13B6-819F-4EDC-81EE-04C5D7F8BDBE}"/>
    <cellStyle name="Normal 6 2 2 2 2 3 2 2" xfId="13426" xr:uid="{16DB38D0-F1C3-41FA-A524-4A65474749EA}"/>
    <cellStyle name="Normal 6 2 2 2 2 3 2 2 2" xfId="29066" xr:uid="{E1AA454F-030C-4579-B9F0-88B5556E6045}"/>
    <cellStyle name="Normal 6 2 2 2 2 3 2 3" xfId="13427" xr:uid="{35FD0FB0-8A14-4EC4-97A0-F9351D9E4176}"/>
    <cellStyle name="Normal 6 2 2 2 2 3 2 3 2" xfId="29067" xr:uid="{20A9DE46-4F61-4F8B-9308-D0799744F569}"/>
    <cellStyle name="Normal 6 2 2 2 2 3 2 4" xfId="29065" xr:uid="{1112E4EC-86C7-410A-99BB-2702220936E1}"/>
    <cellStyle name="Normal 6 2 2 2 2 3 2 5" xfId="20591" xr:uid="{80D8549C-D38A-4A07-9400-D8E6607FFFF3}"/>
    <cellStyle name="Normal 6 2 2 2 2 3 3" xfId="13428" xr:uid="{33555791-4F0C-4EBF-9576-26D138F861F2}"/>
    <cellStyle name="Normal 6 2 2 2 2 3 3 2" xfId="13429" xr:uid="{AE1DA863-C1D9-4CEE-A111-9F0AD99AB3D0}"/>
    <cellStyle name="Normal 6 2 2 2 2 3 3 2 2" xfId="29069" xr:uid="{D64B0F49-6A15-440A-8CE6-174E1F7A094E}"/>
    <cellStyle name="Normal 6 2 2 2 2 3 3 3" xfId="29068" xr:uid="{638684B7-5F57-4C3D-A977-D9BF54685A91}"/>
    <cellStyle name="Normal 6 2 2 2 2 3 3 4" xfId="20590" xr:uid="{EA308DFB-3581-4B25-B444-22A2023EC989}"/>
    <cellStyle name="Normal 6 2 2 2 2 3 4" xfId="13430" xr:uid="{8C4AEBEB-9AD5-4E6F-B231-83DECE044362}"/>
    <cellStyle name="Normal 6 2 2 2 2 3 4 2" xfId="13431" xr:uid="{3F5E1CCA-CBB5-43F4-88AD-16A3B048A22E}"/>
    <cellStyle name="Normal 6 2 2 2 2 3 4 2 2" xfId="29071" xr:uid="{64ED8E8F-8F5F-4779-BADE-5C7DB636D2D6}"/>
    <cellStyle name="Normal 6 2 2 2 2 3 4 3" xfId="29070" xr:uid="{28944C4C-7212-4B08-89FF-67F459E732CA}"/>
    <cellStyle name="Normal 6 2 2 2 2 3 5" xfId="13432" xr:uid="{508F4734-3F09-4355-8635-136933964B69}"/>
    <cellStyle name="Normal 6 2 2 2 2 3 5 2" xfId="29072" xr:uid="{A51F53B7-503D-412D-95D5-46A1DD53F250}"/>
    <cellStyle name="Normal 6 2 2 2 2 3_Input 18 Cash FC" xfId="20589" xr:uid="{BF60CD7A-56B2-4AC9-93E8-DD71C11BF4F0}"/>
    <cellStyle name="Normal 6 2 2 2 2 4" xfId="13433" xr:uid="{9C9DCEA1-1D4D-41E5-974B-0DDD2616FA73}"/>
    <cellStyle name="Normal 6 2 2 2 2 4 2" xfId="13434" xr:uid="{08E2F38C-E6DC-4A66-82D3-50B447ED2301}"/>
    <cellStyle name="Normal 6 2 2 2 2 4 2 2" xfId="29074" xr:uid="{45CC78D5-5280-487C-9611-3D339799B5D4}"/>
    <cellStyle name="Normal 6 2 2 2 2 4 2 3" xfId="20587" xr:uid="{0F305405-DB4C-428F-9E8F-83D9802F2F10}"/>
    <cellStyle name="Normal 6 2 2 2 2 4 3" xfId="13435" xr:uid="{A62D4DA7-5F99-4BDB-9BF0-EAD1F316FC84}"/>
    <cellStyle name="Normal 6 2 2 2 2 4 3 2" xfId="29075" xr:uid="{7A2B7245-F993-4897-A2AA-CE06F96CBFBB}"/>
    <cellStyle name="Normal 6 2 2 2 2 4 3 3" xfId="20586" xr:uid="{5E8AB412-6229-438F-9689-46069B8805F0}"/>
    <cellStyle name="Normal 6 2 2 2 2 4 4" xfId="29073" xr:uid="{0E32BFAC-A6DE-420D-BD33-9ADE55653E45}"/>
    <cellStyle name="Normal 6 2 2 2 2 4 5" xfId="20588" xr:uid="{AD3332C0-4A07-4C79-9D93-DE6605C33902}"/>
    <cellStyle name="Normal 6 2 2 2 2 4_Input 18 Cash FC" xfId="20585" xr:uid="{47398097-8588-4F2E-8223-AA733904173B}"/>
    <cellStyle name="Normal 6 2 2 2 2 5" xfId="13436" xr:uid="{7757D1D2-06D0-4E97-B13F-3A5D1752A451}"/>
    <cellStyle name="Normal 6 2 2 2 2 5 2" xfId="13437" xr:uid="{BA6EAC90-9282-4B76-BCEB-C5C9D9F098C4}"/>
    <cellStyle name="Normal 6 2 2 2 2 5 2 2" xfId="29077" xr:uid="{2940FA77-1EC2-4258-8E18-474E69624845}"/>
    <cellStyle name="Normal 6 2 2 2 2 5 2 3" xfId="20584" xr:uid="{2CB3EED5-9C39-4D6B-A120-4A60E425F501}"/>
    <cellStyle name="Normal 6 2 2 2 2 5 3" xfId="13438" xr:uid="{23068243-2635-43B8-A826-FF95B7BA6443}"/>
    <cellStyle name="Normal 6 2 2 2 2 5 3 2" xfId="29078" xr:uid="{D10D46C0-3C56-4516-AD6F-6991019E8D46}"/>
    <cellStyle name="Normal 6 2 2 2 2 5 3 3" xfId="20583" xr:uid="{3E8E515A-A658-4063-9E83-7E8BF3D61899}"/>
    <cellStyle name="Normal 6 2 2 2 2 5 4" xfId="29076" xr:uid="{F7DC1731-814C-499A-854B-2D51694F60B0}"/>
    <cellStyle name="Normal 6 2 2 2 2 5 5" xfId="18442" xr:uid="{26A2EA30-50BD-4935-B47E-C1EA18838688}"/>
    <cellStyle name="Normal 6 2 2 2 2 5_Input 18 Cash FC" xfId="20582" xr:uid="{149E8CF7-8932-438D-A1BC-AC4015D448A3}"/>
    <cellStyle name="Normal 6 2 2 2 2 6" xfId="13439" xr:uid="{2CAC734E-8A35-4D39-803A-DE9C14117CDE}"/>
    <cellStyle name="Normal 6 2 2 2 2 6 2" xfId="13440" xr:uid="{98C3C846-B62C-43CA-9DA0-8374B06F8FEA}"/>
    <cellStyle name="Normal 6 2 2 2 2 6 2 2" xfId="29080" xr:uid="{506B83D9-B3F5-4C5C-A467-3DCA0DEDEA24}"/>
    <cellStyle name="Normal 6 2 2 2 2 6 2 3" xfId="20580" xr:uid="{258E1795-3E2D-4860-83C2-26E22107339E}"/>
    <cellStyle name="Normal 6 2 2 2 2 6 3" xfId="29079" xr:uid="{C855DB27-042F-44BE-A994-F17E11C28DC3}"/>
    <cellStyle name="Normal 6 2 2 2 2 6 3 2" xfId="20579" xr:uid="{DEFDC6EB-7D5D-41CE-980F-C7880879DFAA}"/>
    <cellStyle name="Normal 6 2 2 2 2 6 4" xfId="34590" xr:uid="{48140709-F632-4091-BC2D-6D011B150B13}"/>
    <cellStyle name="Normal 6 2 2 2 2 6 5" xfId="20581" xr:uid="{F2CB0767-9E62-44CB-8A3C-A64863560F20}"/>
    <cellStyle name="Normal 6 2 2 2 2 6_Input 18 Cash FC" xfId="20578" xr:uid="{EF14CD3F-C6F0-4132-A1AC-AB3ECB3D5E04}"/>
    <cellStyle name="Normal 6 2 2 2 2 7" xfId="13441" xr:uid="{A00CE0B6-77DE-4930-9B73-0D635E1600DF}"/>
    <cellStyle name="Normal 6 2 2 2 2 7 2" xfId="13442" xr:uid="{6506A2B6-782B-47CB-B961-368D826AF668}"/>
    <cellStyle name="Normal 6 2 2 2 2 7 2 2" xfId="29082" xr:uid="{58C0AAA9-075C-4998-8563-C98B3D640907}"/>
    <cellStyle name="Normal 6 2 2 2 2 7 3" xfId="29081" xr:uid="{6A3DB62D-7552-44ED-A9D8-23F35CBE2A3D}"/>
    <cellStyle name="Normal 6 2 2 2 2 7 4" xfId="20577" xr:uid="{1DEB2839-9ACD-410B-8480-BF458BC7D5CE}"/>
    <cellStyle name="Normal 6 2 2 2 2 8" xfId="13443" xr:uid="{045CB777-C30E-4D1D-81BD-88C178C56DEA}"/>
    <cellStyle name="Normal 6 2 2 2 2 8 2" xfId="29083" xr:uid="{03BDD627-FE15-429B-BB3D-5B4FDE7C8FFB}"/>
    <cellStyle name="Normal 6 2 2 2 2 8 3" xfId="20576" xr:uid="{D173088E-46E0-444E-BF8D-372D51B65493}"/>
    <cellStyle name="Normal 6 2 2 2 2_Dev global price ach" xfId="13444" xr:uid="{0A9382F5-A190-4C22-8D69-498055B00738}"/>
    <cellStyle name="Normal 6 2 2 2 3" xfId="1755" xr:uid="{00000000-0005-0000-0000-000076070000}"/>
    <cellStyle name="Normal 6 2 2 2 3 2" xfId="1756" xr:uid="{00000000-0005-0000-0000-000077070000}"/>
    <cellStyle name="Normal 6 2 2 2 3 2 2" xfId="1757" xr:uid="{00000000-0005-0000-0000-000078070000}"/>
    <cellStyle name="Normal 6 2 2 2 3 2 2 2" xfId="13446" xr:uid="{EAC145E2-A2AB-405B-B424-152AF9A73094}"/>
    <cellStyle name="Normal 6 2 2 2 3 2 2 2 2" xfId="13447" xr:uid="{8AA5A935-C835-4711-9EB6-7CF198DC1141}"/>
    <cellStyle name="Normal 6 2 2 2 3 2 2 2 2 2" xfId="29085" xr:uid="{7FA99DBA-5DEB-4A7A-B164-6067C68327F3}"/>
    <cellStyle name="Normal 6 2 2 2 3 2 2 2 3" xfId="13448" xr:uid="{AF357377-2867-4E00-B3D2-AB0EA325C39E}"/>
    <cellStyle name="Normal 6 2 2 2 3 2 2 2 3 2" xfId="29086" xr:uid="{B1050973-0835-4445-A3B3-10B422AA0A92}"/>
    <cellStyle name="Normal 6 2 2 2 3 2 2 2 4" xfId="29084" xr:uid="{F5C80860-84D0-484B-8D10-DDD6B56A40A5}"/>
    <cellStyle name="Normal 6 2 2 2 3 2 2 3" xfId="13449" xr:uid="{7CE63683-6A8E-41B5-8275-B5BFECF9AEBF}"/>
    <cellStyle name="Normal 6 2 2 2 3 2 2 3 2" xfId="13450" xr:uid="{61FAD2D7-9116-471A-9A48-2A7941BD7A68}"/>
    <cellStyle name="Normal 6 2 2 2 3 2 2 3 2 2" xfId="29088" xr:uid="{4C25265F-223E-406C-8C56-9DBD48E5271B}"/>
    <cellStyle name="Normal 6 2 2 2 3 2 2 3 3" xfId="29087" xr:uid="{7FF9E401-07EB-4D9C-BBF3-FCD71168A589}"/>
    <cellStyle name="Normal 6 2 2 2 3 2 2 4" xfId="13451" xr:uid="{B2F83FF0-446B-4ABD-ABD6-0DCA26FF0E56}"/>
    <cellStyle name="Normal 6 2 2 2 3 2 2 4 2" xfId="13452" xr:uid="{70A5CEED-4C94-4A0D-8988-EA940FAB4421}"/>
    <cellStyle name="Normal 6 2 2 2 3 2 2 4 2 2" xfId="29090" xr:uid="{5C6F0BF6-8BC0-4EFC-854E-10DBFE3C829A}"/>
    <cellStyle name="Normal 6 2 2 2 3 2 2 4 3" xfId="29089" xr:uid="{E9FD6B95-3DC3-470E-9078-046B47BBF744}"/>
    <cellStyle name="Normal 6 2 2 2 3 2 2 5" xfId="13453" xr:uid="{17C31583-2A6D-45CA-9E56-44B128489312}"/>
    <cellStyle name="Normal 6 2 2 2 3 2 2 5 2" xfId="29091" xr:uid="{10C78A0C-7546-4B77-9374-F0C28C81B676}"/>
    <cellStyle name="Normal 6 2 2 2 3 2 2_sales contracts" xfId="13445" xr:uid="{D5CEA9FE-542F-4AAE-86E4-A18911E57031}"/>
    <cellStyle name="Normal 6 2 2 2 3 2 3" xfId="13454" xr:uid="{40BCC096-46E4-49F0-821F-21177E3E2454}"/>
    <cellStyle name="Normal 6 2 2 2 3 2 3 2" xfId="13455" xr:uid="{F505F2A6-231B-4B36-9F40-A64228836762}"/>
    <cellStyle name="Normal 6 2 2 2 3 2 3 2 2" xfId="29093" xr:uid="{0CDEDBFA-5B6C-4DB5-AB7E-9A137CAAD16E}"/>
    <cellStyle name="Normal 6 2 2 2 3 2 3 3" xfId="13456" xr:uid="{728B1B23-3BEF-4FAA-AEC5-9598B7599EFB}"/>
    <cellStyle name="Normal 6 2 2 2 3 2 3 3 2" xfId="29094" xr:uid="{1C90CDEC-80FB-499B-B6CF-5CA717194826}"/>
    <cellStyle name="Normal 6 2 2 2 3 2 3 4" xfId="29092" xr:uid="{7F291DC3-B1C3-4857-9964-636F554FC57E}"/>
    <cellStyle name="Normal 6 2 2 2 3 2 3 5" xfId="20575" xr:uid="{B9106C14-0B0C-44F6-8668-848C400E2CB3}"/>
    <cellStyle name="Normal 6 2 2 2 3 2 4" xfId="13457" xr:uid="{2F676B43-0BDD-4F40-8897-5C6F36F6F2BD}"/>
    <cellStyle name="Normal 6 2 2 2 3 2 4 2" xfId="13458" xr:uid="{268DA43E-1187-4E39-BEA0-8EDBE23EF05B}"/>
    <cellStyle name="Normal 6 2 2 2 3 2 4 2 2" xfId="29096" xr:uid="{8CC2AD57-42D8-4975-B4E8-7011FA4EAFC1}"/>
    <cellStyle name="Normal 6 2 2 2 3 2 4 3" xfId="13459" xr:uid="{642B67B7-F095-44AA-8B37-267AC2AF5DDF}"/>
    <cellStyle name="Normal 6 2 2 2 3 2 4 3 2" xfId="29097" xr:uid="{31643FF8-5D8F-4FA7-8BC3-59C9C60BDFFC}"/>
    <cellStyle name="Normal 6 2 2 2 3 2 4 4" xfId="29095" xr:uid="{EEE45E50-6573-40CB-A741-299EE91F42B8}"/>
    <cellStyle name="Normal 6 2 2 2 3 2 5" xfId="13460" xr:uid="{8C9FFDDF-4F79-4DAE-8747-B62DAF6B57A4}"/>
    <cellStyle name="Normal 6 2 2 2 3 2 5 2" xfId="13461" xr:uid="{4585832D-E605-4823-BBDD-2FBBD2888AE3}"/>
    <cellStyle name="Normal 6 2 2 2 3 2 5 2 2" xfId="29099" xr:uid="{79E29380-ED2B-4D7B-889B-2F3059C55935}"/>
    <cellStyle name="Normal 6 2 2 2 3 2 5 3" xfId="29098" xr:uid="{3CAE6BC6-0CF8-43D7-B776-0E5DC9622DB5}"/>
    <cellStyle name="Normal 6 2 2 2 3 2 6" xfId="13462" xr:uid="{5324B7C4-3B3C-498C-9EDD-0CE001C6A054}"/>
    <cellStyle name="Normal 6 2 2 2 3 2 6 2" xfId="13463" xr:uid="{0990AE4D-EF33-4723-9DD0-CA3EAF730107}"/>
    <cellStyle name="Normal 6 2 2 2 3 2 6 2 2" xfId="29101" xr:uid="{D5EABE23-999E-41F4-AC4B-19E7FDE410A1}"/>
    <cellStyle name="Normal 6 2 2 2 3 2 6 3" xfId="29100" xr:uid="{57989BB3-72C6-4865-93EF-FCD555C4DCBE}"/>
    <cellStyle name="Normal 6 2 2 2 3 2 7" xfId="13464" xr:uid="{6A4202A5-11CA-4BB5-A9A7-1318932F7D45}"/>
    <cellStyle name="Normal 6 2 2 2 3 2 7 2" xfId="29102" xr:uid="{EFFA80EC-6459-473D-8C77-8CA17B1AC293}"/>
    <cellStyle name="Normal 6 2 2 2 3 2_Dev global price ach" xfId="13465" xr:uid="{85CB3D6D-194F-42E3-93D9-52824FF94B72}"/>
    <cellStyle name="Normal 6 2 2 2 3 3" xfId="1758" xr:uid="{00000000-0005-0000-0000-00007A070000}"/>
    <cellStyle name="Normal 6 2 2 2 3 3 2" xfId="13466" xr:uid="{46878991-1D41-4E3A-8AAF-79E8EF36F377}"/>
    <cellStyle name="Normal 6 2 2 2 3 3 2 2" xfId="13467" xr:uid="{80F5DE08-E4ED-474F-B7E7-5FEBAF3039EE}"/>
    <cellStyle name="Normal 6 2 2 2 3 3 2 2 2" xfId="29104" xr:uid="{2ADBFE1C-88B2-4E17-B4AD-DD90F3640E24}"/>
    <cellStyle name="Normal 6 2 2 2 3 3 2 3" xfId="13468" xr:uid="{05C571A7-340E-4E30-A8A3-BDF1F5FD49CA}"/>
    <cellStyle name="Normal 6 2 2 2 3 3 2 3 2" xfId="29105" xr:uid="{45F29D9A-3311-4F35-A306-2C11E272F835}"/>
    <cellStyle name="Normal 6 2 2 2 3 3 2 4" xfId="29103" xr:uid="{096AE987-F85C-4242-A921-8C63252B20BF}"/>
    <cellStyle name="Normal 6 2 2 2 3 3 2 5" xfId="20574" xr:uid="{6C62918D-D815-42FA-A65D-3E19C6A8756D}"/>
    <cellStyle name="Normal 6 2 2 2 3 3 3" xfId="13469" xr:uid="{48CF698B-9CA4-4ACA-9340-9974EFA320FD}"/>
    <cellStyle name="Normal 6 2 2 2 3 3 3 2" xfId="13470" xr:uid="{755D469C-AC39-4DE5-9893-BC723FDB3799}"/>
    <cellStyle name="Normal 6 2 2 2 3 3 3 2 2" xfId="29107" xr:uid="{DCE27385-C394-443C-B04F-A5505972CA53}"/>
    <cellStyle name="Normal 6 2 2 2 3 3 3 3" xfId="29106" xr:uid="{F66EBD74-E451-4164-B533-4844D2688F3E}"/>
    <cellStyle name="Normal 6 2 2 2 3 3 3 4" xfId="20573" xr:uid="{E42A5ED1-0E86-4AA7-9EB6-E6AC0BC12AF3}"/>
    <cellStyle name="Normal 6 2 2 2 3 3 4" xfId="13471" xr:uid="{5BFDEF05-08A6-4094-9EFF-AB753EAF991D}"/>
    <cellStyle name="Normal 6 2 2 2 3 3 4 2" xfId="13472" xr:uid="{0F81E85B-2E26-48CE-B302-064E7D623BCA}"/>
    <cellStyle name="Normal 6 2 2 2 3 3 4 2 2" xfId="29109" xr:uid="{42C9B457-0320-4DFA-AB4C-3FF3896CD62E}"/>
    <cellStyle name="Normal 6 2 2 2 3 3 4 3" xfId="29108" xr:uid="{E2795540-47CC-4EC8-8785-59477AA6E67D}"/>
    <cellStyle name="Normal 6 2 2 2 3 3 5" xfId="13473" xr:uid="{E2804B4E-DADC-445C-A970-70206BF5F291}"/>
    <cellStyle name="Normal 6 2 2 2 3 3 5 2" xfId="29110" xr:uid="{FB76CB88-F7EE-4D40-923C-31D190EC9052}"/>
    <cellStyle name="Normal 6 2 2 2 3 3_Input 18 Cash FC" xfId="20572" xr:uid="{983D41AE-CB92-495C-B32C-EFE300A28474}"/>
    <cellStyle name="Normal 6 2 2 2 3 4" xfId="13474" xr:uid="{654B075D-A269-4125-B654-132F7D395CE7}"/>
    <cellStyle name="Normal 6 2 2 2 3 4 2" xfId="13475" xr:uid="{FCDB45D8-FE8F-4C16-9CAB-0A29D3CFD659}"/>
    <cellStyle name="Normal 6 2 2 2 3 4 2 2" xfId="29112" xr:uid="{5989A982-6407-47D5-A09D-CABC94A974B8}"/>
    <cellStyle name="Normal 6 2 2 2 3 4 2 3" xfId="20570" xr:uid="{D5DC9FA9-3880-41BD-9F02-2F2419A75FF3}"/>
    <cellStyle name="Normal 6 2 2 2 3 4 3" xfId="13476" xr:uid="{8B4943C4-3C2F-48CB-8054-A7CFA12DA290}"/>
    <cellStyle name="Normal 6 2 2 2 3 4 3 2" xfId="29113" xr:uid="{C2A6F785-21B9-4583-BDC8-DF6318BA5142}"/>
    <cellStyle name="Normal 6 2 2 2 3 4 3 3" xfId="20569" xr:uid="{F2AA0602-0B97-4472-919F-EB51BC9125FB}"/>
    <cellStyle name="Normal 6 2 2 2 3 4 4" xfId="29111" xr:uid="{6FEA9CB9-E58C-42AC-B13F-31A2CB2EED00}"/>
    <cellStyle name="Normal 6 2 2 2 3 4 5" xfId="20571" xr:uid="{141EBD53-3D19-48BF-9E42-D282BDBC96B8}"/>
    <cellStyle name="Normal 6 2 2 2 3 4_Input 18 Cash FC" xfId="18441" xr:uid="{0C6140B4-244E-40A9-9A07-DEE7213B71DA}"/>
    <cellStyle name="Normal 6 2 2 2 3 5" xfId="13477" xr:uid="{EBFBD265-5EF8-4E8A-86EC-CB3E7CB256A4}"/>
    <cellStyle name="Normal 6 2 2 2 3 5 2" xfId="13478" xr:uid="{D79162D1-7F28-4793-AEBE-E7A963411E04}"/>
    <cellStyle name="Normal 6 2 2 2 3 5 2 2" xfId="29115" xr:uid="{CD794C5C-D169-4599-B614-0147A165A450}"/>
    <cellStyle name="Normal 6 2 2 2 3 5 2 3" xfId="20568" xr:uid="{40893B89-77D8-4D4F-B58A-FE962460B432}"/>
    <cellStyle name="Normal 6 2 2 2 3 5 3" xfId="13479" xr:uid="{7601F48F-6E23-4F13-BA68-E6EAE13ED226}"/>
    <cellStyle name="Normal 6 2 2 2 3 5 3 2" xfId="29116" xr:uid="{396C68DF-4944-4EA6-AF82-046E0D02B0E5}"/>
    <cellStyle name="Normal 6 2 2 2 3 5 3 3" xfId="20567" xr:uid="{B77C2214-635F-42E7-AEF8-0DB5F911E24F}"/>
    <cellStyle name="Normal 6 2 2 2 3 5 4" xfId="29114" xr:uid="{60420C0F-A227-4249-A27F-9140A1E7D407}"/>
    <cellStyle name="Normal 6 2 2 2 3 5 5" xfId="18440" xr:uid="{44CE66F1-AAB1-44CC-8F8B-5922D183EB1B}"/>
    <cellStyle name="Normal 6 2 2 2 3 5_Input 18 Cash FC" xfId="20566" xr:uid="{C63E593D-6413-45CE-AEC5-71F9B4C9017F}"/>
    <cellStyle name="Normal 6 2 2 2 3 6" xfId="13480" xr:uid="{FCE75D4E-217F-4ACB-B097-5AED6A583030}"/>
    <cellStyle name="Normal 6 2 2 2 3 6 2" xfId="13481" xr:uid="{C4CE48A4-968C-49C4-808B-44445416A475}"/>
    <cellStyle name="Normal 6 2 2 2 3 6 2 2" xfId="29118" xr:uid="{A68E1679-8142-4A52-93CB-4EF3F5E67BC0}"/>
    <cellStyle name="Normal 6 2 2 2 3 6 2 3" xfId="20564" xr:uid="{27E8C69B-35E1-4EF0-B953-5A3435C0BE6A}"/>
    <cellStyle name="Normal 6 2 2 2 3 6 3" xfId="29117" xr:uid="{646F6C47-ADF4-40E2-8D0E-4D81311DD6A5}"/>
    <cellStyle name="Normal 6 2 2 2 3 6 3 2" xfId="20563" xr:uid="{533ED881-B6B2-47BC-A8F1-3E3EEF185D55}"/>
    <cellStyle name="Normal 6 2 2 2 3 6 4" xfId="34591" xr:uid="{533A571D-2EE6-4F95-BEEF-2762100E0212}"/>
    <cellStyle name="Normal 6 2 2 2 3 6 5" xfId="20565" xr:uid="{84A9ECA6-2927-4669-877C-41E9E783F7B7}"/>
    <cellStyle name="Normal 6 2 2 2 3 6_Input 18 Cash FC" xfId="20562" xr:uid="{428BCF18-E138-438F-A022-841C2D353712}"/>
    <cellStyle name="Normal 6 2 2 2 3 7" xfId="13482" xr:uid="{8290CE57-91C4-4F1E-8E33-60AC21A6486D}"/>
    <cellStyle name="Normal 6 2 2 2 3 7 2" xfId="13483" xr:uid="{FABCEF6E-4AF6-4888-BD53-A394B1DAACFD}"/>
    <cellStyle name="Normal 6 2 2 2 3 7 2 2" xfId="29120" xr:uid="{064B1E09-FE9B-4242-B2F8-374F46CBA690}"/>
    <cellStyle name="Normal 6 2 2 2 3 7 3" xfId="29119" xr:uid="{2AF1CECF-285A-4B8F-9EF9-4D9B421AB633}"/>
    <cellStyle name="Normal 6 2 2 2 3 7 4" xfId="20561" xr:uid="{D4F67063-136E-492E-BD70-2BBD055C85C0}"/>
    <cellStyle name="Normal 6 2 2 2 3 8" xfId="13484" xr:uid="{FA751714-E872-4D07-B2DD-B614BE77199F}"/>
    <cellStyle name="Normal 6 2 2 2 3 8 2" xfId="29121" xr:uid="{E6D969BE-AEC8-43C3-8915-A0354AB5863F}"/>
    <cellStyle name="Normal 6 2 2 2 3 8 3" xfId="20560" xr:uid="{21D81B6A-99C7-4EC4-8EA5-D6E753616949}"/>
    <cellStyle name="Normal 6 2 2 2 3_Dev global price ach" xfId="13485" xr:uid="{97E4051D-F288-4141-8D2E-C9CF428B0CF8}"/>
    <cellStyle name="Normal 6 2 2 2 4" xfId="1759" xr:uid="{00000000-0005-0000-0000-00007C070000}"/>
    <cellStyle name="Normal 6 2 2 2 4 2" xfId="1760" xr:uid="{00000000-0005-0000-0000-00007D070000}"/>
    <cellStyle name="Normal 6 2 2 2 4 2 2" xfId="13487" xr:uid="{2B69FB19-9012-4743-8F2B-100308B6D8E6}"/>
    <cellStyle name="Normal 6 2 2 2 4 2 2 2" xfId="13488" xr:uid="{7BD62541-CDBC-42AE-8741-ABCD5AE03CCD}"/>
    <cellStyle name="Normal 6 2 2 2 4 2 2 2 2" xfId="29123" xr:uid="{696453C8-3D33-4C1F-96AD-1D0413D3D776}"/>
    <cellStyle name="Normal 6 2 2 2 4 2 2 3" xfId="13489" xr:uid="{8A8EA500-6A17-4AF7-98D3-DFA317E0FE94}"/>
    <cellStyle name="Normal 6 2 2 2 4 2 2 3 2" xfId="29124" xr:uid="{0C5EDAA8-FE5A-4C89-BEBC-DC82A3DDFFAD}"/>
    <cellStyle name="Normal 6 2 2 2 4 2 2 4" xfId="29122" xr:uid="{F6C7D1B9-2E07-4BA2-98BC-83E4BCD5942B}"/>
    <cellStyle name="Normal 6 2 2 2 4 2 3" xfId="13490" xr:uid="{77A2EA51-D484-4D0C-8C06-48DF4A9F3471}"/>
    <cellStyle name="Normal 6 2 2 2 4 2 3 2" xfId="13491" xr:uid="{6B357367-2975-4FC2-BFFF-042BFE8F62D6}"/>
    <cellStyle name="Normal 6 2 2 2 4 2 3 2 2" xfId="29126" xr:uid="{916ECE39-F110-40E4-AEB0-5AD93D99FADC}"/>
    <cellStyle name="Normal 6 2 2 2 4 2 3 3" xfId="29125" xr:uid="{F9AF9B2E-6AB6-4F84-B7F3-CB9D5E802E32}"/>
    <cellStyle name="Normal 6 2 2 2 4 2 4" xfId="13492" xr:uid="{A79B1AC9-7F25-4B1D-93D7-CE294261C0F1}"/>
    <cellStyle name="Normal 6 2 2 2 4 2 4 2" xfId="13493" xr:uid="{D76D1B38-2192-49A5-BD1B-1B4E8D81C57D}"/>
    <cellStyle name="Normal 6 2 2 2 4 2 4 2 2" xfId="29128" xr:uid="{D21346D9-6A95-4C09-A965-CA0B19126CAE}"/>
    <cellStyle name="Normal 6 2 2 2 4 2 4 3" xfId="29127" xr:uid="{120C9973-BEBF-40C6-B139-072BC4F6D76D}"/>
    <cellStyle name="Normal 6 2 2 2 4 2 5" xfId="13494" xr:uid="{6B94F15F-3E55-49C2-BA73-033101F967B1}"/>
    <cellStyle name="Normal 6 2 2 2 4 2 5 2" xfId="29129" xr:uid="{63F8B410-B261-430E-AC7B-74F2115501B3}"/>
    <cellStyle name="Normal 6 2 2 2 4 2_sales contracts" xfId="13486" xr:uid="{FBAEEF4F-D079-448E-8C55-AEA5E3E1661F}"/>
    <cellStyle name="Normal 6 2 2 2 4 3" xfId="13495" xr:uid="{50C91BF8-B327-46E0-B32D-A446C9546269}"/>
    <cellStyle name="Normal 6 2 2 2 4 3 2" xfId="13496" xr:uid="{820ADFD1-8423-4684-B266-DB36C4531DE6}"/>
    <cellStyle name="Normal 6 2 2 2 4 3 2 2" xfId="29131" xr:uid="{70535FB7-B22B-4948-9A44-B3CA4259A964}"/>
    <cellStyle name="Normal 6 2 2 2 4 3 3" xfId="13497" xr:uid="{120F5CEE-C82A-4A19-9865-8952AD198D85}"/>
    <cellStyle name="Normal 6 2 2 2 4 3 3 2" xfId="29132" xr:uid="{331B2C7C-816B-43F7-A0DB-2A87338A6B37}"/>
    <cellStyle name="Normal 6 2 2 2 4 3 4" xfId="29130" xr:uid="{0B9EA47E-5BAB-4231-A8C3-2A0BD982707C}"/>
    <cellStyle name="Normal 6 2 2 2 4 3 5" xfId="20559" xr:uid="{8F638961-3D68-4925-9ACD-8BA26F9F9F5E}"/>
    <cellStyle name="Normal 6 2 2 2 4 4" xfId="13498" xr:uid="{005E3AA5-EA7A-45AD-B6AE-3211FDA17615}"/>
    <cellStyle name="Normal 6 2 2 2 4 4 2" xfId="13499" xr:uid="{617B2458-1979-41C3-B8F3-3EFE15C5A1EC}"/>
    <cellStyle name="Normal 6 2 2 2 4 4 2 2" xfId="29134" xr:uid="{7375438D-4D94-49E9-BC8C-638D4D0613B2}"/>
    <cellStyle name="Normal 6 2 2 2 4 4 3" xfId="13500" xr:uid="{763D2747-E7E2-4029-8531-791DD3EBD4AD}"/>
    <cellStyle name="Normal 6 2 2 2 4 4 3 2" xfId="29135" xr:uid="{B462670F-A84E-476C-B3C0-1A8D623E1FB1}"/>
    <cellStyle name="Normal 6 2 2 2 4 4 4" xfId="29133" xr:uid="{0727E248-015F-4C08-A603-35E970970CB8}"/>
    <cellStyle name="Normal 6 2 2 2 4 5" xfId="13501" xr:uid="{377825A3-BA6E-4CA9-8FE2-AAEB43B9A662}"/>
    <cellStyle name="Normal 6 2 2 2 4 5 2" xfId="13502" xr:uid="{64EC01F0-7939-4D94-92AC-CA1AA5A32799}"/>
    <cellStyle name="Normal 6 2 2 2 4 5 2 2" xfId="29137" xr:uid="{84B85C7D-0B2C-44A2-B5EA-7935C74EABB6}"/>
    <cellStyle name="Normal 6 2 2 2 4 5 3" xfId="29136" xr:uid="{4E0A815C-B09A-448B-937B-AE5590F8C692}"/>
    <cellStyle name="Normal 6 2 2 2 4 6" xfId="13503" xr:uid="{7CD96144-90D4-44D0-94CD-563518084440}"/>
    <cellStyle name="Normal 6 2 2 2 4 6 2" xfId="13504" xr:uid="{9C12B387-C347-4DA1-B0EC-F99376BFE725}"/>
    <cellStyle name="Normal 6 2 2 2 4 6 2 2" xfId="29139" xr:uid="{0941384C-9280-4C5A-9C93-703575F628B4}"/>
    <cellStyle name="Normal 6 2 2 2 4 6 3" xfId="29138" xr:uid="{3D7E2B99-4C0A-419E-81D5-EFA47E094F26}"/>
    <cellStyle name="Normal 6 2 2 2 4 7" xfId="13505" xr:uid="{3726AA67-8492-4F52-87CF-01D8A3F95647}"/>
    <cellStyle name="Normal 6 2 2 2 4 7 2" xfId="29140" xr:uid="{7379DCF9-5E6A-4E09-93A6-7BE9AC97F9D4}"/>
    <cellStyle name="Normal 6 2 2 2 4_Dev global price ach" xfId="13506" xr:uid="{F2823587-81CC-43AA-B1C8-3D5CB41A6511}"/>
    <cellStyle name="Normal 6 2 2 2 5" xfId="1761" xr:uid="{00000000-0005-0000-0000-00007F070000}"/>
    <cellStyle name="Normal 6 2 2 2 5 2" xfId="1762" xr:uid="{00000000-0005-0000-0000-000080070000}"/>
    <cellStyle name="Normal 6 2 2 2 5 2 2" xfId="13508" xr:uid="{00BEE702-8B84-4AB3-B878-682530F97741}"/>
    <cellStyle name="Normal 6 2 2 2 5 2 2 2" xfId="13509" xr:uid="{511F1207-482C-4E02-854D-FD2F905C0235}"/>
    <cellStyle name="Normal 6 2 2 2 5 2 2 2 2" xfId="29142" xr:uid="{98E3244E-DDEE-4D62-BAD3-8E022C2DB7E1}"/>
    <cellStyle name="Normal 6 2 2 2 5 2 2 3" xfId="13510" xr:uid="{638CC027-8D52-4823-823D-611A349974FF}"/>
    <cellStyle name="Normal 6 2 2 2 5 2 2 3 2" xfId="29143" xr:uid="{30A86AC2-0C2C-4848-A68E-EF8E5B7FFFC2}"/>
    <cellStyle name="Normal 6 2 2 2 5 2 2 4" xfId="29141" xr:uid="{C974C8DF-4337-4FEF-B4A5-CF2B33137845}"/>
    <cellStyle name="Normal 6 2 2 2 5 2 3" xfId="13511" xr:uid="{E681244F-7804-4392-AC54-426A76AB5AE7}"/>
    <cellStyle name="Normal 6 2 2 2 5 2 3 2" xfId="13512" xr:uid="{D3F9C4F8-8893-4767-A328-79834CEB5B67}"/>
    <cellStyle name="Normal 6 2 2 2 5 2 3 2 2" xfId="29145" xr:uid="{3891A630-9F5C-4530-913E-80B8783A3E79}"/>
    <cellStyle name="Normal 6 2 2 2 5 2 3 3" xfId="29144" xr:uid="{6AE9AFDB-5376-4051-8E84-3E7FB911976E}"/>
    <cellStyle name="Normal 6 2 2 2 5 2 4" xfId="13513" xr:uid="{0973A43A-BE9F-431B-8793-AC0E63392693}"/>
    <cellStyle name="Normal 6 2 2 2 5 2 4 2" xfId="13514" xr:uid="{3D98BA9D-7017-4917-B636-B6E17208AF8F}"/>
    <cellStyle name="Normal 6 2 2 2 5 2 4 2 2" xfId="29147" xr:uid="{1EA2AAA9-F74A-40D2-A7A1-BDB24830F811}"/>
    <cellStyle name="Normal 6 2 2 2 5 2 4 3" xfId="29146" xr:uid="{497EC32D-38BE-4A49-8278-D894C825AF6B}"/>
    <cellStyle name="Normal 6 2 2 2 5 2 5" xfId="13515" xr:uid="{1C4A8AA3-D808-4D1B-88B5-2DE9DF07B86F}"/>
    <cellStyle name="Normal 6 2 2 2 5 2 5 2" xfId="29148" xr:uid="{9F45E9C9-B04A-4D87-BE29-9F4FD55D03B7}"/>
    <cellStyle name="Normal 6 2 2 2 5 2_sales contracts" xfId="13507" xr:uid="{D02B6D87-E0BD-4994-8232-6C85F782EB86}"/>
    <cellStyle name="Normal 6 2 2 2 5 3" xfId="13516" xr:uid="{6D9ADC4A-82CC-4DDF-9648-4FF0A65FD3E3}"/>
    <cellStyle name="Normal 6 2 2 2 5 3 2" xfId="13517" xr:uid="{C66278BF-FF8D-4AD0-99C8-BB8D8039EF3C}"/>
    <cellStyle name="Normal 6 2 2 2 5 3 2 2" xfId="29150" xr:uid="{66447C16-05FA-4863-86A6-3703C1AA7218}"/>
    <cellStyle name="Normal 6 2 2 2 5 3 3" xfId="13518" xr:uid="{96C978D9-A1D9-45FE-9A78-1B2E9140CB06}"/>
    <cellStyle name="Normal 6 2 2 2 5 3 3 2" xfId="29151" xr:uid="{D5D8F0DD-B169-4734-B7C8-CEDA31484CBC}"/>
    <cellStyle name="Normal 6 2 2 2 5 3 4" xfId="29149" xr:uid="{A85FF066-FD4D-4D8D-86B4-AD06B55570F8}"/>
    <cellStyle name="Normal 6 2 2 2 5 3 5" xfId="20558" xr:uid="{2B5DFEF1-862C-4270-A15E-B434AC1FC961}"/>
    <cellStyle name="Normal 6 2 2 2 5 4" xfId="13519" xr:uid="{E97048F5-B58A-49A6-A4EB-8EA59A79273C}"/>
    <cellStyle name="Normal 6 2 2 2 5 4 2" xfId="13520" xr:uid="{9007F83B-B52C-4248-819B-B06C13871C96}"/>
    <cellStyle name="Normal 6 2 2 2 5 4 2 2" xfId="29153" xr:uid="{93E9FA49-4EA8-40AA-B6A5-840CCA3E3370}"/>
    <cellStyle name="Normal 6 2 2 2 5 4 3" xfId="13521" xr:uid="{C52B04BF-3870-46FB-B875-310807F215CB}"/>
    <cellStyle name="Normal 6 2 2 2 5 4 3 2" xfId="29154" xr:uid="{FD1094FD-4CFC-4216-BF1F-53D9A1A880A4}"/>
    <cellStyle name="Normal 6 2 2 2 5 4 4" xfId="29152" xr:uid="{5102D531-7561-4A56-9476-2FA57C308BB8}"/>
    <cellStyle name="Normal 6 2 2 2 5 5" xfId="13522" xr:uid="{5B30B948-F14B-4837-9869-2B55C57116CC}"/>
    <cellStyle name="Normal 6 2 2 2 5 5 2" xfId="13523" xr:uid="{C57346E7-AFF3-45B7-A76C-36BFEC7555ED}"/>
    <cellStyle name="Normal 6 2 2 2 5 5 2 2" xfId="29156" xr:uid="{BA61C81C-7B60-4349-B678-F4CE9BF9DFE5}"/>
    <cellStyle name="Normal 6 2 2 2 5 5 3" xfId="29155" xr:uid="{4224C332-D5C1-4F92-B359-29D545609D0B}"/>
    <cellStyle name="Normal 6 2 2 2 5 6" xfId="13524" xr:uid="{97E2B706-5728-4C31-86AA-D29562D1F4BC}"/>
    <cellStyle name="Normal 6 2 2 2 5 6 2" xfId="13525" xr:uid="{164260D4-BF86-4CA3-858E-3E503E68040D}"/>
    <cellStyle name="Normal 6 2 2 2 5 6 2 2" xfId="29158" xr:uid="{00AE4590-9D3E-40A0-A9BF-7FE6C9FCF8D2}"/>
    <cellStyle name="Normal 6 2 2 2 5 6 3" xfId="29157" xr:uid="{8669462F-718C-40C7-82F2-199F7246E618}"/>
    <cellStyle name="Normal 6 2 2 2 5 7" xfId="13526" xr:uid="{7CB1E3C1-CE79-46A6-BF5E-AD4F3D9103A0}"/>
    <cellStyle name="Normal 6 2 2 2 5 7 2" xfId="29159" xr:uid="{B5BE850F-8B93-4D11-B0E0-CC4FA70A37DC}"/>
    <cellStyle name="Normal 6 2 2 2 5_Dev global price ach" xfId="13527" xr:uid="{0FFC204F-7BAA-49A5-A2A1-BB2C01C4B458}"/>
    <cellStyle name="Normal 6 2 2 2 6" xfId="1763" xr:uid="{00000000-0005-0000-0000-000082070000}"/>
    <cellStyle name="Normal 6 2 2 2 6 2" xfId="13528" xr:uid="{2CF95910-A1FD-49F4-AF59-58EA053ACF8E}"/>
    <cellStyle name="Normal 6 2 2 2 6 2 2" xfId="13529" xr:uid="{37A7C41B-DACC-4B7E-B51B-E096272CAB17}"/>
    <cellStyle name="Normal 6 2 2 2 6 2 2 2" xfId="13530" xr:uid="{DA84BA02-AD36-4BD4-A774-9AC389199C65}"/>
    <cellStyle name="Normal 6 2 2 2 6 2 2 2 2" xfId="29162" xr:uid="{5384935C-3213-419E-A84B-4712C4354F33}"/>
    <cellStyle name="Normal 6 2 2 2 6 2 2 3" xfId="29161" xr:uid="{45C88537-A897-40B7-B7A6-49AA377D5C32}"/>
    <cellStyle name="Normal 6 2 2 2 6 2 3" xfId="13531" xr:uid="{BCCF91C8-51F5-4A02-B092-3B51DDEBC2BB}"/>
    <cellStyle name="Normal 6 2 2 2 6 2 3 2" xfId="13532" xr:uid="{35C57355-A590-4997-80E6-8FE89D1DA849}"/>
    <cellStyle name="Normal 6 2 2 2 6 2 3 2 2" xfId="29164" xr:uid="{FC5B0836-9B9D-448C-A847-573347B77DAE}"/>
    <cellStyle name="Normal 6 2 2 2 6 2 3 3" xfId="29163" xr:uid="{2F9124EA-5397-43C8-926E-4923EC02012C}"/>
    <cellStyle name="Normal 6 2 2 2 6 2 4" xfId="13533" xr:uid="{B2AA68E6-11E3-48B7-8BEF-0114EF251EB8}"/>
    <cellStyle name="Normal 6 2 2 2 6 2 4 2" xfId="29165" xr:uid="{AF25E25A-025A-4080-A89B-7D56ADC8A524}"/>
    <cellStyle name="Normal 6 2 2 2 6 2 5" xfId="29160" xr:uid="{9903D06B-2B3B-43FC-B6D4-709D6E9ABC24}"/>
    <cellStyle name="Normal 6 2 2 2 6 2 6" xfId="20557" xr:uid="{BD4BA80A-D594-4D82-9B49-A75204729729}"/>
    <cellStyle name="Normal 6 2 2 2 6 3" xfId="13534" xr:uid="{B7781C6C-CCC2-42DF-B58F-0CB344CE2AF3}"/>
    <cellStyle name="Normal 6 2 2 2 6 3 2" xfId="13535" xr:uid="{2823A782-0BE6-4EA8-BCA6-F82E502212B6}"/>
    <cellStyle name="Normal 6 2 2 2 6 3 2 2" xfId="29167" xr:uid="{84D30DC7-61F1-444D-8AEC-4ACD189FFCEA}"/>
    <cellStyle name="Normal 6 2 2 2 6 3 3" xfId="13536" xr:uid="{B8C7443A-A0C3-4432-8ED2-58A306CA5149}"/>
    <cellStyle name="Normal 6 2 2 2 6 3 3 2" xfId="29168" xr:uid="{736CE029-ABC9-402A-A945-0E17C1C385B9}"/>
    <cellStyle name="Normal 6 2 2 2 6 3 4" xfId="29166" xr:uid="{BB6B9159-A5CC-4DCA-83E6-3187170DD9C6}"/>
    <cellStyle name="Normal 6 2 2 2 6 3 5" xfId="20556" xr:uid="{EECABE14-AA67-4F13-A2D6-7E4BE1C4409B}"/>
    <cellStyle name="Normal 6 2 2 2 6 4" xfId="13537" xr:uid="{4B89E85B-9F9C-442E-AC41-6CB506029393}"/>
    <cellStyle name="Normal 6 2 2 2 6 4 2" xfId="13538" xr:uid="{63699A53-D454-4EC7-A56B-B34B5894591A}"/>
    <cellStyle name="Normal 6 2 2 2 6 4 2 2" xfId="29170" xr:uid="{601603DB-E0B8-4E6B-8692-2AAC68E8F738}"/>
    <cellStyle name="Normal 6 2 2 2 6 4 3" xfId="29169" xr:uid="{DEFFD57A-E8B4-47AF-8C89-4FDBCD3508B6}"/>
    <cellStyle name="Normal 6 2 2 2 6 5" xfId="13539" xr:uid="{E3ACAAE6-F4D1-4A5B-B8E3-3A385BA8C3AA}"/>
    <cellStyle name="Normal 6 2 2 2 6 5 2" xfId="13540" xr:uid="{81EC4C97-5A5A-42EA-9499-915100C15E20}"/>
    <cellStyle name="Normal 6 2 2 2 6 5 2 2" xfId="29172" xr:uid="{2142C593-2FA2-4665-8221-6C580612A17E}"/>
    <cellStyle name="Normal 6 2 2 2 6 5 3" xfId="29171" xr:uid="{12D6D829-7121-4CBA-A275-0A423DACFE51}"/>
    <cellStyle name="Normal 6 2 2 2 6 6" xfId="13541" xr:uid="{D9EA5883-1951-4DE0-ADD6-4541317978E1}"/>
    <cellStyle name="Normal 6 2 2 2 6 6 2" xfId="29173" xr:uid="{1017A615-0A6A-4D37-87D2-47EACD734870}"/>
    <cellStyle name="Normal 6 2 2 2 6_Dev global price ach" xfId="13542" xr:uid="{1667DE86-EDAA-4801-B7E6-622869D19DAB}"/>
    <cellStyle name="Normal 6 2 2 2 7" xfId="1764" xr:uid="{00000000-0005-0000-0000-000083070000}"/>
    <cellStyle name="Normal 6 2 2 2 7 2" xfId="13543" xr:uid="{22E09BCE-5AA9-4CCA-8D3C-957D8B7DE3A9}"/>
    <cellStyle name="Normal 6 2 2 2 7 2 2" xfId="13544" xr:uid="{32FFA690-CBC7-41E3-AF60-6C46ABFD0FB2}"/>
    <cellStyle name="Normal 6 2 2 2 7 2 2 2" xfId="13545" xr:uid="{D26FDF18-ABB7-4776-A2D8-A54BA73DC6B9}"/>
    <cellStyle name="Normal 6 2 2 2 7 2 2 2 2" xfId="29176" xr:uid="{104290F1-E315-42D3-B0A1-F45EE022A258}"/>
    <cellStyle name="Normal 6 2 2 2 7 2 2 3" xfId="29175" xr:uid="{D6E53B4E-D263-4705-8272-7395FC2A366F}"/>
    <cellStyle name="Normal 6 2 2 2 7 2 3" xfId="13546" xr:uid="{33C3B88C-AE22-41C3-B5D5-E2FEB8D96AE2}"/>
    <cellStyle name="Normal 6 2 2 2 7 2 3 2" xfId="13547" xr:uid="{30D30D51-8F83-45BA-8E3C-F6D4FED77CAB}"/>
    <cellStyle name="Normal 6 2 2 2 7 2 3 2 2" xfId="29178" xr:uid="{E5C59F2D-9CCF-4DE6-83BA-65F2E735459D}"/>
    <cellStyle name="Normal 6 2 2 2 7 2 3 3" xfId="29177" xr:uid="{D0CA2A28-7216-4BA2-BD85-330D72DD307E}"/>
    <cellStyle name="Normal 6 2 2 2 7 2 4" xfId="13548" xr:uid="{35886412-74E6-4D2E-9656-731329F9ADD5}"/>
    <cellStyle name="Normal 6 2 2 2 7 2 4 2" xfId="29179" xr:uid="{CA6079D1-116B-4704-A34A-8F3AD0925B3C}"/>
    <cellStyle name="Normal 6 2 2 2 7 2 5" xfId="29174" xr:uid="{2B04B70A-D238-4B86-BDA6-172A2F8E2C1A}"/>
    <cellStyle name="Normal 6 2 2 2 7 2 6" xfId="20555" xr:uid="{BAA9D2AA-D4A1-4E29-97DC-6B578BE96202}"/>
    <cellStyle name="Normal 6 2 2 2 7 3" xfId="13549" xr:uid="{CE435463-2A83-4116-88A4-441740E11CCF}"/>
    <cellStyle name="Normal 6 2 2 2 7 3 2" xfId="13550" xr:uid="{724F8882-6F54-4786-86A5-6CF9BC16B2E9}"/>
    <cellStyle name="Normal 6 2 2 2 7 3 2 2" xfId="29181" xr:uid="{E7D244EF-104C-4D1E-B38E-00B0ACD133C7}"/>
    <cellStyle name="Normal 6 2 2 2 7 3 3" xfId="13551" xr:uid="{10F3FE6E-0D2B-40E1-AB22-0ED56107BC54}"/>
    <cellStyle name="Normal 6 2 2 2 7 3 3 2" xfId="29182" xr:uid="{D99ADA9C-D7A7-4C70-9F17-AE12268876DC}"/>
    <cellStyle name="Normal 6 2 2 2 7 3 4" xfId="29180" xr:uid="{64CA2026-2D4B-4A40-8C00-C4C124C01275}"/>
    <cellStyle name="Normal 6 2 2 2 7 3 5" xfId="18439" xr:uid="{C3CC3B07-977C-4FC6-85FF-49861851E9CB}"/>
    <cellStyle name="Normal 6 2 2 2 7 4" xfId="13552" xr:uid="{6CCC990F-B845-41C7-BA1C-36FE9591147B}"/>
    <cellStyle name="Normal 6 2 2 2 7 4 2" xfId="13553" xr:uid="{DCE84F1B-CCF4-4224-9FFD-257B637E64FC}"/>
    <cellStyle name="Normal 6 2 2 2 7 4 2 2" xfId="29184" xr:uid="{10F1599D-EE01-4947-9605-801661B8A248}"/>
    <cellStyle name="Normal 6 2 2 2 7 4 3" xfId="29183" xr:uid="{82695BFC-3FE5-4346-BF16-3C487E2CCE8E}"/>
    <cellStyle name="Normal 6 2 2 2 7 5" xfId="13554" xr:uid="{CFA3FD79-98AB-47AE-BF74-216BB5CAEB63}"/>
    <cellStyle name="Normal 6 2 2 2 7 5 2" xfId="13555" xr:uid="{35CE4F54-B27B-4ACE-9CDE-EEA74F6D14E5}"/>
    <cellStyle name="Normal 6 2 2 2 7 5 2 2" xfId="29186" xr:uid="{00A1507E-F9D2-4254-80F8-C86F39093792}"/>
    <cellStyle name="Normal 6 2 2 2 7 5 3" xfId="29185" xr:uid="{52F17533-4F83-4F5F-9784-1A479AB1ABA3}"/>
    <cellStyle name="Normal 6 2 2 2 7 6" xfId="13556" xr:uid="{9C9925B6-E527-4DA4-984F-1914261A2646}"/>
    <cellStyle name="Normal 6 2 2 2 7 6 2" xfId="29187" xr:uid="{A6F5499B-35F4-405C-85E7-298D599F9318}"/>
    <cellStyle name="Normal 6 2 2 2 7_Dev global price ach" xfId="13557" xr:uid="{C3FC7524-9E93-4C1D-B72E-EF11A146BA39}"/>
    <cellStyle name="Normal 6 2 2 2 8" xfId="13558" xr:uid="{4A40EE32-16D6-4884-989B-703745C35E0E}"/>
    <cellStyle name="Normal 6 2 2 2 8 2" xfId="13559" xr:uid="{87FDC8B4-C08B-4661-926E-CB6295785EFB}"/>
    <cellStyle name="Normal 6 2 2 2 8 2 2" xfId="13560" xr:uid="{63A92B53-58A6-4BE5-A804-3062243CB6AA}"/>
    <cellStyle name="Normal 6 2 2 2 8 2 2 2" xfId="29190" xr:uid="{2A41D310-76B1-48A0-853B-B19E74851C2C}"/>
    <cellStyle name="Normal 6 2 2 2 8 2 3" xfId="29189" xr:uid="{4C27201D-0588-4ABB-90DE-8F09777D2430}"/>
    <cellStyle name="Normal 6 2 2 2 8 2 4" xfId="20554" xr:uid="{8C3B9893-61A5-40F2-B79E-8ABDAE82B836}"/>
    <cellStyle name="Normal 6 2 2 2 8 3" xfId="13561" xr:uid="{F42E2D08-B8C1-472B-8C3F-F7A7376B5D44}"/>
    <cellStyle name="Normal 6 2 2 2 8 3 2" xfId="13562" xr:uid="{437BA11B-4E2B-43A6-AD7B-D0BBD015D024}"/>
    <cellStyle name="Normal 6 2 2 2 8 3 2 2" xfId="29192" xr:uid="{BC16A5E6-7CD8-4274-92BB-B56D7ADB3408}"/>
    <cellStyle name="Normal 6 2 2 2 8 3 3" xfId="29191" xr:uid="{814F941C-DFDC-4C8E-BBA1-056F43F9A680}"/>
    <cellStyle name="Normal 6 2 2 2 8 3 4" xfId="20553" xr:uid="{B98B23CF-1DC0-4794-8AA3-16BB71CFCFD2}"/>
    <cellStyle name="Normal 6 2 2 2 8 4" xfId="13563" xr:uid="{B03BAE10-3906-44F4-BFDF-0C2D4889F0F0}"/>
    <cellStyle name="Normal 6 2 2 2 8 4 2" xfId="29193" xr:uid="{2B9E0737-17E2-4210-B7A2-C4E178309931}"/>
    <cellStyle name="Normal 6 2 2 2 8 5" xfId="29188" xr:uid="{14300329-660E-4017-BCAE-2D4C3DB330B0}"/>
    <cellStyle name="Normal 6 2 2 2 8 6" xfId="18438" xr:uid="{9B0ECE70-B44E-425E-BCBE-E602EB4D1BC2}"/>
    <cellStyle name="Normal 6 2 2 2 8_Input 18 Cash FC" xfId="20552" xr:uid="{9488746C-3C5E-4A4B-95EC-458E89D4FF8A}"/>
    <cellStyle name="Normal 6 2 2 2 9" xfId="13564" xr:uid="{FAFBE692-24DE-46BF-8E3F-DCE26025CBF0}"/>
    <cellStyle name="Normal 6 2 2 2 9 2" xfId="13565" xr:uid="{ABF2AF26-30F2-41F5-8864-E1F4E9EDACD6}"/>
    <cellStyle name="Normal 6 2 2 2 9 2 2" xfId="29195" xr:uid="{7A8FF5CD-8858-4FC6-B163-1EB90C9F4990}"/>
    <cellStyle name="Normal 6 2 2 2 9 3" xfId="13566" xr:uid="{E1FCED28-EE0B-4BA6-A18B-FC6D0D9336E8}"/>
    <cellStyle name="Normal 6 2 2 2 9 3 2" xfId="29196" xr:uid="{8C72DD25-5948-4E4F-AF21-8AA86C4E3E8D}"/>
    <cellStyle name="Normal 6 2 2 2 9 4" xfId="29194" xr:uid="{9939BBFD-5901-4C52-ADA8-80782F696074}"/>
    <cellStyle name="Normal 6 2 2 2 9 5" xfId="20551" xr:uid="{1C8D7C81-15D9-4019-9644-DFC430BAEB4E}"/>
    <cellStyle name="Normal 6 2 2 2_2015 BFOREC HFM PLBS" xfId="1765" xr:uid="{00000000-0005-0000-0000-000084070000}"/>
    <cellStyle name="Normal 6 2 2 3" xfId="1766" xr:uid="{00000000-0005-0000-0000-000085070000}"/>
    <cellStyle name="Normal 6 2 2 3 10" xfId="20550" xr:uid="{9AAA1D47-C7A6-42A0-9B5D-7232836C0C67}"/>
    <cellStyle name="Normal 6 2 2 3 2" xfId="1767" xr:uid="{00000000-0005-0000-0000-000086070000}"/>
    <cellStyle name="Normal 6 2 2 3 2 2" xfId="1768" xr:uid="{00000000-0005-0000-0000-000087070000}"/>
    <cellStyle name="Normal 6 2 2 3 2 2 2" xfId="13567" xr:uid="{DBD6ABFB-F0CB-48FC-A1B7-C57FD768AAE9}"/>
    <cellStyle name="Normal 6 2 2 3 2 2 2 2" xfId="13568" xr:uid="{75873DF9-24A8-4F68-84DB-052EB95D6712}"/>
    <cellStyle name="Normal 6 2 2 3 2 2 2 2 2" xfId="29198" xr:uid="{DDB9F26B-FB14-4995-88D2-D1C00566EF8F}"/>
    <cellStyle name="Normal 6 2 2 3 2 2 2 3" xfId="13569" xr:uid="{F8DF66C1-F8AD-4388-BC51-81F73AA477ED}"/>
    <cellStyle name="Normal 6 2 2 3 2 2 2 3 2" xfId="29199" xr:uid="{86B37142-2FDD-4142-B606-4B41CAC595DE}"/>
    <cellStyle name="Normal 6 2 2 3 2 2 2 4" xfId="29197" xr:uid="{F0F8BC90-03E9-4E2F-AB15-E9D48CDE9470}"/>
    <cellStyle name="Normal 6 2 2 3 2 2 2 5" xfId="20549" xr:uid="{DA1106E3-19A4-4AF2-85D7-3DAC0D1158B9}"/>
    <cellStyle name="Normal 6 2 2 3 2 2 3" xfId="13570" xr:uid="{00305EAB-1318-4A02-8A0A-9CA698B364AB}"/>
    <cellStyle name="Normal 6 2 2 3 2 2 3 2" xfId="13571" xr:uid="{E4E938EA-0697-47E7-8154-ED7897BC837C}"/>
    <cellStyle name="Normal 6 2 2 3 2 2 3 2 2" xfId="29201" xr:uid="{FC0A4C7F-B7D3-4A1E-AB2C-3549F0327D34}"/>
    <cellStyle name="Normal 6 2 2 3 2 2 3 3" xfId="29200" xr:uid="{226278F8-AC8B-4340-B748-B3A7C606CD19}"/>
    <cellStyle name="Normal 6 2 2 3 2 2 3 4" xfId="20548" xr:uid="{E4556A77-DED4-40CB-8446-80632DDEF5E1}"/>
    <cellStyle name="Normal 6 2 2 3 2 2 4" xfId="13572" xr:uid="{E2AC202B-D74B-48B7-8820-88D9E54AC61F}"/>
    <cellStyle name="Normal 6 2 2 3 2 2 4 2" xfId="13573" xr:uid="{7ED66E14-E2B5-4919-9F43-AEF152AC45B0}"/>
    <cellStyle name="Normal 6 2 2 3 2 2 4 2 2" xfId="29203" xr:uid="{FAA60346-2E62-4CB7-99E4-69B1615863E5}"/>
    <cellStyle name="Normal 6 2 2 3 2 2 4 3" xfId="29202" xr:uid="{DEA9911C-CCD4-40C1-9494-58C0A3DDCF2E}"/>
    <cellStyle name="Normal 6 2 2 3 2 2 5" xfId="13574" xr:uid="{C75D7B6F-1EEB-4129-B189-3B0D876AA7D3}"/>
    <cellStyle name="Normal 6 2 2 3 2 2 5 2" xfId="29204" xr:uid="{01E73A79-AA29-4DBB-89BC-151B59D0731E}"/>
    <cellStyle name="Normal 6 2 2 3 2 2_Input 18 Cash FC" xfId="20547" xr:uid="{2AC4133B-F670-4E32-B51F-9EA6D5211655}"/>
    <cellStyle name="Normal 6 2 2 3 2 3" xfId="13575" xr:uid="{FBD00452-6D99-4CB5-8E72-417CA2133D2B}"/>
    <cellStyle name="Normal 6 2 2 3 2 3 2" xfId="13576" xr:uid="{FAAECF0A-E966-41E7-B107-3480A9BDD37B}"/>
    <cellStyle name="Normal 6 2 2 3 2 3 2 2" xfId="29206" xr:uid="{502DE522-DF79-4F58-9182-4E156B3A4B46}"/>
    <cellStyle name="Normal 6 2 2 3 2 3 2 3" xfId="20545" xr:uid="{8D151BF8-1B2B-4F4B-8299-D04F53C4179C}"/>
    <cellStyle name="Normal 6 2 2 3 2 3 3" xfId="13577" xr:uid="{F2E5C930-BE4E-438F-A2B4-86B286009E23}"/>
    <cellStyle name="Normal 6 2 2 3 2 3 3 2" xfId="29207" xr:uid="{E454B4E9-2434-496E-AC2A-EFA661239266}"/>
    <cellStyle name="Normal 6 2 2 3 2 3 3 3" xfId="20544" xr:uid="{355F3080-8CEC-40A9-9F1B-FA444CCBFF7A}"/>
    <cellStyle name="Normal 6 2 2 3 2 3 4" xfId="29205" xr:uid="{DED250BE-4667-4CBA-A7ED-5829A8ACA6BB}"/>
    <cellStyle name="Normal 6 2 2 3 2 3 5" xfId="20546" xr:uid="{F4AB1594-4F2D-4E32-9698-D32053D9A1A8}"/>
    <cellStyle name="Normal 6 2 2 3 2 3_Input 18 Cash FC" xfId="20543" xr:uid="{E6B07DAF-7CFF-45AD-9073-7ADF8921094C}"/>
    <cellStyle name="Normal 6 2 2 3 2 4" xfId="13578" xr:uid="{546B3687-379D-4B4D-8769-41A75E625F26}"/>
    <cellStyle name="Normal 6 2 2 3 2 4 2" xfId="13579" xr:uid="{C1D180EA-6459-40C4-B966-C1236D689EFB}"/>
    <cellStyle name="Normal 6 2 2 3 2 4 2 2" xfId="29209" xr:uid="{35559D1C-EA80-4C2E-AFCF-53FD00C9ABE4}"/>
    <cellStyle name="Normal 6 2 2 3 2 4 2 3" xfId="20541" xr:uid="{C694B17C-7349-4F8E-B952-28846F77C0C4}"/>
    <cellStyle name="Normal 6 2 2 3 2 4 3" xfId="13580" xr:uid="{B492F1CF-EB73-470F-9109-253C68CAFF39}"/>
    <cellStyle name="Normal 6 2 2 3 2 4 3 2" xfId="29210" xr:uid="{5A40FB2E-4890-4E6B-8E02-4D489C29D741}"/>
    <cellStyle name="Normal 6 2 2 3 2 4 3 3" xfId="20540" xr:uid="{B513DEF2-53B0-41F7-B23D-8633CB3DA830}"/>
    <cellStyle name="Normal 6 2 2 3 2 4 4" xfId="29208" xr:uid="{817B94F7-07BA-490E-916C-6AEA9E6C8D06}"/>
    <cellStyle name="Normal 6 2 2 3 2 4 5" xfId="20542" xr:uid="{8C4D8740-1611-410A-9D28-6BE64826532A}"/>
    <cellStyle name="Normal 6 2 2 3 2 4_Input 18 Cash FC" xfId="20539" xr:uid="{69EB47D5-F84C-4AEB-AC2C-EE7AAF803376}"/>
    <cellStyle name="Normal 6 2 2 3 2 5" xfId="13581" xr:uid="{4E896FDD-EDB1-46DB-9CC9-DA69E52B3F37}"/>
    <cellStyle name="Normal 6 2 2 3 2 5 2" xfId="13582" xr:uid="{7CEA3690-D20D-41B0-8297-F4B556D24CE3}"/>
    <cellStyle name="Normal 6 2 2 3 2 5 2 2" xfId="29212" xr:uid="{945D0538-7581-45B6-9E5B-1815D2FB9B78}"/>
    <cellStyle name="Normal 6 2 2 3 2 5 2 3" xfId="18437" xr:uid="{292A2EA6-8A1D-479D-A779-6BC7DA000A8E}"/>
    <cellStyle name="Normal 6 2 2 3 2 5 3" xfId="29211" xr:uid="{3B30B3C0-FFCD-4FBD-9676-32F1E7BA9294}"/>
    <cellStyle name="Normal 6 2 2 3 2 5 3 2" xfId="20537" xr:uid="{F4C3C47F-8A22-4D70-9246-989A932712D3}"/>
    <cellStyle name="Normal 6 2 2 3 2 5 4" xfId="34592" xr:uid="{2EFC1EC9-FD02-42FB-83FE-D520A5989570}"/>
    <cellStyle name="Normal 6 2 2 3 2 5 5" xfId="20538" xr:uid="{4A861049-B7D8-4C4E-A4DC-0DE4798024F4}"/>
    <cellStyle name="Normal 6 2 2 3 2 5_Input 18 Cash FC" xfId="20536" xr:uid="{AD54CDBF-39F9-4801-A818-5F6EE351967A}"/>
    <cellStyle name="Normal 6 2 2 3 2 6" xfId="13583" xr:uid="{51660F57-AA8E-41FB-BB17-856D44297D5C}"/>
    <cellStyle name="Normal 6 2 2 3 2 6 2" xfId="13584" xr:uid="{779F2FB9-45D1-4EA2-92B4-A80B2443493A}"/>
    <cellStyle name="Normal 6 2 2 3 2 6 2 2" xfId="29214" xr:uid="{A871F430-5E35-4B01-BE4A-F2D8A68D49D8}"/>
    <cellStyle name="Normal 6 2 2 3 2 6 2 3" xfId="20534" xr:uid="{25AE0B57-1361-4A49-B668-DC42A8E222AE}"/>
    <cellStyle name="Normal 6 2 2 3 2 6 3" xfId="29213" xr:uid="{FEC6AD94-4C8C-48E0-B0D9-98D7ECFA5214}"/>
    <cellStyle name="Normal 6 2 2 3 2 6 3 2" xfId="20533" xr:uid="{0EDAD7F0-39A8-4D81-AA1A-FDD02A14FFB5}"/>
    <cellStyle name="Normal 6 2 2 3 2 6 4" xfId="34593" xr:uid="{D637A5E5-AD00-4754-952A-1F00B1602C40}"/>
    <cellStyle name="Normal 6 2 2 3 2 6 5" xfId="20535" xr:uid="{7A86A706-4F95-442A-83D4-A53913F4E101}"/>
    <cellStyle name="Normal 6 2 2 3 2 6_Input 18 Cash FC" xfId="20532" xr:uid="{37E880D1-6083-4FE9-8B51-396BE3FE3420}"/>
    <cellStyle name="Normal 6 2 2 3 2 7" xfId="13585" xr:uid="{2601F34D-E21D-47F8-B0CD-A8FF794EEBF9}"/>
    <cellStyle name="Normal 6 2 2 3 2 7 2" xfId="29215" xr:uid="{8E79CC83-8AF1-4913-AE58-8111DEF0F9C0}"/>
    <cellStyle name="Normal 6 2 2 3 2 7 3" xfId="20531" xr:uid="{826232EB-5957-4D76-9983-A428E58895C6}"/>
    <cellStyle name="Normal 6 2 2 3 2 8" xfId="20530" xr:uid="{4AD45A6F-2C6A-4691-8CD9-B13F0200CE1C}"/>
    <cellStyle name="Normal 6 2 2 3 2_Dev global price ach" xfId="13586" xr:uid="{CAA70BB0-4B90-4FC1-8B1D-A99F607BC2DD}"/>
    <cellStyle name="Normal 6 2 2 3 3" xfId="1769" xr:uid="{00000000-0005-0000-0000-000089070000}"/>
    <cellStyle name="Normal 6 2 2 3 3 2" xfId="13587" xr:uid="{FC372FB3-5A77-41BA-BEF1-429C3368C1F2}"/>
    <cellStyle name="Normal 6 2 2 3 3 2 2" xfId="13588" xr:uid="{1A38ACF0-3901-4243-9CAC-164E486634CF}"/>
    <cellStyle name="Normal 6 2 2 3 3 2 2 2" xfId="29217" xr:uid="{FD457115-0F91-45A8-B551-401798168B41}"/>
    <cellStyle name="Normal 6 2 2 3 3 2 2 3" xfId="20528" xr:uid="{3E672E24-FFB5-41BA-90F3-8915486D0946}"/>
    <cellStyle name="Normal 6 2 2 3 3 2 3" xfId="13589" xr:uid="{9164E1BF-F8CE-42B7-BCDC-9B0885D6191A}"/>
    <cellStyle name="Normal 6 2 2 3 3 2 3 2" xfId="29218" xr:uid="{4F0A924D-A8D0-494F-B268-7F0D057C4155}"/>
    <cellStyle name="Normal 6 2 2 3 3 2 3 3" xfId="20527" xr:uid="{75A05123-087B-46BF-BFF2-DFE1F0AD575D}"/>
    <cellStyle name="Normal 6 2 2 3 3 2 4" xfId="29216" xr:uid="{8A702A4C-F691-4748-8029-BFC0A515481A}"/>
    <cellStyle name="Normal 6 2 2 3 3 2 5" xfId="20529" xr:uid="{0787074B-560D-4214-8318-C526C2CA555B}"/>
    <cellStyle name="Normal 6 2 2 3 3 2_Input 18 Cash FC" xfId="20526" xr:uid="{DB993AC6-2C67-48EE-8FCC-42BCF75E06D6}"/>
    <cellStyle name="Normal 6 2 2 3 3 3" xfId="13590" xr:uid="{16558F9C-ABCB-4718-9B7B-1F1DD1B6E5E6}"/>
    <cellStyle name="Normal 6 2 2 3 3 3 2" xfId="13591" xr:uid="{7E06BC9B-FDE5-4765-B58A-981C427D1165}"/>
    <cellStyle name="Normal 6 2 2 3 3 3 2 2" xfId="29220" xr:uid="{7EE91C04-66BE-40E9-891D-2DFF7E45A56E}"/>
    <cellStyle name="Normal 6 2 2 3 3 3 2 3" xfId="20524" xr:uid="{3FC7F9BA-95D1-437C-A209-87C7CC6CE71A}"/>
    <cellStyle name="Normal 6 2 2 3 3 3 3" xfId="29219" xr:uid="{E7B7FDDB-0E8C-4A06-A6D2-C06536612846}"/>
    <cellStyle name="Normal 6 2 2 3 3 3 3 2" xfId="20523" xr:uid="{69F70AA4-4787-44C6-B1EB-C524A80002F8}"/>
    <cellStyle name="Normal 6 2 2 3 3 3 4" xfId="34594" xr:uid="{40B1F475-4270-42E1-AC8F-603C0F772901}"/>
    <cellStyle name="Normal 6 2 2 3 3 3 5" xfId="20525" xr:uid="{858BEC4A-0989-4E46-828A-94363086B760}"/>
    <cellStyle name="Normal 6 2 2 3 3 3_Input 18 Cash FC" xfId="20522" xr:uid="{F624019F-A1F9-4FBE-98BF-F97881ED87A0}"/>
    <cellStyle name="Normal 6 2 2 3 3 4" xfId="13592" xr:uid="{EFD3B8AD-5305-4BE1-A740-0FEF27CF40FE}"/>
    <cellStyle name="Normal 6 2 2 3 3 4 2" xfId="13593" xr:uid="{A310C7F1-C008-4470-975F-9A9133A7616F}"/>
    <cellStyle name="Normal 6 2 2 3 3 4 2 2" xfId="29222" xr:uid="{DE047A92-3CD6-4629-89CB-AA5286EB96CA}"/>
    <cellStyle name="Normal 6 2 2 3 3 4 2 3" xfId="20520" xr:uid="{36EE079C-01FF-456E-9275-1AB689C8986E}"/>
    <cellStyle name="Normal 6 2 2 3 3 4 3" xfId="29221" xr:uid="{138C22EA-3603-4A68-995D-591153D31B9B}"/>
    <cellStyle name="Normal 6 2 2 3 3 4 3 2" xfId="20519" xr:uid="{CE76A12C-3F9D-4297-94C7-19A19F98DA4F}"/>
    <cellStyle name="Normal 6 2 2 3 3 4 4" xfId="34595" xr:uid="{05C63343-3151-4DD1-9D7B-16FBD8DCD99A}"/>
    <cellStyle name="Normal 6 2 2 3 3 4 5" xfId="20521" xr:uid="{E9E33C96-8F43-4772-A8D3-1CB2DBD94DB3}"/>
    <cellStyle name="Normal 6 2 2 3 3 4_Input 18 Cash FC" xfId="18436" xr:uid="{AD887509-B636-43F3-B65D-263AD2BA75E7}"/>
    <cellStyle name="Normal 6 2 2 3 3 5" xfId="13594" xr:uid="{57FACC78-3D93-4D99-8E9B-8BA432FED102}"/>
    <cellStyle name="Normal 6 2 2 3 3 5 2" xfId="29223" xr:uid="{71CAACE9-ED1D-473C-A202-870982CEB507}"/>
    <cellStyle name="Normal 6 2 2 3 3 5 2 2" xfId="18434" xr:uid="{3EB42315-BBB0-4D41-A49D-E9E0CDE73C4A}"/>
    <cellStyle name="Normal 6 2 2 3 3 5 3" xfId="20518" xr:uid="{B2EFB5E5-C0AD-490D-9965-3340824F2628}"/>
    <cellStyle name="Normal 6 2 2 3 3 5 4" xfId="34596" xr:uid="{F5695F18-16F3-4821-BD34-0B802822630B}"/>
    <cellStyle name="Normal 6 2 2 3 3 5 5" xfId="18435" xr:uid="{F60EF755-1AA5-4DF1-9FB0-CBE83D913F4F}"/>
    <cellStyle name="Normal 6 2 2 3 3 5_Input 18 Cash FC" xfId="20517" xr:uid="{5CE9B7E8-FB1C-4CE5-A6A2-B6EC99CA533E}"/>
    <cellStyle name="Normal 6 2 2 3 3 6" xfId="20516" xr:uid="{C7069984-CCAF-4681-8143-E03063056CB2}"/>
    <cellStyle name="Normal 6 2 2 3 3 6 2" xfId="20515" xr:uid="{EDF6AE5F-EF7A-48E6-B51D-A31A8DA09209}"/>
    <cellStyle name="Normal 6 2 2 3 3 6 3" xfId="20514" xr:uid="{440AB1DA-3EFE-4964-82C2-4C5847B9E4C3}"/>
    <cellStyle name="Normal 6 2 2 3 3 6_Input 18 Cash FC" xfId="20513" xr:uid="{E63EC6DC-CB86-475F-87B1-96AAFB34F183}"/>
    <cellStyle name="Normal 6 2 2 3 3 7" xfId="20512" xr:uid="{6E2DBBA5-FECD-4594-8677-C6D52FCB6620}"/>
    <cellStyle name="Normal 6 2 2 3 3 8" xfId="20511" xr:uid="{92C775A4-1DC4-4F54-9BC0-1E8315DAAC70}"/>
    <cellStyle name="Normal 6 2 2 3 3_Input 18 Cash FC" xfId="20510" xr:uid="{57654696-F81A-4B15-8C8C-DA495C66C516}"/>
    <cellStyle name="Normal 6 2 2 3 4" xfId="13595" xr:uid="{204E1BA4-183D-442B-A11E-F80829DB8DF6}"/>
    <cellStyle name="Normal 6 2 2 3 4 2" xfId="13596" xr:uid="{C0670203-1834-4EC0-A066-503F425704D2}"/>
    <cellStyle name="Normal 6 2 2 3 4 2 2" xfId="29225" xr:uid="{CB8D3795-72BA-4E53-BCEA-5BF3AB51F346}"/>
    <cellStyle name="Normal 6 2 2 3 4 2 3" xfId="20508" xr:uid="{CE7FB157-C5D3-45B4-A807-2B38EF67E3FF}"/>
    <cellStyle name="Normal 6 2 2 3 4 3" xfId="13597" xr:uid="{B7E3189F-AC07-4D4C-AC05-E4B1FEB6E016}"/>
    <cellStyle name="Normal 6 2 2 3 4 3 2" xfId="29226" xr:uid="{0DA8496A-1502-4C1C-AB2D-C13AB0A55A2E}"/>
    <cellStyle name="Normal 6 2 2 3 4 3 3" xfId="20507" xr:uid="{A69DB8C6-61D6-43D2-B178-CFD366957FD3}"/>
    <cellStyle name="Normal 6 2 2 3 4 4" xfId="29224" xr:uid="{C4880AFC-E7FF-4C0B-8EEB-2911386E86D0}"/>
    <cellStyle name="Normal 6 2 2 3 4 5" xfId="20509" xr:uid="{CC221899-A434-48FC-8ACA-605FC1CBB33E}"/>
    <cellStyle name="Normal 6 2 2 3 4_Input 18 Cash FC" xfId="20506" xr:uid="{F63E8657-55EC-4DF3-9F07-BD247D2F4793}"/>
    <cellStyle name="Normal 6 2 2 3 5" xfId="13598" xr:uid="{EB137BA1-84E0-4790-B4F4-58705739137C}"/>
    <cellStyle name="Normal 6 2 2 3 5 2" xfId="13599" xr:uid="{46426B8E-4187-4F04-BAA0-E045DAF1ABC4}"/>
    <cellStyle name="Normal 6 2 2 3 5 2 2" xfId="29228" xr:uid="{34D1EC0E-B7A6-48D1-B31D-A5AAF0135E45}"/>
    <cellStyle name="Normal 6 2 2 3 5 2 3" xfId="20504" xr:uid="{8222D0A9-BDF6-445F-ADFF-8C5CDD5AC6CA}"/>
    <cellStyle name="Normal 6 2 2 3 5 3" xfId="13600" xr:uid="{A3A041AE-6F25-4901-9075-D12C20AF5613}"/>
    <cellStyle name="Normal 6 2 2 3 5 3 2" xfId="29229" xr:uid="{0F3223F9-AF62-4DC1-B622-4432520EACB3}"/>
    <cellStyle name="Normal 6 2 2 3 5 3 3" xfId="20503" xr:uid="{5003F6BF-5B39-49F3-B3E3-F5FD85A7E547}"/>
    <cellStyle name="Normal 6 2 2 3 5 4" xfId="29227" xr:uid="{31E74CF8-BB4D-4AF3-9F0E-3D12831B6F77}"/>
    <cellStyle name="Normal 6 2 2 3 5 5" xfId="20505" xr:uid="{09D21E58-7BDA-443B-A45C-2CEB1DD9ADA1}"/>
    <cellStyle name="Normal 6 2 2 3 5_Input 18 Cash FC" xfId="20502" xr:uid="{E46A6A44-2735-4B0C-B9DC-5F16A27578F6}"/>
    <cellStyle name="Normal 6 2 2 3 6" xfId="13601" xr:uid="{285CEB0D-B0F0-48F4-9744-2B9B2C232134}"/>
    <cellStyle name="Normal 6 2 2 3 6 2" xfId="13602" xr:uid="{4B6D6252-22A9-44BE-9B3B-5D5B01FBE503}"/>
    <cellStyle name="Normal 6 2 2 3 6 2 2" xfId="29231" xr:uid="{5A0C27D7-3C77-41F5-86CB-C1D93DBE7C02}"/>
    <cellStyle name="Normal 6 2 2 3 6 2 3" xfId="20500" xr:uid="{DC20DBF5-5D1B-4F36-9526-196DE31FB9B1}"/>
    <cellStyle name="Normal 6 2 2 3 6 3" xfId="29230" xr:uid="{D34D66C7-D348-4EF4-A541-C6C6740AE63E}"/>
    <cellStyle name="Normal 6 2 2 3 6 3 2" xfId="20499" xr:uid="{F66EE670-AD67-4101-B57D-37BD75A7A472}"/>
    <cellStyle name="Normal 6 2 2 3 6 4" xfId="34597" xr:uid="{AFB92B21-F575-493B-BE12-1D992736423E}"/>
    <cellStyle name="Normal 6 2 2 3 6 5" xfId="20501" xr:uid="{B73B4069-75D5-43A9-9C7B-FAA1BF92F9E8}"/>
    <cellStyle name="Normal 6 2 2 3 6_Input 18 Cash FC" xfId="18433" xr:uid="{DAE77BF7-52A1-4563-8BBB-8E26AD28A6FF}"/>
    <cellStyle name="Normal 6 2 2 3 7" xfId="13603" xr:uid="{533DE852-866A-44D7-B9A0-2BE4BA823C39}"/>
    <cellStyle name="Normal 6 2 2 3 7 2" xfId="13604" xr:uid="{DA6F5C93-0A4A-4E81-B441-B8F367A641D3}"/>
    <cellStyle name="Normal 6 2 2 3 7 2 2" xfId="29233" xr:uid="{14E0481A-1BAB-40F8-A1D1-349AE81AC215}"/>
    <cellStyle name="Normal 6 2 2 3 7 2 3" xfId="20497" xr:uid="{771C7733-62D5-4108-B97F-221DBE8EDF07}"/>
    <cellStyle name="Normal 6 2 2 3 7 3" xfId="29232" xr:uid="{C44D9072-E52B-4822-8578-92A8C9AB3D65}"/>
    <cellStyle name="Normal 6 2 2 3 7 3 2" xfId="20496" xr:uid="{82AA00AE-26F7-45E8-A137-E860B4D38605}"/>
    <cellStyle name="Normal 6 2 2 3 7 4" xfId="34598" xr:uid="{CE1796D2-4F3B-4161-BCF3-50476A462778}"/>
    <cellStyle name="Normal 6 2 2 3 7 5" xfId="20498" xr:uid="{38E88C33-B565-4178-8B42-F5F0C0E42641}"/>
    <cellStyle name="Normal 6 2 2 3 7_Input 18 Cash FC" xfId="20495" xr:uid="{A6B8126B-5527-45CB-89E5-820DAD7F6E53}"/>
    <cellStyle name="Normal 6 2 2 3 8" xfId="13605" xr:uid="{499914BC-AAF2-4733-85DC-5DCB2B195A52}"/>
    <cellStyle name="Normal 6 2 2 3 8 2" xfId="29234" xr:uid="{FCA6FA58-58F8-4197-8CEF-DCCBAEAEDF34}"/>
    <cellStyle name="Normal 6 2 2 3 8 2 2" xfId="20493" xr:uid="{21D36AB1-49A6-498A-B467-1385E9AC45B8}"/>
    <cellStyle name="Normal 6 2 2 3 8 3" xfId="20492" xr:uid="{1A75DDF2-2961-4C58-AF3D-7F542375FFFC}"/>
    <cellStyle name="Normal 6 2 2 3 8 4" xfId="34599" xr:uid="{176B0E7B-9E60-43AC-B817-1607E399ED85}"/>
    <cellStyle name="Normal 6 2 2 3 8 5" xfId="20494" xr:uid="{134CAD2F-1352-487F-B47B-34F6D7BB1616}"/>
    <cellStyle name="Normal 6 2 2 3 8_Input 18 Cash FC" xfId="20491" xr:uid="{9FC4BE2A-160E-44AE-B741-07D1EDAA129B}"/>
    <cellStyle name="Normal 6 2 2 3 9" xfId="20490" xr:uid="{62EF17F3-3DEB-47A1-AC9A-73B47AEBE892}"/>
    <cellStyle name="Normal 6 2 2 3_Dev global price ach" xfId="13606" xr:uid="{A10AFF28-68A8-4ADC-B33F-32F85EA78BC1}"/>
    <cellStyle name="Normal 6 2 2 4" xfId="1770" xr:uid="{00000000-0005-0000-0000-00008B070000}"/>
    <cellStyle name="Normal 6 2 2 4 2" xfId="1771" xr:uid="{00000000-0005-0000-0000-00008C070000}"/>
    <cellStyle name="Normal 6 2 2 4 2 2" xfId="1772" xr:uid="{00000000-0005-0000-0000-00008D070000}"/>
    <cellStyle name="Normal 6 2 2 4 2 2 2" xfId="13608" xr:uid="{A69F67E1-3531-443D-A8CD-DDE5CB3F24C6}"/>
    <cellStyle name="Normal 6 2 2 4 2 2 2 2" xfId="13609" xr:uid="{CA49CC8E-30DF-46AC-B49E-CECFF20B004B}"/>
    <cellStyle name="Normal 6 2 2 4 2 2 2 2 2" xfId="29236" xr:uid="{887A9786-7308-42BB-BF56-B624DF33F6B2}"/>
    <cellStyle name="Normal 6 2 2 4 2 2 2 3" xfId="13610" xr:uid="{0C9DBE8E-A578-4D4D-97B1-C33641C8B95A}"/>
    <cellStyle name="Normal 6 2 2 4 2 2 2 3 2" xfId="29237" xr:uid="{13C2D2A2-E72A-483E-9C24-CEA1BAFA9157}"/>
    <cellStyle name="Normal 6 2 2 4 2 2 2 4" xfId="29235" xr:uid="{F255D307-4604-47E6-9E67-A836C115B2EB}"/>
    <cellStyle name="Normal 6 2 2 4 2 2 3" xfId="13611" xr:uid="{B1932B1F-37FD-45AE-B9B0-907542E4C249}"/>
    <cellStyle name="Normal 6 2 2 4 2 2 3 2" xfId="13612" xr:uid="{53BEBEEC-8C54-407F-85C1-A41DD700FEB7}"/>
    <cellStyle name="Normal 6 2 2 4 2 2 3 2 2" xfId="29239" xr:uid="{925BC096-D324-41CD-ACEB-0CDA3EC39B2A}"/>
    <cellStyle name="Normal 6 2 2 4 2 2 3 3" xfId="29238" xr:uid="{01CF0E86-A0B7-4D73-A91D-594881AC2C14}"/>
    <cellStyle name="Normal 6 2 2 4 2 2 4" xfId="13613" xr:uid="{96DAB0DA-0006-43CF-8DE4-746D04784C81}"/>
    <cellStyle name="Normal 6 2 2 4 2 2 4 2" xfId="13614" xr:uid="{10AAB033-8717-4CA3-B7D0-D317E3D4CB63}"/>
    <cellStyle name="Normal 6 2 2 4 2 2 4 2 2" xfId="29241" xr:uid="{4A0A0CD6-0A1B-4152-BC39-EA43DBC05650}"/>
    <cellStyle name="Normal 6 2 2 4 2 2 4 3" xfId="29240" xr:uid="{39227633-A7CE-42BF-A4BD-7BC8895A7BED}"/>
    <cellStyle name="Normal 6 2 2 4 2 2 5" xfId="13615" xr:uid="{1E3E4789-F063-4EB7-B6BC-001E19F3E440}"/>
    <cellStyle name="Normal 6 2 2 4 2 2 5 2" xfId="29242" xr:uid="{938A0424-AD1E-4BE7-AD0B-C737AEF90E7A}"/>
    <cellStyle name="Normal 6 2 2 4 2 2_sales contracts" xfId="13607" xr:uid="{73133909-67F8-46D2-BAB4-9AF9F7FAD595}"/>
    <cellStyle name="Normal 6 2 2 4 2 3" xfId="13616" xr:uid="{F74C094D-C56B-4AC9-8EA6-9224861C7FB6}"/>
    <cellStyle name="Normal 6 2 2 4 2 3 2" xfId="13617" xr:uid="{385EF36C-984A-435C-B829-45E26BAA8F90}"/>
    <cellStyle name="Normal 6 2 2 4 2 3 2 2" xfId="29244" xr:uid="{273093D0-A806-4700-9465-AFB5373F5934}"/>
    <cellStyle name="Normal 6 2 2 4 2 3 3" xfId="13618" xr:uid="{97C11F0A-3038-4DD5-A1EC-5D4E6DA59C4F}"/>
    <cellStyle name="Normal 6 2 2 4 2 3 3 2" xfId="29245" xr:uid="{CB7656D9-1796-47B3-A08B-A6A299E15A18}"/>
    <cellStyle name="Normal 6 2 2 4 2 3 4" xfId="29243" xr:uid="{071DA2FE-8894-42F4-8C6C-BD2D51ADA99B}"/>
    <cellStyle name="Normal 6 2 2 4 2 3 5" xfId="20489" xr:uid="{B505FF92-F6A8-4AC0-82E9-3A5B2AEF9E41}"/>
    <cellStyle name="Normal 6 2 2 4 2 4" xfId="13619" xr:uid="{F6DF6134-6339-48F6-9C8B-19BC36AF7733}"/>
    <cellStyle name="Normal 6 2 2 4 2 4 2" xfId="13620" xr:uid="{DDEDA6FD-E7AA-4AFA-9596-2B87C2666A57}"/>
    <cellStyle name="Normal 6 2 2 4 2 4 2 2" xfId="29247" xr:uid="{DEE1C31B-F691-49C2-B432-4CFFCE2ECCE6}"/>
    <cellStyle name="Normal 6 2 2 4 2 4 3" xfId="13621" xr:uid="{9CBC8F73-D56A-4860-B231-206CFAD6A0B6}"/>
    <cellStyle name="Normal 6 2 2 4 2 4 3 2" xfId="29248" xr:uid="{346AB19D-2BF0-4156-B02E-87AD5B8DE95F}"/>
    <cellStyle name="Normal 6 2 2 4 2 4 4" xfId="29246" xr:uid="{6C5FA1DE-2864-4809-9D35-1B85EBE30ECE}"/>
    <cellStyle name="Normal 6 2 2 4 2 5" xfId="13622" xr:uid="{4263DA6F-0D56-449F-BEA4-88D66FF78951}"/>
    <cellStyle name="Normal 6 2 2 4 2 5 2" xfId="13623" xr:uid="{725336D3-EFAA-4259-BB87-E1939E29028D}"/>
    <cellStyle name="Normal 6 2 2 4 2 5 2 2" xfId="29250" xr:uid="{74248AC3-E5DF-436E-9767-97965C43AF47}"/>
    <cellStyle name="Normal 6 2 2 4 2 5 3" xfId="29249" xr:uid="{B4D2A82B-6FEB-470A-B018-94457457597C}"/>
    <cellStyle name="Normal 6 2 2 4 2 6" xfId="13624" xr:uid="{3EF1FD4B-E82F-4DB4-815C-2D70EC29D68A}"/>
    <cellStyle name="Normal 6 2 2 4 2 6 2" xfId="13625" xr:uid="{503152BB-0070-4EF2-AD99-3E5143C653FA}"/>
    <cellStyle name="Normal 6 2 2 4 2 6 2 2" xfId="29252" xr:uid="{2834229C-5D61-4925-B149-ABD91962A3F4}"/>
    <cellStyle name="Normal 6 2 2 4 2 6 3" xfId="29251" xr:uid="{753FE232-6E77-41D8-93EC-FDC1BC5CE72D}"/>
    <cellStyle name="Normal 6 2 2 4 2 7" xfId="13626" xr:uid="{6EE95350-6D70-466C-9FEF-987420CD4CD1}"/>
    <cellStyle name="Normal 6 2 2 4 2 7 2" xfId="29253" xr:uid="{79CC1F2D-D46B-4227-918C-AFD2C35A5523}"/>
    <cellStyle name="Normal 6 2 2 4 2_Dev global price ach" xfId="13627" xr:uid="{C6804500-E7FE-4AAC-A5FD-71FDC1BB1166}"/>
    <cellStyle name="Normal 6 2 2 4 3" xfId="1773" xr:uid="{00000000-0005-0000-0000-00008F070000}"/>
    <cellStyle name="Normal 6 2 2 4 3 2" xfId="13628" xr:uid="{F8692B5F-9268-4A5E-8390-7ADD160840DC}"/>
    <cellStyle name="Normal 6 2 2 4 3 2 2" xfId="13629" xr:uid="{B153A1AF-893F-4F78-AE3B-AF7BAC99A19C}"/>
    <cellStyle name="Normal 6 2 2 4 3 2 2 2" xfId="29255" xr:uid="{8BB7C1DE-07E4-4CF2-A528-72A669B85872}"/>
    <cellStyle name="Normal 6 2 2 4 3 2 3" xfId="13630" xr:uid="{A0D024ED-FD7B-4667-9554-95853D709CE2}"/>
    <cellStyle name="Normal 6 2 2 4 3 2 3 2" xfId="29256" xr:uid="{B9898FDF-31BD-4475-8874-7A8595B5E95F}"/>
    <cellStyle name="Normal 6 2 2 4 3 2 4" xfId="29254" xr:uid="{6FAD76E2-901A-4B09-8FE5-798BF2686E2A}"/>
    <cellStyle name="Normal 6 2 2 4 3 2 5" xfId="20488" xr:uid="{E4C323CD-3DB5-45E9-8F30-AE0CB4B3A6E6}"/>
    <cellStyle name="Normal 6 2 2 4 3 3" xfId="13631" xr:uid="{119D7F57-66DC-4E6C-B443-AF076995B0E4}"/>
    <cellStyle name="Normal 6 2 2 4 3 3 2" xfId="13632" xr:uid="{7BE25CD9-63A6-4E77-9900-54D8564148BA}"/>
    <cellStyle name="Normal 6 2 2 4 3 3 2 2" xfId="29258" xr:uid="{D237F3FD-AE8D-4951-99DE-548594068019}"/>
    <cellStyle name="Normal 6 2 2 4 3 3 3" xfId="29257" xr:uid="{8CE367F2-E938-49AE-AE8B-63CEAB142FB0}"/>
    <cellStyle name="Normal 6 2 2 4 3 3 4" xfId="20487" xr:uid="{1F056554-C110-4C90-BC61-F3304174F0C5}"/>
    <cellStyle name="Normal 6 2 2 4 3 4" xfId="13633" xr:uid="{F28E98C7-C604-4E7E-9DC3-B280272C07FD}"/>
    <cellStyle name="Normal 6 2 2 4 3 4 2" xfId="13634" xr:uid="{268E977D-F635-4615-90E4-B02102F26A5D}"/>
    <cellStyle name="Normal 6 2 2 4 3 4 2 2" xfId="29260" xr:uid="{C69CBA55-BD8E-46ED-9269-AEF1B7B99653}"/>
    <cellStyle name="Normal 6 2 2 4 3 4 3" xfId="29259" xr:uid="{89B34D23-608C-484D-9B58-9DBD0EC9B831}"/>
    <cellStyle name="Normal 6 2 2 4 3 5" xfId="13635" xr:uid="{BD635DB7-1DB8-42A6-9C5E-0F4C3088D3C0}"/>
    <cellStyle name="Normal 6 2 2 4 3 5 2" xfId="29261" xr:uid="{AB88415D-2CB4-47E0-A7B9-5CC053AACB6F}"/>
    <cellStyle name="Normal 6 2 2 4 3_Input 18 Cash FC" xfId="20486" xr:uid="{1B55CE04-6E28-4125-A6CC-F865DE3A3E37}"/>
    <cellStyle name="Normal 6 2 2 4 4" xfId="13636" xr:uid="{7DAB837C-F479-4FC3-9BC9-2FE770F98B76}"/>
    <cellStyle name="Normal 6 2 2 4 4 2" xfId="13637" xr:uid="{81BF4BAC-6F61-4F93-9007-E06DD411481E}"/>
    <cellStyle name="Normal 6 2 2 4 4 2 2" xfId="29263" xr:uid="{517A48CF-198C-480C-B998-AD88AD5C3652}"/>
    <cellStyle name="Normal 6 2 2 4 4 2 3" xfId="20484" xr:uid="{A3960AFD-11F5-4770-8DBA-8F3514C89F2A}"/>
    <cellStyle name="Normal 6 2 2 4 4 3" xfId="13638" xr:uid="{F06E8F40-BC80-4395-BF5B-CED994775FF6}"/>
    <cellStyle name="Normal 6 2 2 4 4 3 2" xfId="29264" xr:uid="{4ABB345E-44D0-42A7-BB32-40938FB7E52F}"/>
    <cellStyle name="Normal 6 2 2 4 4 3 3" xfId="20483" xr:uid="{B556F057-EAD0-43BD-9815-8B3919FA1AEA}"/>
    <cellStyle name="Normal 6 2 2 4 4 4" xfId="29262" xr:uid="{03DB8D18-458C-484D-8ED2-D63F154D0CDE}"/>
    <cellStyle name="Normal 6 2 2 4 4 5" xfId="20485" xr:uid="{D71B1F42-CF78-4693-A489-864F1043B0A5}"/>
    <cellStyle name="Normal 6 2 2 4 4_Input 18 Cash FC" xfId="18432" xr:uid="{A088475E-7E9A-48CD-AE00-72BF2A0743DE}"/>
    <cellStyle name="Normal 6 2 2 4 5" xfId="13639" xr:uid="{490C817D-4C8C-42EA-BEC0-F1FF01C0EB83}"/>
    <cellStyle name="Normal 6 2 2 4 5 2" xfId="13640" xr:uid="{57111069-17E3-4A08-B46B-F8160938E2C4}"/>
    <cellStyle name="Normal 6 2 2 4 5 2 2" xfId="29266" xr:uid="{AF920595-357C-41A1-9AD1-DD90012F201B}"/>
    <cellStyle name="Normal 6 2 2 4 5 2 3" xfId="18430" xr:uid="{F2AEFFB4-9D80-492D-A2B1-01415C33CA61}"/>
    <cellStyle name="Normal 6 2 2 4 5 3" xfId="13641" xr:uid="{446119DA-703D-40BC-9901-7C8E40B9FC0E}"/>
    <cellStyle name="Normal 6 2 2 4 5 3 2" xfId="29267" xr:uid="{BA86072C-F501-4CE5-B744-FB5B4EAC1165}"/>
    <cellStyle name="Normal 6 2 2 4 5 3 3" xfId="20482" xr:uid="{62892F30-97BF-45C6-B1F0-C09D7428E771}"/>
    <cellStyle name="Normal 6 2 2 4 5 4" xfId="29265" xr:uid="{8045E074-9E75-4B5F-982E-2A15BD0621BF}"/>
    <cellStyle name="Normal 6 2 2 4 5 5" xfId="18431" xr:uid="{52819462-0421-4490-97AA-1383E20E3742}"/>
    <cellStyle name="Normal 6 2 2 4 5_Input 18 Cash FC" xfId="20481" xr:uid="{9DFBB282-036F-4E52-9CEE-63FB33C83D3A}"/>
    <cellStyle name="Normal 6 2 2 4 6" xfId="13642" xr:uid="{70C4B019-FD9A-44BF-8E4A-BF9FBE877C78}"/>
    <cellStyle name="Normal 6 2 2 4 6 2" xfId="13643" xr:uid="{82417A85-4200-4DFD-B30F-6A2B847CFEFA}"/>
    <cellStyle name="Normal 6 2 2 4 6 2 2" xfId="29269" xr:uid="{7B81C947-E977-4F25-B42B-5691453B0560}"/>
    <cellStyle name="Normal 6 2 2 4 6 2 3" xfId="20479" xr:uid="{BDED46AE-DCF3-45F5-A302-83F277AF88F9}"/>
    <cellStyle name="Normal 6 2 2 4 6 3" xfId="29268" xr:uid="{C83FED23-F75A-4AB6-9DFE-302038F497A1}"/>
    <cellStyle name="Normal 6 2 2 4 6 3 2" xfId="20478" xr:uid="{FA9F0213-83D7-49FD-B419-4123174432AD}"/>
    <cellStyle name="Normal 6 2 2 4 6 4" xfId="34600" xr:uid="{A89CBEE1-CB91-4E00-BCA5-AB3618048E03}"/>
    <cellStyle name="Normal 6 2 2 4 6 5" xfId="20480" xr:uid="{6F50FB98-56EF-409F-BB4A-9A1BB1E24D36}"/>
    <cellStyle name="Normal 6 2 2 4 6_Input 18 Cash FC" xfId="18429" xr:uid="{31FAA7BF-9D5C-4650-A325-F8784483A425}"/>
    <cellStyle name="Normal 6 2 2 4 7" xfId="13644" xr:uid="{6CEBEA43-80A3-4C25-AD37-465BA6DDE257}"/>
    <cellStyle name="Normal 6 2 2 4 7 2" xfId="13645" xr:uid="{03503DC1-B219-47FF-A687-05E5EC72FC9D}"/>
    <cellStyle name="Normal 6 2 2 4 7 2 2" xfId="29271" xr:uid="{342515CA-777B-42A2-AB6F-F88D3DED0FE4}"/>
    <cellStyle name="Normal 6 2 2 4 7 3" xfId="29270" xr:uid="{7B5D739F-2709-481A-9339-2BBEDFA5F274}"/>
    <cellStyle name="Normal 6 2 2 4 7 4" xfId="20477" xr:uid="{A67D42F4-9693-4FFF-A509-0273E8DB35A4}"/>
    <cellStyle name="Normal 6 2 2 4 8" xfId="13646" xr:uid="{40B2AB02-9DB6-4F31-A9DD-8478157596B6}"/>
    <cellStyle name="Normal 6 2 2 4 8 2" xfId="29272" xr:uid="{8A5218C6-11A8-4BC3-9EF0-8E13866D749A}"/>
    <cellStyle name="Normal 6 2 2 4 8 3" xfId="20476" xr:uid="{7D0B8D71-30C7-4FBF-9216-E2B9900DF5B5}"/>
    <cellStyle name="Normal 6 2 2 4_Dev global price ach" xfId="13647" xr:uid="{2BE581CF-8E5F-40ED-A716-F77BBD898A2F}"/>
    <cellStyle name="Normal 6 2 2 5" xfId="1774" xr:uid="{00000000-0005-0000-0000-000091070000}"/>
    <cellStyle name="Normal 6 2 2 5 2" xfId="1775" xr:uid="{00000000-0005-0000-0000-000092070000}"/>
    <cellStyle name="Normal 6 2 2 5 2 2" xfId="13648" xr:uid="{65BF1440-17EF-4364-ADE6-B9CB9ACB0921}"/>
    <cellStyle name="Normal 6 2 2 5 2 2 2" xfId="13649" xr:uid="{D8184869-6CD5-4BD6-8FC0-06E849B1514F}"/>
    <cellStyle name="Normal 6 2 2 5 2 2 2 2" xfId="29274" xr:uid="{60C3715D-C10D-4599-A914-62D77B6F7A6A}"/>
    <cellStyle name="Normal 6 2 2 5 2 2 3" xfId="13650" xr:uid="{DF379FBF-4F4D-430C-AA4D-6EDED0C3DD13}"/>
    <cellStyle name="Normal 6 2 2 5 2 2 3 2" xfId="29275" xr:uid="{AF7323D8-96DC-46BF-BFDA-83FAD7ABFE68}"/>
    <cellStyle name="Normal 6 2 2 5 2 2 4" xfId="29273" xr:uid="{5FE25358-6B73-47B3-A4B6-E7B7D612427E}"/>
    <cellStyle name="Normal 6 2 2 5 2 2 5" xfId="20475" xr:uid="{B1EF3DAA-B926-497D-9609-E284BF2953C0}"/>
    <cellStyle name="Normal 6 2 2 5 2 3" xfId="13651" xr:uid="{6C898098-B926-4259-9F53-D67D13F67526}"/>
    <cellStyle name="Normal 6 2 2 5 2 3 2" xfId="13652" xr:uid="{B9CF9D2C-6D17-4D28-B4ED-E964698E3C08}"/>
    <cellStyle name="Normal 6 2 2 5 2 3 2 2" xfId="29277" xr:uid="{3D09F2A0-99C7-4B81-8285-8A1F28EB0C3F}"/>
    <cellStyle name="Normal 6 2 2 5 2 3 3" xfId="29276" xr:uid="{D4255EB8-D2C2-460E-AEB4-A1705710A6DA}"/>
    <cellStyle name="Normal 6 2 2 5 2 3 4" xfId="20474" xr:uid="{BD52CB02-6A8C-4E61-B8BA-F148CAD32D1B}"/>
    <cellStyle name="Normal 6 2 2 5 2 4" xfId="13653" xr:uid="{BAB38C5D-D09B-482C-A7DB-D80D989C20FD}"/>
    <cellStyle name="Normal 6 2 2 5 2 4 2" xfId="13654" xr:uid="{28131042-791F-4389-817B-A3307573D462}"/>
    <cellStyle name="Normal 6 2 2 5 2 4 2 2" xfId="29279" xr:uid="{C1765170-256F-4571-B045-C9D159521571}"/>
    <cellStyle name="Normal 6 2 2 5 2 4 3" xfId="29278" xr:uid="{BF26E503-EFA1-472B-BC8D-70B05C78F003}"/>
    <cellStyle name="Normal 6 2 2 5 2 5" xfId="13655" xr:uid="{713F2547-6B92-4B46-9C23-D6DF4424E34D}"/>
    <cellStyle name="Normal 6 2 2 5 2 5 2" xfId="29280" xr:uid="{E81BB4A7-448D-49B4-A82F-FA376D680639}"/>
    <cellStyle name="Normal 6 2 2 5 2_Input 18 Cash FC" xfId="20473" xr:uid="{1944B951-FB40-4A2C-8D62-527CE24C1A29}"/>
    <cellStyle name="Normal 6 2 2 5 3" xfId="13656" xr:uid="{988908EA-0F4C-4D51-9EA4-C620B4A9EB93}"/>
    <cellStyle name="Normal 6 2 2 5 3 2" xfId="13657" xr:uid="{D2973E04-C402-414B-8160-13979F0C7378}"/>
    <cellStyle name="Normal 6 2 2 5 3 2 2" xfId="29282" xr:uid="{D0B8F219-C9A4-4CC2-89F9-FA4CF425E3AF}"/>
    <cellStyle name="Normal 6 2 2 5 3 2 3" xfId="20471" xr:uid="{E45C17F5-57B6-46CF-87EE-E1B34B8199C3}"/>
    <cellStyle name="Normal 6 2 2 5 3 3" xfId="13658" xr:uid="{6A58EAC1-17CB-49F3-B6AF-C6AE0D45B5BD}"/>
    <cellStyle name="Normal 6 2 2 5 3 3 2" xfId="29283" xr:uid="{0669228C-E025-4E7F-9738-532EB66B2F8F}"/>
    <cellStyle name="Normal 6 2 2 5 3 3 3" xfId="18085" xr:uid="{5CB799A4-91AB-4244-8110-FBC0FD442B03}"/>
    <cellStyle name="Normal 6 2 2 5 3 4" xfId="29281" xr:uid="{179C62A9-5D9E-4B0D-B670-6F4B5A2CE526}"/>
    <cellStyle name="Normal 6 2 2 5 3 5" xfId="20472" xr:uid="{107DDDEE-36F3-47D6-ABC5-F9F62770C6FB}"/>
    <cellStyle name="Normal 6 2 2 5 3_Input 18 Cash FC" xfId="18084" xr:uid="{D5F83CB6-2E9F-4240-A495-EC822AEAB034}"/>
    <cellStyle name="Normal 6 2 2 5 4" xfId="13659" xr:uid="{7293EBA8-A425-440E-9960-4EA4D88F709A}"/>
    <cellStyle name="Normal 6 2 2 5 4 2" xfId="13660" xr:uid="{F86279D2-3C67-4BE4-9177-9EF6803B1DA4}"/>
    <cellStyle name="Normal 6 2 2 5 4 2 2" xfId="29285" xr:uid="{385B4AA8-3077-4BC8-BE84-830AEAFEDF29}"/>
    <cellStyle name="Normal 6 2 2 5 4 2 3" xfId="18082" xr:uid="{7DA4A9EF-7718-4492-AF63-D74CB6967B4B}"/>
    <cellStyle name="Normal 6 2 2 5 4 3" xfId="13661" xr:uid="{846ADDFF-66E4-45DA-8EDC-14F02396633F}"/>
    <cellStyle name="Normal 6 2 2 5 4 3 2" xfId="29286" xr:uid="{D0EC4172-AE27-4FF9-B480-78841A38C07D}"/>
    <cellStyle name="Normal 6 2 2 5 4 3 3" xfId="18081" xr:uid="{E1D3BFE5-C35B-4719-8985-CEE3C7EE1372}"/>
    <cellStyle name="Normal 6 2 2 5 4 4" xfId="29284" xr:uid="{6495655E-118B-42B5-8C29-8E1EA31A45C1}"/>
    <cellStyle name="Normal 6 2 2 5 4 5" xfId="18083" xr:uid="{D2C95187-7B4D-4380-8D31-DBE0AD5E435C}"/>
    <cellStyle name="Normal 6 2 2 5 4_Input 18 Cash FC" xfId="18080" xr:uid="{71BA1F5E-D407-4B53-AF76-2DDD7DC77057}"/>
    <cellStyle name="Normal 6 2 2 5 5" xfId="13662" xr:uid="{2743FC69-B5FC-4B07-AFF5-FA9CB17C884A}"/>
    <cellStyle name="Normal 6 2 2 5 5 2" xfId="13663" xr:uid="{8C017710-EFE6-452A-9FEE-9C98CD48DCBA}"/>
    <cellStyle name="Normal 6 2 2 5 5 2 2" xfId="29288" xr:uid="{3D6B61B4-9ECF-4134-AE14-E16F94714ACC}"/>
    <cellStyle name="Normal 6 2 2 5 5 2 3" xfId="18078" xr:uid="{82A7ECF3-8E4B-4B02-B717-72EA7E846C7A}"/>
    <cellStyle name="Normal 6 2 2 5 5 3" xfId="29287" xr:uid="{51B8BB03-01B3-490C-827C-F3EFA59636C1}"/>
    <cellStyle name="Normal 6 2 2 5 5 3 2" xfId="18077" xr:uid="{56BF8AA4-134D-41D9-81F1-71C6AFF4F43A}"/>
    <cellStyle name="Normal 6 2 2 5 5 4" xfId="34601" xr:uid="{5B35EE6B-56D9-49D4-80DF-C135A05D8DE4}"/>
    <cellStyle name="Normal 6 2 2 5 5 5" xfId="18079" xr:uid="{52972D90-86E7-4725-ADC2-0FC7DC368B62}"/>
    <cellStyle name="Normal 6 2 2 5 5_Input 18 Cash FC" xfId="18076" xr:uid="{BB458F73-EB1A-4B31-B57A-7AE83CF50CC7}"/>
    <cellStyle name="Normal 6 2 2 5 6" xfId="13664" xr:uid="{2A1BB4C7-27AB-485B-A2FC-24D33C0C6054}"/>
    <cellStyle name="Normal 6 2 2 5 6 2" xfId="13665" xr:uid="{9124BE4B-36BE-465C-A26F-311DD5E4F527}"/>
    <cellStyle name="Normal 6 2 2 5 6 2 2" xfId="29290" xr:uid="{ACE3C8A2-861E-4659-BD13-47CBE5D5EBC7}"/>
    <cellStyle name="Normal 6 2 2 5 6 2 3" xfId="18074" xr:uid="{87366394-6128-4899-8834-65B8E104D6A4}"/>
    <cellStyle name="Normal 6 2 2 5 6 3" xfId="29289" xr:uid="{EFCBEED8-EF3B-4DA5-8EDD-507DDD369660}"/>
    <cellStyle name="Normal 6 2 2 5 6 3 2" xfId="18073" xr:uid="{68FF405F-6C03-4CDF-B876-BB284DBA9D5F}"/>
    <cellStyle name="Normal 6 2 2 5 6 4" xfId="34602" xr:uid="{B29E5F1C-81F3-42D2-B74F-405776960373}"/>
    <cellStyle name="Normal 6 2 2 5 6 5" xfId="18075" xr:uid="{E73F0A19-21C8-49CE-A530-C4633938CCED}"/>
    <cellStyle name="Normal 6 2 2 5 6_Input 18 Cash FC" xfId="18428" xr:uid="{2AF0EDC5-1DE1-48B8-87DF-D326B055A545}"/>
    <cellStyle name="Normal 6 2 2 5 7" xfId="13666" xr:uid="{72734C46-66CC-4740-8DDF-EB7BF1E822B3}"/>
    <cellStyle name="Normal 6 2 2 5 7 2" xfId="29291" xr:uid="{ED6DE0A5-42B1-4F5E-8B5F-A28159FA5D11}"/>
    <cellStyle name="Normal 6 2 2 5 7 3" xfId="18427" xr:uid="{DD04813B-605B-4A24-8704-D63DEF2D592C}"/>
    <cellStyle name="Normal 6 2 2 5 8" xfId="18426" xr:uid="{860B27D6-519C-4FF5-9DCF-8C598F179CC5}"/>
    <cellStyle name="Normal 6 2 2 5_Dev global price ach" xfId="13667" xr:uid="{C0B6F293-629C-4C27-85D4-8BAB67D1DC8B}"/>
    <cellStyle name="Normal 6 2 2 6" xfId="1776" xr:uid="{00000000-0005-0000-0000-000094070000}"/>
    <cellStyle name="Normal 6 2 2 6 2" xfId="1777" xr:uid="{00000000-0005-0000-0000-000095070000}"/>
    <cellStyle name="Normal 6 2 2 6 2 2" xfId="13669" xr:uid="{675B6613-EA10-48D0-BF0A-D43988D5672F}"/>
    <cellStyle name="Normal 6 2 2 6 2 2 2" xfId="13670" xr:uid="{2676DB22-D820-45BC-A5E2-CD0DEFD13AB3}"/>
    <cellStyle name="Normal 6 2 2 6 2 2 2 2" xfId="29293" xr:uid="{7E38DC26-9660-4470-AC98-18956FB80467}"/>
    <cellStyle name="Normal 6 2 2 6 2 2 3" xfId="13671" xr:uid="{34A2ABA2-D18D-4A3C-8271-212FB10048EB}"/>
    <cellStyle name="Normal 6 2 2 6 2 2 3 2" xfId="29294" xr:uid="{6E9F6F72-9FCE-47E7-BC49-F1ECF0585174}"/>
    <cellStyle name="Normal 6 2 2 6 2 2 4" xfId="29292" xr:uid="{10FE2ACA-EC48-45D0-AC31-F92700CE0B41}"/>
    <cellStyle name="Normal 6 2 2 6 2 3" xfId="13672" xr:uid="{95A3EF8E-D8E1-45B2-946B-897CF13D3274}"/>
    <cellStyle name="Normal 6 2 2 6 2 3 2" xfId="13673" xr:uid="{E5919D43-0F34-48FC-B66C-A5C5430D7775}"/>
    <cellStyle name="Normal 6 2 2 6 2 3 2 2" xfId="29296" xr:uid="{00A5D486-7F14-4E72-B1E5-26080A270C5E}"/>
    <cellStyle name="Normal 6 2 2 6 2 3 3" xfId="29295" xr:uid="{93D42CAD-BE42-404E-9BB9-9C8A476E1418}"/>
    <cellStyle name="Normal 6 2 2 6 2 4" xfId="13674" xr:uid="{46CF5FB8-7402-4A9A-822B-F1730E423FF4}"/>
    <cellStyle name="Normal 6 2 2 6 2 4 2" xfId="13675" xr:uid="{1BB37D7F-4FCA-4173-B85F-4AC2EC2B38F9}"/>
    <cellStyle name="Normal 6 2 2 6 2 4 2 2" xfId="29298" xr:uid="{191AEB0C-E971-44E0-B16A-D024D3284CE3}"/>
    <cellStyle name="Normal 6 2 2 6 2 4 3" xfId="29297" xr:uid="{8E159F99-4CBD-473B-9347-0AB839DD0E87}"/>
    <cellStyle name="Normal 6 2 2 6 2 5" xfId="13676" xr:uid="{CFD26994-BF87-44FC-BA8A-9681C19AC46D}"/>
    <cellStyle name="Normal 6 2 2 6 2 5 2" xfId="29299" xr:uid="{92F20EB6-C7CD-4229-8435-350F8134E77B}"/>
    <cellStyle name="Normal 6 2 2 6 2_sales contracts" xfId="13668" xr:uid="{50C55865-F653-4E3D-811E-A118C492C324}"/>
    <cellStyle name="Normal 6 2 2 6 3" xfId="13677" xr:uid="{973BCF7D-8079-4973-8B91-3DCB72BF34FC}"/>
    <cellStyle name="Normal 6 2 2 6 3 2" xfId="13678" xr:uid="{5A075147-9270-4A48-A3F2-28888DFDC8BE}"/>
    <cellStyle name="Normal 6 2 2 6 3 2 2" xfId="29301" xr:uid="{83D39291-607A-4B42-B61E-71A6D1CE649B}"/>
    <cellStyle name="Normal 6 2 2 6 3 3" xfId="13679" xr:uid="{6614CF42-93A2-4D7C-AF4E-A5D09C4C9A10}"/>
    <cellStyle name="Normal 6 2 2 6 3 3 2" xfId="29302" xr:uid="{BA193EC8-B640-4CF1-A83B-5EA63D71CB8B}"/>
    <cellStyle name="Normal 6 2 2 6 3 4" xfId="29300" xr:uid="{365D6767-49F1-41EE-969E-7FB60B25522A}"/>
    <cellStyle name="Normal 6 2 2 6 3 5" xfId="18425" xr:uid="{03683DFB-BFE4-479B-9581-89B40C8FC311}"/>
    <cellStyle name="Normal 6 2 2 6 4" xfId="13680" xr:uid="{2B2EAFBC-CC6E-4070-85D6-2025722E477C}"/>
    <cellStyle name="Normal 6 2 2 6 4 2" xfId="13681" xr:uid="{A0EA56D9-A6C0-44FF-AF25-0F079B9669EA}"/>
    <cellStyle name="Normal 6 2 2 6 4 2 2" xfId="29304" xr:uid="{53AFFEB6-1E4C-4A40-A796-797190D700EE}"/>
    <cellStyle name="Normal 6 2 2 6 4 3" xfId="13682" xr:uid="{D890F512-ADCC-42F0-94D8-B71D0DDC93D1}"/>
    <cellStyle name="Normal 6 2 2 6 4 3 2" xfId="29305" xr:uid="{07BF0914-E2BF-4F80-B68A-D4C019F16F65}"/>
    <cellStyle name="Normal 6 2 2 6 4 4" xfId="29303" xr:uid="{4495C62E-2EFD-42B7-AFE6-46BF6E24B618}"/>
    <cellStyle name="Normal 6 2 2 6 5" xfId="13683" xr:uid="{7B167135-94BC-41EB-8C92-EB04E646681B}"/>
    <cellStyle name="Normal 6 2 2 6 5 2" xfId="13684" xr:uid="{7D1CB8FB-72C0-4581-A888-5E096A3E6153}"/>
    <cellStyle name="Normal 6 2 2 6 5 2 2" xfId="29307" xr:uid="{8FB0AA42-9C19-47F7-BDAC-23752053E54C}"/>
    <cellStyle name="Normal 6 2 2 6 5 3" xfId="29306" xr:uid="{4F8C4252-B31C-4048-ABB0-93BDED998422}"/>
    <cellStyle name="Normal 6 2 2 6 6" xfId="13685" xr:uid="{113CF306-95A4-4DEE-901E-7748DA18AB07}"/>
    <cellStyle name="Normal 6 2 2 6 6 2" xfId="13686" xr:uid="{BFD6A7FC-24BD-4338-80D9-837160469128}"/>
    <cellStyle name="Normal 6 2 2 6 6 2 2" xfId="29309" xr:uid="{82C0B076-9A20-4B14-9E11-9C27CEA50905}"/>
    <cellStyle name="Normal 6 2 2 6 6 3" xfId="29308" xr:uid="{1A157F79-5069-46FF-9A21-F5343EB22998}"/>
    <cellStyle name="Normal 6 2 2 6 7" xfId="13687" xr:uid="{F8A6DFAA-C661-47E8-A544-9AEE2D6FF89B}"/>
    <cellStyle name="Normal 6 2 2 6 7 2" xfId="29310" xr:uid="{907C705F-1D36-4D2D-8FC3-82DA4848556A}"/>
    <cellStyle name="Normal 6 2 2 6_Dev global price ach" xfId="13688" xr:uid="{7B96D7AD-8BCF-4366-A255-2BF46D05A235}"/>
    <cellStyle name="Normal 6 2 2 7" xfId="1778" xr:uid="{00000000-0005-0000-0000-000097070000}"/>
    <cellStyle name="Normal 6 2 2 7 2" xfId="13689" xr:uid="{19F8583E-5D7C-41FC-AEA7-E71CC1E70254}"/>
    <cellStyle name="Normal 6 2 2 7 2 2" xfId="13690" xr:uid="{ED25BCE0-F510-4F50-A018-8D2FABB9CC0B}"/>
    <cellStyle name="Normal 6 2 2 7 2 2 2" xfId="13691" xr:uid="{8E759739-C92E-4FD0-9EC2-DF5DA7755943}"/>
    <cellStyle name="Normal 6 2 2 7 2 2 2 2" xfId="29313" xr:uid="{2820E750-585C-4B23-A5AC-582AB3EB06A2}"/>
    <cellStyle name="Normal 6 2 2 7 2 2 3" xfId="29312" xr:uid="{3F9CD92B-EF78-4B65-AE35-877B99300ADE}"/>
    <cellStyle name="Normal 6 2 2 7 2 3" xfId="13692" xr:uid="{A905A95B-CFCC-423D-B215-E6D780B470E0}"/>
    <cellStyle name="Normal 6 2 2 7 2 3 2" xfId="13693" xr:uid="{46ACDD8B-DD46-48EC-BD95-9755D30D75B3}"/>
    <cellStyle name="Normal 6 2 2 7 2 3 2 2" xfId="29315" xr:uid="{8D7101EE-1F05-470D-8A30-48D3E596E914}"/>
    <cellStyle name="Normal 6 2 2 7 2 3 3" xfId="29314" xr:uid="{AC38E6B6-C3B0-403A-A849-5E27795485C9}"/>
    <cellStyle name="Normal 6 2 2 7 2 4" xfId="13694" xr:uid="{0FF9EF4C-5DE4-4FFD-AF6A-2659D6C12AA8}"/>
    <cellStyle name="Normal 6 2 2 7 2 4 2" xfId="29316" xr:uid="{3A6C711D-5FFF-4912-8F84-855E4AC857B4}"/>
    <cellStyle name="Normal 6 2 2 7 2 5" xfId="29311" xr:uid="{00AE2837-43F3-437E-B424-2CC9701051B8}"/>
    <cellStyle name="Normal 6 2 2 7 2 6" xfId="18424" xr:uid="{30D6A484-BA96-4FC7-9F1E-F8A907BEC4A1}"/>
    <cellStyle name="Normal 6 2 2 7 3" xfId="13695" xr:uid="{DB95828A-4389-4555-B932-5C74B5D509F7}"/>
    <cellStyle name="Normal 6 2 2 7 3 2" xfId="13696" xr:uid="{071CDEF2-C80C-48E3-89A2-43A81D41014F}"/>
    <cellStyle name="Normal 6 2 2 7 3 2 2" xfId="29318" xr:uid="{00F8F2E6-4D73-4623-A2B5-27B180AE59D9}"/>
    <cellStyle name="Normal 6 2 2 7 3 3" xfId="13697" xr:uid="{D960100E-F85B-429B-845C-5AA5285587C3}"/>
    <cellStyle name="Normal 6 2 2 7 3 3 2" xfId="29319" xr:uid="{E06E35F0-DC0C-4509-AD50-9E93488B7212}"/>
    <cellStyle name="Normal 6 2 2 7 3 4" xfId="29317" xr:uid="{6D3BE335-988A-4820-9EBD-712F14C8E0BD}"/>
    <cellStyle name="Normal 6 2 2 7 3 5" xfId="18423" xr:uid="{1E9BA871-BC2D-426F-940B-8A92D8005C75}"/>
    <cellStyle name="Normal 6 2 2 7 4" xfId="13698" xr:uid="{71806C56-8C88-4F73-A24E-B71D3454CAFC}"/>
    <cellStyle name="Normal 6 2 2 7 4 2" xfId="13699" xr:uid="{08E7B809-8BB2-42DA-94BA-20A7521B0554}"/>
    <cellStyle name="Normal 6 2 2 7 4 2 2" xfId="29321" xr:uid="{D10520D1-9472-4621-8790-1AABB044C2A8}"/>
    <cellStyle name="Normal 6 2 2 7 4 3" xfId="29320" xr:uid="{47E596F3-20FE-472E-96E0-50ADC2F07D66}"/>
    <cellStyle name="Normal 6 2 2 7 5" xfId="13700" xr:uid="{AB69B44A-8511-436A-817F-D8FBB4AAA5E2}"/>
    <cellStyle name="Normal 6 2 2 7 5 2" xfId="13701" xr:uid="{5D3DB2A9-276E-4382-BC57-7C84B9A089C2}"/>
    <cellStyle name="Normal 6 2 2 7 5 2 2" xfId="29323" xr:uid="{AFBE6390-4E25-429A-B8FB-4B2FEE32EFD7}"/>
    <cellStyle name="Normal 6 2 2 7 5 3" xfId="29322" xr:uid="{BBDE3FB7-C809-4AAD-9E8E-F0546D93D0DF}"/>
    <cellStyle name="Normal 6 2 2 7 6" xfId="13702" xr:uid="{21C17192-1027-4F45-A45C-DF04FCAE349A}"/>
    <cellStyle name="Normal 6 2 2 7 6 2" xfId="29324" xr:uid="{B6C8BE0F-4118-457A-A784-6E3027C5E1A1}"/>
    <cellStyle name="Normal 6 2 2 7_Dev global price ach" xfId="13703" xr:uid="{1BCDA6E4-A341-441B-ADB8-10668C27AB7C}"/>
    <cellStyle name="Normal 6 2 2 8" xfId="1779" xr:uid="{00000000-0005-0000-0000-000098070000}"/>
    <cellStyle name="Normal 6 2 2 8 2" xfId="13704" xr:uid="{107452AD-62A2-4C69-8342-F9F077B36823}"/>
    <cellStyle name="Normal 6 2 2 8 2 2" xfId="13705" xr:uid="{0C65D770-9A20-421D-91FB-BD11827ABAFD}"/>
    <cellStyle name="Normal 6 2 2 8 2 2 2" xfId="13706" xr:uid="{385B6CF8-8930-4159-AB87-03ACB93E8ECE}"/>
    <cellStyle name="Normal 6 2 2 8 2 2 2 2" xfId="29327" xr:uid="{497DD1C3-B59D-4BCC-9797-45313654EFB0}"/>
    <cellStyle name="Normal 6 2 2 8 2 2 3" xfId="29326" xr:uid="{4973F38B-5FB2-4439-B8F1-BD638469BBEC}"/>
    <cellStyle name="Normal 6 2 2 8 2 3" xfId="13707" xr:uid="{6239FB3C-E2CB-49F6-B6C7-DCECCD1B2259}"/>
    <cellStyle name="Normal 6 2 2 8 2 3 2" xfId="13708" xr:uid="{A32335DF-7E53-4486-BD94-C4E2AF3413A0}"/>
    <cellStyle name="Normal 6 2 2 8 2 3 2 2" xfId="29329" xr:uid="{8C75C96E-EA63-4131-A879-4CD1B4CFB58B}"/>
    <cellStyle name="Normal 6 2 2 8 2 3 3" xfId="29328" xr:uid="{A3388425-19F9-489B-B6E4-AAD9231DBF1E}"/>
    <cellStyle name="Normal 6 2 2 8 2 4" xfId="13709" xr:uid="{A69369B3-9EE0-4FAA-AE41-74CEC4634701}"/>
    <cellStyle name="Normal 6 2 2 8 2 4 2" xfId="29330" xr:uid="{C15D5722-935B-4921-833D-B6763E192B99}"/>
    <cellStyle name="Normal 6 2 2 8 2 5" xfId="29325" xr:uid="{F9AF039D-94AF-4A62-8F4B-EB71C633F8C8}"/>
    <cellStyle name="Normal 6 2 2 8 2 6" xfId="18422" xr:uid="{709B7685-3F0A-41E2-B924-B6D3C17003D3}"/>
    <cellStyle name="Normal 6 2 2 8 3" xfId="13710" xr:uid="{473391B3-EDA0-45E7-A34E-E6EBC1BCBE28}"/>
    <cellStyle name="Normal 6 2 2 8 3 2" xfId="13711" xr:uid="{A14A8DB6-B19F-40B6-9300-8FE186D05C73}"/>
    <cellStyle name="Normal 6 2 2 8 3 2 2" xfId="29332" xr:uid="{0CD3A141-8942-4436-8386-119C07BE3580}"/>
    <cellStyle name="Normal 6 2 2 8 3 3" xfId="13712" xr:uid="{0119436E-1AA0-4C2E-B873-84809684949D}"/>
    <cellStyle name="Normal 6 2 2 8 3 3 2" xfId="29333" xr:uid="{15BF0891-E0F7-4E3E-8E04-892BAD732CDD}"/>
    <cellStyle name="Normal 6 2 2 8 3 4" xfId="29331" xr:uid="{EF1F8CD6-2536-433F-9176-18C39DB829D5}"/>
    <cellStyle name="Normal 6 2 2 8 3 5" xfId="18421" xr:uid="{2418F79C-9F4D-4287-B38D-52E274C97407}"/>
    <cellStyle name="Normal 6 2 2 8 4" xfId="13713" xr:uid="{141E1FC6-1C3A-43EB-8D15-B7EEF8454948}"/>
    <cellStyle name="Normal 6 2 2 8 4 2" xfId="13714" xr:uid="{06DCBCE8-57A1-4BE9-8E1E-0CA5E38F5D74}"/>
    <cellStyle name="Normal 6 2 2 8 4 2 2" xfId="29335" xr:uid="{8ED29E0A-04D3-408A-A694-4FE0AAEC6017}"/>
    <cellStyle name="Normal 6 2 2 8 4 3" xfId="29334" xr:uid="{786A1212-2486-4625-98FD-30968DBE7AE0}"/>
    <cellStyle name="Normal 6 2 2 8 5" xfId="13715" xr:uid="{7D2761B7-7036-46B7-B167-46703802AF72}"/>
    <cellStyle name="Normal 6 2 2 8 5 2" xfId="13716" xr:uid="{08B1A2A5-4B2D-4348-905A-60FB7DBA6DA4}"/>
    <cellStyle name="Normal 6 2 2 8 5 2 2" xfId="29337" xr:uid="{F2FF10F5-D8F5-43BD-9A92-66ACAF8E8CF8}"/>
    <cellStyle name="Normal 6 2 2 8 5 3" xfId="29336" xr:uid="{CE07EDC8-9EAF-4C8C-BFBB-73505F6C7E85}"/>
    <cellStyle name="Normal 6 2 2 8 6" xfId="13717" xr:uid="{C6DDD11A-64FC-42B3-85FA-782973F0A1A8}"/>
    <cellStyle name="Normal 6 2 2 8 6 2" xfId="29338" xr:uid="{9745FFF0-7AE8-4990-B7E6-898A89435F90}"/>
    <cellStyle name="Normal 6 2 2 8_Dev global price ach" xfId="13718" xr:uid="{40122D54-75F7-4C04-A2AD-F825DD2521E6}"/>
    <cellStyle name="Normal 6 2 2 9" xfId="13719" xr:uid="{4576FE40-A591-4314-95BB-14D0CD3DAC69}"/>
    <cellStyle name="Normal 6 2 2 9 2" xfId="13720" xr:uid="{59F50945-0820-42CA-B2CA-A7E63013F582}"/>
    <cellStyle name="Normal 6 2 2 9 2 2" xfId="13721" xr:uid="{F34A794F-DD96-479A-872F-4147CE0F3A97}"/>
    <cellStyle name="Normal 6 2 2 9 2 2 2" xfId="29341" xr:uid="{D747AEB2-57D8-40D2-AB6F-38C12D2A084E}"/>
    <cellStyle name="Normal 6 2 2 9 2 3" xfId="29340" xr:uid="{4D0D4E1A-DB50-4814-B7D5-DB72C93CB390}"/>
    <cellStyle name="Normal 6 2 2 9 2 4" xfId="18419" xr:uid="{4029DF91-CC4C-43C1-AA15-41311ECD2F3E}"/>
    <cellStyle name="Normal 6 2 2 9 3" xfId="13722" xr:uid="{66252163-DFC2-41F6-BD0A-2FCAD11CBF41}"/>
    <cellStyle name="Normal 6 2 2 9 3 2" xfId="13723" xr:uid="{239B0C53-F307-4F07-86EC-05BF2B87B7C3}"/>
    <cellStyle name="Normal 6 2 2 9 3 2 2" xfId="29343" xr:uid="{3F86A7DB-99DA-47D7-B474-C25CE07B7400}"/>
    <cellStyle name="Normal 6 2 2 9 3 3" xfId="29342" xr:uid="{0FB41E9C-ADB5-4F95-B615-56ABFDA96097}"/>
    <cellStyle name="Normal 6 2 2 9 3 4" xfId="20470" xr:uid="{E41B3207-5768-45B6-B8B9-471AEB4C45C2}"/>
    <cellStyle name="Normal 6 2 2 9 4" xfId="13724" xr:uid="{BB0D70FA-41F9-41E7-A82D-72A23D76A03D}"/>
    <cellStyle name="Normal 6 2 2 9 4 2" xfId="29344" xr:uid="{D7F40DC0-E88B-4897-A43A-824A134608FC}"/>
    <cellStyle name="Normal 6 2 2 9 5" xfId="29339" xr:uid="{E8A1102E-C9DC-4511-A048-FC8488072E3A}"/>
    <cellStyle name="Normal 6 2 2 9 6" xfId="18420" xr:uid="{7FF57CB4-84F5-461F-961E-EF02D828FB00}"/>
    <cellStyle name="Normal 6 2 2 9_Input 18 Cash FC" xfId="20469" xr:uid="{6457ED92-45A0-4B27-BD47-8C48350609D6}"/>
    <cellStyle name="Normal 6 2 2_2015 BFOREC HFM PLBS" xfId="1780" xr:uid="{00000000-0005-0000-0000-000099070000}"/>
    <cellStyle name="Normal 6 2 3" xfId="1781" xr:uid="{00000000-0005-0000-0000-00009A070000}"/>
    <cellStyle name="Normal 6 2 3 10" xfId="13725" xr:uid="{27898A5A-0933-4C66-9B48-12F5FF11D81B}"/>
    <cellStyle name="Normal 6 2 3 10 2" xfId="13726" xr:uid="{0BC4C932-9850-49E2-8DD4-1CA5FDC83960}"/>
    <cellStyle name="Normal 6 2 3 10 2 2" xfId="29346" xr:uid="{FAD9E263-319D-401C-A9E9-FAFFCE678956}"/>
    <cellStyle name="Normal 6 2 3 10 2 3" xfId="20467" xr:uid="{4CC65A21-BDBB-4FFE-A0E6-7869856768F5}"/>
    <cellStyle name="Normal 6 2 3 10 3" xfId="29345" xr:uid="{04ACCA18-5C66-4FEB-8783-23954ADD4FF4}"/>
    <cellStyle name="Normal 6 2 3 10 3 2" xfId="20466" xr:uid="{97F721BE-0085-4D02-A9A1-E326BF4890A5}"/>
    <cellStyle name="Normal 6 2 3 10 4" xfId="34603" xr:uid="{6B530321-1A2D-4BB3-A3A5-8410F560E759}"/>
    <cellStyle name="Normal 6 2 3 10 5" xfId="20468" xr:uid="{D161F8BD-EFC4-4926-8F49-E677A7442961}"/>
    <cellStyle name="Normal 6 2 3 10_Input 18 Cash FC" xfId="20465" xr:uid="{A5A80D32-C60E-494E-811F-B06FB23AF2EA}"/>
    <cellStyle name="Normal 6 2 3 11" xfId="13727" xr:uid="{6727480A-E475-493B-ACB7-E0E8CFF67DED}"/>
    <cellStyle name="Normal 6 2 3 11 2" xfId="13728" xr:uid="{E1D4EB04-7058-4600-90C1-908561365815}"/>
    <cellStyle name="Normal 6 2 3 11 2 2" xfId="29348" xr:uid="{6EF9B0C8-F3B7-4A65-A60E-CDDFBAC999FF}"/>
    <cellStyle name="Normal 6 2 3 11 3" xfId="29347" xr:uid="{FFEC577C-3E63-431D-A4CE-FDA6DC823AE7}"/>
    <cellStyle name="Normal 6 2 3 11 4" xfId="20464" xr:uid="{60302714-2911-4DEC-A6CB-A3972F8A6544}"/>
    <cellStyle name="Normal 6 2 3 12" xfId="13729" xr:uid="{06CADADD-BA52-420A-A40E-CC58A5B62D76}"/>
    <cellStyle name="Normal 6 2 3 12 2" xfId="29349" xr:uid="{C0F7253F-8D03-40CD-8835-776F50B6FC70}"/>
    <cellStyle name="Normal 6 2 3 12 3" xfId="20463" xr:uid="{B77BB588-5CBD-4EBD-A07D-4C20AEB4506D}"/>
    <cellStyle name="Normal 6 2 3 2" xfId="1782" xr:uid="{00000000-0005-0000-0000-00009B070000}"/>
    <cellStyle name="Normal 6 2 3 2 10" xfId="20462" xr:uid="{6DA63C4A-A165-4ABB-8C1A-1355EE7D2B9F}"/>
    <cellStyle name="Normal 6 2 3 2 2" xfId="1783" xr:uid="{00000000-0005-0000-0000-00009C070000}"/>
    <cellStyle name="Normal 6 2 3 2 2 2" xfId="1784" xr:uid="{00000000-0005-0000-0000-00009D070000}"/>
    <cellStyle name="Normal 6 2 3 2 2 2 2" xfId="13730" xr:uid="{2BFA20EC-ADA7-4C22-B933-0ADC52F3866C}"/>
    <cellStyle name="Normal 6 2 3 2 2 2 2 2" xfId="13731" xr:uid="{4BDFFA75-2FE5-4D45-B749-D9DF16D4BE7E}"/>
    <cellStyle name="Normal 6 2 3 2 2 2 2 2 2" xfId="29351" xr:uid="{B4CCDF6F-1678-4D61-BCE7-954C0854BD84}"/>
    <cellStyle name="Normal 6 2 3 2 2 2 2 3" xfId="13732" xr:uid="{CA8A8AC9-058D-4E60-B743-F3E810B8BA60}"/>
    <cellStyle name="Normal 6 2 3 2 2 2 2 3 2" xfId="29352" xr:uid="{AFF6A807-22E5-40AC-8D67-B3CBEF8A3CE2}"/>
    <cellStyle name="Normal 6 2 3 2 2 2 2 4" xfId="29350" xr:uid="{EF70BEA6-AA82-49CF-B259-FD67796E0237}"/>
    <cellStyle name="Normal 6 2 3 2 2 2 2 5" xfId="20461" xr:uid="{C581DEB2-C494-476D-907C-0154F70F45AD}"/>
    <cellStyle name="Normal 6 2 3 2 2 2 3" xfId="13733" xr:uid="{37C07602-2ADA-4C75-81B4-D665A7416AF5}"/>
    <cellStyle name="Normal 6 2 3 2 2 2 3 2" xfId="13734" xr:uid="{E6C7AF80-72A3-4F15-8D3C-8A1B0745ED2D}"/>
    <cellStyle name="Normal 6 2 3 2 2 2 3 2 2" xfId="29354" xr:uid="{EB0A1975-53D0-4A9B-9059-CC0ABCE7A117}"/>
    <cellStyle name="Normal 6 2 3 2 2 2 3 3" xfId="29353" xr:uid="{22B63994-1AFD-4B0A-90F8-9565A908D146}"/>
    <cellStyle name="Normal 6 2 3 2 2 2 3 4" xfId="20460" xr:uid="{1A7A8206-1585-4C58-AB34-4D5C98C4B4C3}"/>
    <cellStyle name="Normal 6 2 3 2 2 2 4" xfId="13735" xr:uid="{69776AC3-6ADD-4C58-BFF6-074EA6F0475C}"/>
    <cellStyle name="Normal 6 2 3 2 2 2 4 2" xfId="13736" xr:uid="{471965DE-766D-404D-AA6A-554C81ACF24A}"/>
    <cellStyle name="Normal 6 2 3 2 2 2 4 2 2" xfId="29356" xr:uid="{7A95AF42-1026-4584-A1FD-F36BD7A41D7A}"/>
    <cellStyle name="Normal 6 2 3 2 2 2 4 3" xfId="29355" xr:uid="{C0AFA627-C101-458B-A398-0AADE8554BAA}"/>
    <cellStyle name="Normal 6 2 3 2 2 2 5" xfId="13737" xr:uid="{AAA72CBC-CF4A-402F-A0EC-816D26F7A656}"/>
    <cellStyle name="Normal 6 2 3 2 2 2 5 2" xfId="29357" xr:uid="{8EB3AA79-1960-44C2-8BC5-7F811B6320E4}"/>
    <cellStyle name="Normal 6 2 3 2 2 2_Input 18 Cash FC" xfId="20459" xr:uid="{2790391D-56B1-4A77-A639-36C6BAED2D89}"/>
    <cellStyle name="Normal 6 2 3 2 2 3" xfId="13738" xr:uid="{3C37FA7B-E355-4996-855D-20A3D23235C5}"/>
    <cellStyle name="Normal 6 2 3 2 2 3 2" xfId="13739" xr:uid="{61DB48DF-907A-41C9-A239-A38126CA8E3D}"/>
    <cellStyle name="Normal 6 2 3 2 2 3 2 2" xfId="29359" xr:uid="{C9EC3D61-36C2-4A32-A55F-46931E698F11}"/>
    <cellStyle name="Normal 6 2 3 2 2 3 2 3" xfId="20457" xr:uid="{FECD990B-88EE-47BD-B171-4DC3CBED1A94}"/>
    <cellStyle name="Normal 6 2 3 2 2 3 3" xfId="13740" xr:uid="{F65EB69B-5B48-4A3B-B239-6D00710600E6}"/>
    <cellStyle name="Normal 6 2 3 2 2 3 3 2" xfId="29360" xr:uid="{825ED010-C063-489B-8077-D24AC66B2489}"/>
    <cellStyle name="Normal 6 2 3 2 2 3 3 3" xfId="20456" xr:uid="{F4FF3787-70CF-46C5-AD3A-C3026FED81A7}"/>
    <cellStyle name="Normal 6 2 3 2 2 3 4" xfId="29358" xr:uid="{84CDA7D9-E84C-4C89-A100-478249E4C186}"/>
    <cellStyle name="Normal 6 2 3 2 2 3 5" xfId="20458" xr:uid="{8DC481DD-E63A-406E-ACB9-14D3A1B50975}"/>
    <cellStyle name="Normal 6 2 3 2 2 3_Input 18 Cash FC" xfId="20455" xr:uid="{1C8E749B-D7B2-4065-AD66-63E3EB7CE5B7}"/>
    <cellStyle name="Normal 6 2 3 2 2 4" xfId="13741" xr:uid="{C0D68150-16CF-4CDC-BC41-0DD33A61B8EF}"/>
    <cellStyle name="Normal 6 2 3 2 2 4 2" xfId="13742" xr:uid="{F065F2B6-A9A1-4D8C-9090-18FFB0775D0E}"/>
    <cellStyle name="Normal 6 2 3 2 2 4 2 2" xfId="29362" xr:uid="{61EF3282-FB62-4956-A85A-4BFE9B0DB5E5}"/>
    <cellStyle name="Normal 6 2 3 2 2 4 2 3" xfId="20453" xr:uid="{A9D5A32B-F5FD-48AF-9FA9-4274BA871662}"/>
    <cellStyle name="Normal 6 2 3 2 2 4 3" xfId="13743" xr:uid="{351A9C50-960C-4404-A40D-69D0BF764173}"/>
    <cellStyle name="Normal 6 2 3 2 2 4 3 2" xfId="29363" xr:uid="{0A1382B3-F9D7-4097-9595-1A0E0644E099}"/>
    <cellStyle name="Normal 6 2 3 2 2 4 3 3" xfId="20452" xr:uid="{F393EE3C-6AF5-48E7-A001-66DD50A02306}"/>
    <cellStyle name="Normal 6 2 3 2 2 4 4" xfId="29361" xr:uid="{11BA4AC9-DA3C-4879-A725-465046F43FC9}"/>
    <cellStyle name="Normal 6 2 3 2 2 4 5" xfId="20454" xr:uid="{9555ED38-7BD4-4BC8-865F-0B17FD4E5C73}"/>
    <cellStyle name="Normal 6 2 3 2 2 4_Input 18 Cash FC" xfId="20451" xr:uid="{F5468018-87F6-4D43-9504-FD0928F608B4}"/>
    <cellStyle name="Normal 6 2 3 2 2 5" xfId="13744" xr:uid="{C0162F9B-6323-4A26-9B2E-B96BF8FD0E7C}"/>
    <cellStyle name="Normal 6 2 3 2 2 5 2" xfId="13745" xr:uid="{79D1717D-8708-4C2D-B2A0-F4BCF06C7474}"/>
    <cellStyle name="Normal 6 2 3 2 2 5 2 2" xfId="29365" xr:uid="{DA580263-771C-426D-855B-FDC161476FBB}"/>
    <cellStyle name="Normal 6 2 3 2 2 5 2 3" xfId="18418" xr:uid="{7F0BEEA6-CE6D-4D38-925E-3A6080506B13}"/>
    <cellStyle name="Normal 6 2 3 2 2 5 3" xfId="29364" xr:uid="{D63555EA-2402-42E5-BB15-C2B90F5788C0}"/>
    <cellStyle name="Normal 6 2 3 2 2 5 3 2" xfId="20449" xr:uid="{A527F228-2D4A-49CD-BAA7-D41A5C0D0A86}"/>
    <cellStyle name="Normal 6 2 3 2 2 5 4" xfId="34604" xr:uid="{A952E29E-7634-4B3D-813F-2BC287AE3016}"/>
    <cellStyle name="Normal 6 2 3 2 2 5 5" xfId="20450" xr:uid="{323F220C-23E6-41A9-9B2B-F84CE263B831}"/>
    <cellStyle name="Normal 6 2 3 2 2 5_Input 18 Cash FC" xfId="20448" xr:uid="{9A004964-1735-401B-8CA8-68DF6274F81E}"/>
    <cellStyle name="Normal 6 2 3 2 2 6" xfId="13746" xr:uid="{B6759981-36B4-4FF3-9996-1479FC80FF8A}"/>
    <cellStyle name="Normal 6 2 3 2 2 6 2" xfId="13747" xr:uid="{2B1F775C-2D1F-4ACD-ACA7-1A5223FBF513}"/>
    <cellStyle name="Normal 6 2 3 2 2 6 2 2" xfId="29367" xr:uid="{02FB5B2A-9FF6-4466-BD42-0B13666207E1}"/>
    <cellStyle name="Normal 6 2 3 2 2 6 2 3" xfId="20446" xr:uid="{247B6EA4-B3A9-4F7D-A868-4A6DF855F3D7}"/>
    <cellStyle name="Normal 6 2 3 2 2 6 3" xfId="29366" xr:uid="{955E925B-4232-4EC2-AE4D-A6BD251E7A35}"/>
    <cellStyle name="Normal 6 2 3 2 2 6 3 2" xfId="20445" xr:uid="{70509B3F-EDCF-42E3-8A85-E93C9D257974}"/>
    <cellStyle name="Normal 6 2 3 2 2 6 4" xfId="34605" xr:uid="{12BB572A-812E-4663-8FE0-F8B3728259EC}"/>
    <cellStyle name="Normal 6 2 3 2 2 6 5" xfId="20447" xr:uid="{CEA3C22B-23AE-401C-B784-14799F030008}"/>
    <cellStyle name="Normal 6 2 3 2 2 6_Input 18 Cash FC" xfId="20444" xr:uid="{C8D1A72A-EA71-43B5-84A8-E077E909B981}"/>
    <cellStyle name="Normal 6 2 3 2 2 7" xfId="13748" xr:uid="{C64DF6E1-FC8A-4919-BC07-688F33E14F83}"/>
    <cellStyle name="Normal 6 2 3 2 2 7 2" xfId="29368" xr:uid="{D69BCC34-981E-4B11-8AD7-11D007F87F72}"/>
    <cellStyle name="Normal 6 2 3 2 2 7 3" xfId="20443" xr:uid="{D41BDF22-98FE-46D6-8C1F-9D38A8A339F6}"/>
    <cellStyle name="Normal 6 2 3 2 2 8" xfId="20442" xr:uid="{B14F065B-73FC-47EF-B22F-2FCCAF297CB2}"/>
    <cellStyle name="Normal 6 2 3 2 2_Dev global price ach" xfId="13749" xr:uid="{C4115170-FF00-4CF4-96E6-CC284DA21EED}"/>
    <cellStyle name="Normal 6 2 3 2 3" xfId="1785" xr:uid="{00000000-0005-0000-0000-00009F070000}"/>
    <cellStyle name="Normal 6 2 3 2 3 2" xfId="13750" xr:uid="{BBD4B17F-57C8-41E3-AE95-9E56A1514B2B}"/>
    <cellStyle name="Normal 6 2 3 2 3 2 2" xfId="13751" xr:uid="{7F10DC8A-23ED-4271-A967-CBDC168BFFEE}"/>
    <cellStyle name="Normal 6 2 3 2 3 2 2 2" xfId="29370" xr:uid="{230EF10B-BAC4-4192-8F2E-8C7F9C4E8194}"/>
    <cellStyle name="Normal 6 2 3 2 3 2 2 3" xfId="20440" xr:uid="{1BB2A91E-3373-4A25-9F7C-647C517C74DB}"/>
    <cellStyle name="Normal 6 2 3 2 3 2 3" xfId="13752" xr:uid="{E3596861-6EFE-43B1-A87F-56CB7237DD08}"/>
    <cellStyle name="Normal 6 2 3 2 3 2 3 2" xfId="29371" xr:uid="{2CBA5E92-EDA2-4B1F-8F98-13F425816582}"/>
    <cellStyle name="Normal 6 2 3 2 3 2 3 3" xfId="20439" xr:uid="{0D3AE3B1-C105-4A15-BB9B-33A2F011A1CE}"/>
    <cellStyle name="Normal 6 2 3 2 3 2 4" xfId="29369" xr:uid="{68D97C7A-5F83-4A6D-B323-D158188E3346}"/>
    <cellStyle name="Normal 6 2 3 2 3 2 5" xfId="20441" xr:uid="{41AB5DEE-30EE-4B05-A275-CB506979370D}"/>
    <cellStyle name="Normal 6 2 3 2 3 2_Input 18 Cash FC" xfId="20438" xr:uid="{7070C479-3781-4BB1-831F-0A3F581AA930}"/>
    <cellStyle name="Normal 6 2 3 2 3 3" xfId="13753" xr:uid="{F1033A2C-90AF-418F-BBB9-2D6F0E608EB6}"/>
    <cellStyle name="Normal 6 2 3 2 3 3 2" xfId="13754" xr:uid="{9900BD87-5E32-4E85-803D-285A0D267342}"/>
    <cellStyle name="Normal 6 2 3 2 3 3 2 2" xfId="29373" xr:uid="{63A4089E-7FBF-4F91-A285-753B946463BB}"/>
    <cellStyle name="Normal 6 2 3 2 3 3 2 3" xfId="20436" xr:uid="{992DF7D9-92D5-4388-BF8B-FBA5D113F5D5}"/>
    <cellStyle name="Normal 6 2 3 2 3 3 3" xfId="29372" xr:uid="{EE9D71BA-23D3-413C-AE2B-C83185A300CA}"/>
    <cellStyle name="Normal 6 2 3 2 3 3 3 2" xfId="18417" xr:uid="{167D94A0-BB68-4F99-8059-30BD3879F649}"/>
    <cellStyle name="Normal 6 2 3 2 3 3 4" xfId="34606" xr:uid="{D2DAAB3F-15BE-43A8-951F-D193C3AB5739}"/>
    <cellStyle name="Normal 6 2 3 2 3 3 5" xfId="20437" xr:uid="{75D786D9-F7E5-46F4-942A-5A11E71ABA52}"/>
    <cellStyle name="Normal 6 2 3 2 3 3_Input 18 Cash FC" xfId="20435" xr:uid="{5482BA19-7C33-4000-B93F-A44B5198A287}"/>
    <cellStyle name="Normal 6 2 3 2 3 4" xfId="13755" xr:uid="{D490C6B3-27BE-481C-91C0-0A17DA68E87C}"/>
    <cellStyle name="Normal 6 2 3 2 3 4 2" xfId="13756" xr:uid="{B24E30EA-0F32-4A98-B08B-64FDE24E8F91}"/>
    <cellStyle name="Normal 6 2 3 2 3 4 2 2" xfId="29375" xr:uid="{1EDB68CF-A89D-4374-A0AC-C1534FEA9A08}"/>
    <cellStyle name="Normal 6 2 3 2 3 4 2 3" xfId="20433" xr:uid="{5C733A0D-EE3B-4CC6-B83D-549F77B9029B}"/>
    <cellStyle name="Normal 6 2 3 2 3 4 3" xfId="29374" xr:uid="{E53C2F2E-8C87-4B1F-95DC-A93498342654}"/>
    <cellStyle name="Normal 6 2 3 2 3 4 3 2" xfId="20432" xr:uid="{D6344CA0-A399-40AF-B234-786EB85246C6}"/>
    <cellStyle name="Normal 6 2 3 2 3 4 4" xfId="34607" xr:uid="{D16785CC-6512-4559-86C5-2B1BF045B174}"/>
    <cellStyle name="Normal 6 2 3 2 3 4 5" xfId="20434" xr:uid="{6EEF6CDF-DF8A-488D-AA24-408AA4C522E8}"/>
    <cellStyle name="Normal 6 2 3 2 3 4_Input 18 Cash FC" xfId="20431" xr:uid="{4CEC1DB2-3B17-49BE-8BE1-6C4001DCD7D5}"/>
    <cellStyle name="Normal 6 2 3 2 3 5" xfId="13757" xr:uid="{AA6DBF88-35E2-400D-A11B-3A996F379403}"/>
    <cellStyle name="Normal 6 2 3 2 3 5 2" xfId="29376" xr:uid="{0E6C322E-5F02-45C3-A586-056CDF94B419}"/>
    <cellStyle name="Normal 6 2 3 2 3 5 2 2" xfId="20429" xr:uid="{DAEF19F0-DBAA-4083-869B-A0EF39886D29}"/>
    <cellStyle name="Normal 6 2 3 2 3 5 3" xfId="20428" xr:uid="{719ACD42-A275-411A-BFE7-AC29FEA42C93}"/>
    <cellStyle name="Normal 6 2 3 2 3 5 4" xfId="34608" xr:uid="{C5ADC580-6B89-4769-B564-233AB68185F0}"/>
    <cellStyle name="Normal 6 2 3 2 3 5 5" xfId="20430" xr:uid="{E5B58B9A-5877-4002-AAF1-DC805E05A7B5}"/>
    <cellStyle name="Normal 6 2 3 2 3 5_Input 18 Cash FC" xfId="20427" xr:uid="{0B921F87-5102-49D6-8C38-B8C8DBC8AA23}"/>
    <cellStyle name="Normal 6 2 3 2 3 6" xfId="20426" xr:uid="{92FBB2BC-BC70-4349-976E-D45C1FB41AA4}"/>
    <cellStyle name="Normal 6 2 3 2 3 6 2" xfId="20425" xr:uid="{D89587E1-064E-4072-AB87-0327F7113FC4}"/>
    <cellStyle name="Normal 6 2 3 2 3 6 3" xfId="20424" xr:uid="{8B0A6D7E-A870-476B-84F7-D17457221EB8}"/>
    <cellStyle name="Normal 6 2 3 2 3 6_Input 18 Cash FC" xfId="20423" xr:uid="{A30EAD86-212F-43FA-981A-83DCB90B7E4B}"/>
    <cellStyle name="Normal 6 2 3 2 3 7" xfId="20422" xr:uid="{92EF6962-2997-48D2-9E42-864BAE387C60}"/>
    <cellStyle name="Normal 6 2 3 2 3 8" xfId="20421" xr:uid="{2EA9E83E-8748-4B1D-A892-446AEFD72B76}"/>
    <cellStyle name="Normal 6 2 3 2 3_Input 18 Cash FC" xfId="20420" xr:uid="{22E0F704-F310-49E9-B597-F5377C154795}"/>
    <cellStyle name="Normal 6 2 3 2 4" xfId="13758" xr:uid="{72DECAE7-AFBA-4553-B45B-5B20333204CC}"/>
    <cellStyle name="Normal 6 2 3 2 4 2" xfId="13759" xr:uid="{B460EF38-6633-45EE-98BC-12254A8FD3EB}"/>
    <cellStyle name="Normal 6 2 3 2 4 2 2" xfId="29378" xr:uid="{3878D347-B378-4E3F-952B-60F80D31A5B1}"/>
    <cellStyle name="Normal 6 2 3 2 4 2 3" xfId="20418" xr:uid="{6FEEA464-2047-479C-AB1F-D243C1569371}"/>
    <cellStyle name="Normal 6 2 3 2 4 3" xfId="13760" xr:uid="{C10F4B7D-620C-451E-8226-F5BD15CFA67B}"/>
    <cellStyle name="Normal 6 2 3 2 4 3 2" xfId="29379" xr:uid="{D9125B15-9EB1-45DA-AD3B-A97358A56F16}"/>
    <cellStyle name="Normal 6 2 3 2 4 3 3" xfId="20417" xr:uid="{DD110B52-4401-40CC-B415-988D98C6F023}"/>
    <cellStyle name="Normal 6 2 3 2 4 4" xfId="29377" xr:uid="{36C6BBE3-BCB9-41C5-8865-878274BCB643}"/>
    <cellStyle name="Normal 6 2 3 2 4 5" xfId="20419" xr:uid="{991BBE05-A484-4090-B125-B02834FD2371}"/>
    <cellStyle name="Normal 6 2 3 2 4_Input 18 Cash FC" xfId="20416" xr:uid="{10CDDFF8-74B0-4F06-B901-B2C2F6D97DAE}"/>
    <cellStyle name="Normal 6 2 3 2 5" xfId="13761" xr:uid="{3A9CEE17-1D1F-409B-8DDD-C79001240EE5}"/>
    <cellStyle name="Normal 6 2 3 2 5 2" xfId="13762" xr:uid="{FBDF5CA1-3D98-4313-B6B4-A52503CA45D4}"/>
    <cellStyle name="Normal 6 2 3 2 5 2 2" xfId="29381" xr:uid="{29BC970A-7F42-4CB8-8BB5-23696F0FB50D}"/>
    <cellStyle name="Normal 6 2 3 2 5 2 3" xfId="18415" xr:uid="{EA215B80-A035-4C13-8436-F670408F7EDA}"/>
    <cellStyle name="Normal 6 2 3 2 5 3" xfId="13763" xr:uid="{0A1CF95D-A8AC-4B26-9144-48FA32EFCC5C}"/>
    <cellStyle name="Normal 6 2 3 2 5 3 2" xfId="29382" xr:uid="{1D3227D8-E627-415D-B7BD-532B0C334836}"/>
    <cellStyle name="Normal 6 2 3 2 5 3 3" xfId="20415" xr:uid="{E737DE09-1F02-4685-9243-9C0B09DE358C}"/>
    <cellStyle name="Normal 6 2 3 2 5 4" xfId="29380" xr:uid="{3A0698FC-F7D7-4F84-8C56-69BA1B67F36E}"/>
    <cellStyle name="Normal 6 2 3 2 5 5" xfId="18416" xr:uid="{19737534-A598-4B6B-B0D2-B82DE7979781}"/>
    <cellStyle name="Normal 6 2 3 2 5_Input 18 Cash FC" xfId="20414" xr:uid="{80A55918-037A-40D9-9839-2344D6A24482}"/>
    <cellStyle name="Normal 6 2 3 2 6" xfId="13764" xr:uid="{6A4C2ECD-BCC3-4E17-8AF4-512E2BCF8DBD}"/>
    <cellStyle name="Normal 6 2 3 2 6 2" xfId="13765" xr:uid="{3A54C297-836C-4E66-B00D-821C1A05995F}"/>
    <cellStyle name="Normal 6 2 3 2 6 2 2" xfId="29384" xr:uid="{1EDC5C46-E92B-46DE-9892-85607A9A3AF0}"/>
    <cellStyle name="Normal 6 2 3 2 6 2 3" xfId="20412" xr:uid="{75538B0B-BAA4-4EFB-ADD1-67DF49821D79}"/>
    <cellStyle name="Normal 6 2 3 2 6 3" xfId="29383" xr:uid="{521D8469-D13D-4A1C-84B5-5CECC6D7D151}"/>
    <cellStyle name="Normal 6 2 3 2 6 3 2" xfId="20411" xr:uid="{DBDFA1B3-45FA-4BD3-A291-DD306C354F8A}"/>
    <cellStyle name="Normal 6 2 3 2 6 4" xfId="34609" xr:uid="{F6B8BF65-F5FF-42EA-9B6A-29492289447E}"/>
    <cellStyle name="Normal 6 2 3 2 6 5" xfId="20413" xr:uid="{CA5BA3F0-977A-4FD0-B70B-9C00D075297D}"/>
    <cellStyle name="Normal 6 2 3 2 6_Input 18 Cash FC" xfId="20410" xr:uid="{0D125C26-248B-4A4F-BC4F-9498328E62AF}"/>
    <cellStyle name="Normal 6 2 3 2 7" xfId="13766" xr:uid="{E78144E3-AC61-4D6A-8935-AC4E345EC722}"/>
    <cellStyle name="Normal 6 2 3 2 7 2" xfId="13767" xr:uid="{E23EC780-0E87-4267-9632-4F3397C2E6EB}"/>
    <cellStyle name="Normal 6 2 3 2 7 2 2" xfId="29386" xr:uid="{DAC072E3-0266-4E00-801C-6164CC97E270}"/>
    <cellStyle name="Normal 6 2 3 2 7 2 3" xfId="20408" xr:uid="{9CC30298-21E7-430C-AE14-EC5A4BE9D575}"/>
    <cellStyle name="Normal 6 2 3 2 7 3" xfId="29385" xr:uid="{FE25B83C-E005-4B4E-9130-C8CC8F5EEA76}"/>
    <cellStyle name="Normal 6 2 3 2 7 3 2" xfId="20407" xr:uid="{E36D5739-4EA2-4320-8A11-15231D6A5C4E}"/>
    <cellStyle name="Normal 6 2 3 2 7 4" xfId="34610" xr:uid="{497D8CC2-30F0-429F-A6FF-7498E38B1F42}"/>
    <cellStyle name="Normal 6 2 3 2 7 5" xfId="20409" xr:uid="{30A61D3C-475D-49DD-919B-950063264E45}"/>
    <cellStyle name="Normal 6 2 3 2 7_Input 18 Cash FC" xfId="20406" xr:uid="{97F6281D-B3F8-4C98-A501-CACCF96EE84D}"/>
    <cellStyle name="Normal 6 2 3 2 8" xfId="13768" xr:uid="{85A2BC0D-9E8D-4CCC-ABF4-6F5042243477}"/>
    <cellStyle name="Normal 6 2 3 2 8 2" xfId="29387" xr:uid="{1BA08A51-749D-4E86-9CD1-E896996ED5FD}"/>
    <cellStyle name="Normal 6 2 3 2 8 2 2" xfId="20404" xr:uid="{B6373FD4-2415-45CB-A3F7-DF796622B7EF}"/>
    <cellStyle name="Normal 6 2 3 2 8 3" xfId="20403" xr:uid="{E74E51AB-7E09-4118-8C61-967A79F5186E}"/>
    <cellStyle name="Normal 6 2 3 2 8 4" xfId="34611" xr:uid="{C746B63E-F7E0-4E82-ABB5-B120E9FCB7F7}"/>
    <cellStyle name="Normal 6 2 3 2 8 5" xfId="20405" xr:uid="{5AB4A7B2-B327-41ED-8A7A-9409404457F2}"/>
    <cellStyle name="Normal 6 2 3 2 8_Input 18 Cash FC" xfId="20402" xr:uid="{15FED66A-CDE6-4EEC-BA85-222DA8CA6588}"/>
    <cellStyle name="Normal 6 2 3 2 9" xfId="20401" xr:uid="{C5CA1735-56C2-4948-BF4A-A4B1EBE6BD0B}"/>
    <cellStyle name="Normal 6 2 3 2_Dev global price ach" xfId="13769" xr:uid="{3A9D3389-542A-41CC-98F1-60EBEB97D488}"/>
    <cellStyle name="Normal 6 2 3 3" xfId="1786" xr:uid="{00000000-0005-0000-0000-0000A1070000}"/>
    <cellStyle name="Normal 6 2 3 3 10" xfId="20400" xr:uid="{900CD5AB-E9E7-4D86-B239-D3C24ACBE087}"/>
    <cellStyle name="Normal 6 2 3 3 2" xfId="1787" xr:uid="{00000000-0005-0000-0000-0000A2070000}"/>
    <cellStyle name="Normal 6 2 3 3 2 2" xfId="1788" xr:uid="{00000000-0005-0000-0000-0000A3070000}"/>
    <cellStyle name="Normal 6 2 3 3 2 2 2" xfId="13770" xr:uid="{358E3E8C-329F-4CFD-9663-29C1046DC4A3}"/>
    <cellStyle name="Normal 6 2 3 3 2 2 2 2" xfId="13771" xr:uid="{3C83883C-292D-4EDF-9B34-2A09E9BDAA2C}"/>
    <cellStyle name="Normal 6 2 3 3 2 2 2 2 2" xfId="29389" xr:uid="{DF19715C-C3E7-4D11-B403-925C6D48B1F0}"/>
    <cellStyle name="Normal 6 2 3 3 2 2 2 3" xfId="13772" xr:uid="{D19BF438-74C6-4F2C-99DE-3C3C47C60252}"/>
    <cellStyle name="Normal 6 2 3 3 2 2 2 3 2" xfId="29390" xr:uid="{7EEAFB17-2B46-4731-9AA2-B3C953379206}"/>
    <cellStyle name="Normal 6 2 3 3 2 2 2 4" xfId="29388" xr:uid="{FE0CBC82-226A-493C-8EF1-7135E69C0BF8}"/>
    <cellStyle name="Normal 6 2 3 3 2 2 2 5" xfId="20399" xr:uid="{05F5A9F6-54DB-4B5E-8643-4C99E189E961}"/>
    <cellStyle name="Normal 6 2 3 3 2 2 3" xfId="13773" xr:uid="{869E662F-3AA7-4198-AFA2-2979A319BEA3}"/>
    <cellStyle name="Normal 6 2 3 3 2 2 3 2" xfId="13774" xr:uid="{2232A08F-ED7E-47E8-84AB-FE783D6BF56B}"/>
    <cellStyle name="Normal 6 2 3 3 2 2 3 2 2" xfId="29392" xr:uid="{B294D0A4-7305-4B9C-BA12-FA1FF16A0B3F}"/>
    <cellStyle name="Normal 6 2 3 3 2 2 3 3" xfId="29391" xr:uid="{0ABC8965-014B-459B-916F-A8AF05B5FF39}"/>
    <cellStyle name="Normal 6 2 3 3 2 2 3 4" xfId="18414" xr:uid="{573F2893-EDD4-474B-9AC3-0D45357A38EF}"/>
    <cellStyle name="Normal 6 2 3 3 2 2 4" xfId="13775" xr:uid="{96816621-C599-4A2D-A49C-0FC4F214FCC5}"/>
    <cellStyle name="Normal 6 2 3 3 2 2 4 2" xfId="13776" xr:uid="{1978CA45-979C-4F85-BDE7-7191F0BBACE7}"/>
    <cellStyle name="Normal 6 2 3 3 2 2 4 2 2" xfId="29394" xr:uid="{3545F1C8-B4C9-4629-AEDD-0A4244C56F3D}"/>
    <cellStyle name="Normal 6 2 3 3 2 2 4 3" xfId="29393" xr:uid="{3AEAEE4A-BB89-4A91-AC1F-EE3FA6215192}"/>
    <cellStyle name="Normal 6 2 3 3 2 2 5" xfId="13777" xr:uid="{5B701EF8-88F5-4A4B-A0ED-2E9AAFC67FDD}"/>
    <cellStyle name="Normal 6 2 3 3 2 2 5 2" xfId="29395" xr:uid="{0D08E1F1-C354-41E7-B518-81F2A23D9834}"/>
    <cellStyle name="Normal 6 2 3 3 2 2_Input 18 Cash FC" xfId="18413" xr:uid="{E1CDCBED-6B1F-4D40-81F4-2BB4B9963236}"/>
    <cellStyle name="Normal 6 2 3 3 2 3" xfId="13778" xr:uid="{FDC0705E-AE88-4B98-B7B4-65165E1A29DE}"/>
    <cellStyle name="Normal 6 2 3 3 2 3 2" xfId="13779" xr:uid="{8FD855CC-9ABD-4466-BBED-2977F8072C90}"/>
    <cellStyle name="Normal 6 2 3 3 2 3 2 2" xfId="29397" xr:uid="{D324EF24-E4B7-4E78-A4D8-9C59FFBA4DA7}"/>
    <cellStyle name="Normal 6 2 3 3 2 3 2 3" xfId="20397" xr:uid="{B27A444A-A627-4429-B107-B0355E3C7457}"/>
    <cellStyle name="Normal 6 2 3 3 2 3 3" xfId="13780" xr:uid="{8EF82F98-67B2-4998-89A6-696EDDEC7228}"/>
    <cellStyle name="Normal 6 2 3 3 2 3 3 2" xfId="29398" xr:uid="{D93EE4F1-D17F-4C5D-A475-2A63D06368F6}"/>
    <cellStyle name="Normal 6 2 3 3 2 3 3 3" xfId="20396" xr:uid="{E5F4E3FD-A3B4-43ED-8DAD-60A3EFA02E09}"/>
    <cellStyle name="Normal 6 2 3 3 2 3 4" xfId="29396" xr:uid="{8F9D5CEF-458C-4358-B0E6-49CD736105BB}"/>
    <cellStyle name="Normal 6 2 3 3 2 3 5" xfId="20398" xr:uid="{8906EFCA-585F-43C9-8652-61452FC225AA}"/>
    <cellStyle name="Normal 6 2 3 3 2 3_Input 18 Cash FC" xfId="20395" xr:uid="{0F41292B-1909-4310-93FB-C0E437F5703F}"/>
    <cellStyle name="Normal 6 2 3 3 2 4" xfId="13781" xr:uid="{18D1D53F-380C-4742-AE85-05ABC9544EA6}"/>
    <cellStyle name="Normal 6 2 3 3 2 4 2" xfId="13782" xr:uid="{06C77CBD-0D22-40A3-9C81-6A1CCCABB710}"/>
    <cellStyle name="Normal 6 2 3 3 2 4 2 2" xfId="29400" xr:uid="{3360828F-9DD3-4832-92F8-B6556F6981F6}"/>
    <cellStyle name="Normal 6 2 3 3 2 4 2 3" xfId="20393" xr:uid="{F74E61A8-BF2F-4A5B-8934-04ADD3264827}"/>
    <cellStyle name="Normal 6 2 3 3 2 4 3" xfId="13783" xr:uid="{E7B5FBF6-3044-4B7B-A0D9-53D6D4371FF4}"/>
    <cellStyle name="Normal 6 2 3 3 2 4 3 2" xfId="29401" xr:uid="{94373EDA-4AFC-423B-AC6F-F0BDCAD88423}"/>
    <cellStyle name="Normal 6 2 3 3 2 4 3 3" xfId="20392" xr:uid="{A27EAB44-EFAB-45A3-8872-8BF98639083D}"/>
    <cellStyle name="Normal 6 2 3 3 2 4 4" xfId="29399" xr:uid="{6C230179-F4D9-423A-8722-829A45D6CD01}"/>
    <cellStyle name="Normal 6 2 3 3 2 4 5" xfId="20394" xr:uid="{9B822445-1997-405C-9C62-4A729A83D768}"/>
    <cellStyle name="Normal 6 2 3 3 2 4_Input 18 Cash FC" xfId="20391" xr:uid="{FD35F01B-D838-41FF-A709-2A89A746154A}"/>
    <cellStyle name="Normal 6 2 3 3 2 5" xfId="13784" xr:uid="{5D115E95-5ECE-42FD-9CAD-30FFD251E61C}"/>
    <cellStyle name="Normal 6 2 3 3 2 5 2" xfId="13785" xr:uid="{C0028C93-32F5-4C2D-AA21-02EFB2A4C9CF}"/>
    <cellStyle name="Normal 6 2 3 3 2 5 2 2" xfId="29403" xr:uid="{1078B065-132B-485F-BC0D-3BD90E3724A2}"/>
    <cellStyle name="Normal 6 2 3 3 2 5 2 3" xfId="20389" xr:uid="{58E4E58A-8025-4126-AF05-9C706E7DEAC8}"/>
    <cellStyle name="Normal 6 2 3 3 2 5 3" xfId="29402" xr:uid="{DFA8175D-E8AF-443B-8F3B-85B70DDCA633}"/>
    <cellStyle name="Normal 6 2 3 3 2 5 3 2" xfId="20388" xr:uid="{610CAD8D-5DBD-4A7B-9C25-800C48D20E49}"/>
    <cellStyle name="Normal 6 2 3 3 2 5 4" xfId="34612" xr:uid="{F7E0D73F-14BF-41BE-8722-DDBF9C5FE790}"/>
    <cellStyle name="Normal 6 2 3 3 2 5 5" xfId="20390" xr:uid="{AC1CD6F0-B5D9-410D-BB06-D3398F295384}"/>
    <cellStyle name="Normal 6 2 3 3 2 5_Input 18 Cash FC" xfId="20387" xr:uid="{6C7912A5-A985-4039-82CF-DBDED38D054D}"/>
    <cellStyle name="Normal 6 2 3 3 2 6" xfId="13786" xr:uid="{3A6E964D-A2D4-4F24-8870-1DD098F523C6}"/>
    <cellStyle name="Normal 6 2 3 3 2 6 2" xfId="13787" xr:uid="{4063FDD5-C2C1-426E-9AAF-056DB4C526CE}"/>
    <cellStyle name="Normal 6 2 3 3 2 6 2 2" xfId="29405" xr:uid="{1139FB53-A1E7-4854-8BED-403D9AFCA918}"/>
    <cellStyle name="Normal 6 2 3 3 2 6 2 3" xfId="20385" xr:uid="{27D8E13E-9C7E-4FBE-9052-E3B486866517}"/>
    <cellStyle name="Normal 6 2 3 3 2 6 3" xfId="29404" xr:uid="{7738AD7E-3BCF-4EE4-BEDA-6548DB44CC24}"/>
    <cellStyle name="Normal 6 2 3 3 2 6 3 2" xfId="20384" xr:uid="{B7179684-96CB-42CB-8F21-987F0F29D02E}"/>
    <cellStyle name="Normal 6 2 3 3 2 6 4" xfId="34613" xr:uid="{9F6233C5-8BFE-45FA-BD94-76784B607899}"/>
    <cellStyle name="Normal 6 2 3 3 2 6 5" xfId="20386" xr:uid="{C156DB4E-1ABA-4119-BFE6-1BF8EB8B1777}"/>
    <cellStyle name="Normal 6 2 3 3 2 6_Input 18 Cash FC" xfId="20383" xr:uid="{1B4A6B2C-1413-4DC2-A5A4-D349A37FC172}"/>
    <cellStyle name="Normal 6 2 3 3 2 7" xfId="13788" xr:uid="{0D57E8A9-8634-4CB1-B671-4D4C308BA11A}"/>
    <cellStyle name="Normal 6 2 3 3 2 7 2" xfId="29406" xr:uid="{8B25B51D-3A3B-455A-A2BF-44E7C3A75543}"/>
    <cellStyle name="Normal 6 2 3 3 2 7 3" xfId="20382" xr:uid="{CF990148-C85C-4EDF-928B-9877464C7779}"/>
    <cellStyle name="Normal 6 2 3 3 2 8" xfId="20381" xr:uid="{379D6539-E799-456E-9881-FD3724D2B431}"/>
    <cellStyle name="Normal 6 2 3 3 2_Dev global price ach" xfId="13789" xr:uid="{939C2FF3-ED69-4550-8041-27D1AC09E239}"/>
    <cellStyle name="Normal 6 2 3 3 3" xfId="1789" xr:uid="{00000000-0005-0000-0000-0000A5070000}"/>
    <cellStyle name="Normal 6 2 3 3 3 2" xfId="13790" xr:uid="{0162C699-9B36-422D-8EE5-A95DC568258E}"/>
    <cellStyle name="Normal 6 2 3 3 3 2 2" xfId="13791" xr:uid="{14B4CD0A-BE15-4634-9C38-BDF6ED665620}"/>
    <cellStyle name="Normal 6 2 3 3 3 2 2 2" xfId="29408" xr:uid="{E0DAF501-ADF7-4844-94EC-35FDF0CE803D}"/>
    <cellStyle name="Normal 6 2 3 3 3 2 2 3" xfId="18412" xr:uid="{2583320E-A184-4B93-8339-66C0C00EFCBB}"/>
    <cellStyle name="Normal 6 2 3 3 3 2 3" xfId="13792" xr:uid="{E7664E98-0C07-4681-B599-B1C525733AB2}"/>
    <cellStyle name="Normal 6 2 3 3 3 2 3 2" xfId="29409" xr:uid="{3AF6BE4B-799D-4D3D-BD1F-1632756E5AF3}"/>
    <cellStyle name="Normal 6 2 3 3 3 2 3 3" xfId="20379" xr:uid="{F4F74A0C-4947-4C8A-8445-9DC32F7F3732}"/>
    <cellStyle name="Normal 6 2 3 3 3 2 4" xfId="29407" xr:uid="{F3644E72-E6BC-4CCB-AF72-CB4C2993A3F6}"/>
    <cellStyle name="Normal 6 2 3 3 3 2 5" xfId="20380" xr:uid="{F5A9CC3A-17FF-4C85-A281-17AC8D171C1F}"/>
    <cellStyle name="Normal 6 2 3 3 3 2_Input 18 Cash FC" xfId="20378" xr:uid="{C58F45CF-95C2-48CA-AE5E-050F1802AB11}"/>
    <cellStyle name="Normal 6 2 3 3 3 3" xfId="13793" xr:uid="{01AF6DCB-CD50-4F2E-A322-C45367E0C19A}"/>
    <cellStyle name="Normal 6 2 3 3 3 3 2" xfId="13794" xr:uid="{4B73AB39-30F5-4A90-9C9F-FF55EF4D1AAB}"/>
    <cellStyle name="Normal 6 2 3 3 3 3 2 2" xfId="29411" xr:uid="{34C5AA14-D4F1-4923-9167-4D930CFEAE46}"/>
    <cellStyle name="Normal 6 2 3 3 3 3 2 3" xfId="20376" xr:uid="{94339361-DC2C-4D39-B999-4C108674CFDB}"/>
    <cellStyle name="Normal 6 2 3 3 3 3 3" xfId="29410" xr:uid="{AADA1770-DF3A-45E1-9CC0-F9690AE83EBC}"/>
    <cellStyle name="Normal 6 2 3 3 3 3 3 2" xfId="20375" xr:uid="{E7F903B8-858E-47C2-ACFC-12FB261DD3EF}"/>
    <cellStyle name="Normal 6 2 3 3 3 3 4" xfId="34614" xr:uid="{565784B8-828A-4A34-8F53-C2885EFFA048}"/>
    <cellStyle name="Normal 6 2 3 3 3 3 5" xfId="20377" xr:uid="{BA7F9579-D325-479F-A30E-54B24A9EF1C6}"/>
    <cellStyle name="Normal 6 2 3 3 3 3_Input 18 Cash FC" xfId="20374" xr:uid="{3602A656-DA25-4C82-908A-31912AD7F8B8}"/>
    <cellStyle name="Normal 6 2 3 3 3 4" xfId="13795" xr:uid="{5A747D92-2707-42BC-8C7F-5B1B5390B0DC}"/>
    <cellStyle name="Normal 6 2 3 3 3 4 2" xfId="13796" xr:uid="{FF9B4502-0FC2-40C9-8267-D8E6416CBD16}"/>
    <cellStyle name="Normal 6 2 3 3 3 4 2 2" xfId="29413" xr:uid="{2D251DFB-39FE-4103-A3B6-FC4ABEF1491E}"/>
    <cellStyle name="Normal 6 2 3 3 3 4 2 3" xfId="20372" xr:uid="{4F04F83D-6D2A-4BD2-9A39-9D9D523CEC4B}"/>
    <cellStyle name="Normal 6 2 3 3 3 4 3" xfId="29412" xr:uid="{E8D4A497-CE4D-42CD-B815-F3AEE3EE51B2}"/>
    <cellStyle name="Normal 6 2 3 3 3 4 3 2" xfId="20371" xr:uid="{94DDD44D-DCA1-4153-B09B-FBD66ACFBC1B}"/>
    <cellStyle name="Normal 6 2 3 3 3 4 4" xfId="34615" xr:uid="{38D9B28E-1318-4FD9-B0BA-0F5729808F02}"/>
    <cellStyle name="Normal 6 2 3 3 3 4 5" xfId="20373" xr:uid="{037F7726-1200-4292-9666-6B50B3B4874F}"/>
    <cellStyle name="Normal 6 2 3 3 3 4_Input 18 Cash FC" xfId="20370" xr:uid="{7870023E-F768-4E39-B43C-F94489DFB8D7}"/>
    <cellStyle name="Normal 6 2 3 3 3 5" xfId="13797" xr:uid="{BA9CF3D3-0B29-4614-9FF2-EA3E904910D6}"/>
    <cellStyle name="Normal 6 2 3 3 3 5 2" xfId="29414" xr:uid="{3608E266-8281-4706-B97F-2D37D619A3BE}"/>
    <cellStyle name="Normal 6 2 3 3 3 5 2 2" xfId="20368" xr:uid="{FD11338D-5F22-4D56-B892-CD5322B5D13C}"/>
    <cellStyle name="Normal 6 2 3 3 3 5 3" xfId="20367" xr:uid="{C0D3421E-5A78-431A-9735-D6502CAEECD9}"/>
    <cellStyle name="Normal 6 2 3 3 3 5 4" xfId="34616" xr:uid="{296365DE-53EF-4E37-9063-FC08262CAFFE}"/>
    <cellStyle name="Normal 6 2 3 3 3 5 5" xfId="20369" xr:uid="{749CC9A8-F2B1-4FB7-8D2C-BF1C0436EDF3}"/>
    <cellStyle name="Normal 6 2 3 3 3 5_Input 18 Cash FC" xfId="20366" xr:uid="{4B1C903F-9DAE-4157-A247-F66468D3C5F6}"/>
    <cellStyle name="Normal 6 2 3 3 3 6" xfId="20365" xr:uid="{FA4FF598-18DE-4DCD-86E6-AD349BC1805E}"/>
    <cellStyle name="Normal 6 2 3 3 3 6 2" xfId="20364" xr:uid="{8F62568B-F94D-4E1B-8609-0ABF6A963C85}"/>
    <cellStyle name="Normal 6 2 3 3 3 6 3" xfId="20363" xr:uid="{57AB3849-4444-4CA3-99C0-DF74CCB1A67A}"/>
    <cellStyle name="Normal 6 2 3 3 3 6_Input 18 Cash FC" xfId="20362" xr:uid="{AA889D3D-5EEA-42E8-965E-F76A88BDD3D4}"/>
    <cellStyle name="Normal 6 2 3 3 3 7" xfId="20361" xr:uid="{D8396AAA-75D0-4D40-BD4E-94899DF73466}"/>
    <cellStyle name="Normal 6 2 3 3 3 8" xfId="20360" xr:uid="{840F076D-0B75-4FFD-BE1C-91BA7C410566}"/>
    <cellStyle name="Normal 6 2 3 3 3_Input 18 Cash FC" xfId="18411" xr:uid="{9211637F-53A1-48A1-9638-A048CCC23607}"/>
    <cellStyle name="Normal 6 2 3 3 4" xfId="13798" xr:uid="{A7546D26-EDFD-4ADE-B1F7-64D34F5DDC3D}"/>
    <cellStyle name="Normal 6 2 3 3 4 2" xfId="13799" xr:uid="{6EBC5782-B664-465A-9932-D967EB0DC3C8}"/>
    <cellStyle name="Normal 6 2 3 3 4 2 2" xfId="29416" xr:uid="{CE3D25F4-3E0D-4817-AD63-A95201B183D0}"/>
    <cellStyle name="Normal 6 2 3 3 4 2 3" xfId="18409" xr:uid="{3FBD1FF9-F4BE-4A0B-9031-77AE1CC8B87A}"/>
    <cellStyle name="Normal 6 2 3 3 4 3" xfId="13800" xr:uid="{4661B58C-C4C9-42A7-ACB0-B60840E3CEE7}"/>
    <cellStyle name="Normal 6 2 3 3 4 3 2" xfId="29417" xr:uid="{D8D04E89-AB5E-4B97-980B-BE4D54384266}"/>
    <cellStyle name="Normal 6 2 3 3 4 3 3" xfId="20359" xr:uid="{6C29C027-CA32-4646-BEC4-08AC4B6FC6B4}"/>
    <cellStyle name="Normal 6 2 3 3 4 4" xfId="29415" xr:uid="{4FB2EF87-937B-4481-A93E-1D2D04165222}"/>
    <cellStyle name="Normal 6 2 3 3 4 5" xfId="18410" xr:uid="{0466E42E-BA99-4938-AA84-91DE5D73FE90}"/>
    <cellStyle name="Normal 6 2 3 3 4_Input 18 Cash FC" xfId="20358" xr:uid="{E1C37E1D-20B7-41CE-8B1D-1BECB12A5E9D}"/>
    <cellStyle name="Normal 6 2 3 3 5" xfId="13801" xr:uid="{C61FC363-2D1D-4FEA-B114-D22B96CFC179}"/>
    <cellStyle name="Normal 6 2 3 3 5 2" xfId="13802" xr:uid="{ED4CF9DD-9676-46F7-9328-CF0A42DE0D47}"/>
    <cellStyle name="Normal 6 2 3 3 5 2 2" xfId="29419" xr:uid="{3235D443-4DDE-4198-B320-D8D72F52A36B}"/>
    <cellStyle name="Normal 6 2 3 3 5 2 3" xfId="20356" xr:uid="{944BCA1E-D59B-4C5F-9A40-67D6F5F9843F}"/>
    <cellStyle name="Normal 6 2 3 3 5 3" xfId="13803" xr:uid="{B038958A-3474-4F01-AD2A-3BD152904A9E}"/>
    <cellStyle name="Normal 6 2 3 3 5 3 2" xfId="29420" xr:uid="{E35289A2-8A4E-4D95-9A06-389DFD0CBE74}"/>
    <cellStyle name="Normal 6 2 3 3 5 3 3" xfId="20355" xr:uid="{B1B0F8D2-6743-4C03-B25A-CDF53147E206}"/>
    <cellStyle name="Normal 6 2 3 3 5 4" xfId="29418" xr:uid="{1436E90E-FE6C-4DEA-B8DF-64CA1E217EBE}"/>
    <cellStyle name="Normal 6 2 3 3 5 5" xfId="20357" xr:uid="{FEF4D93B-6649-4FC5-B792-D9C11A4440A8}"/>
    <cellStyle name="Normal 6 2 3 3 5_Input 18 Cash FC" xfId="20354" xr:uid="{CB334C6F-DD02-4321-AED1-50CE7A39B62A}"/>
    <cellStyle name="Normal 6 2 3 3 6" xfId="13804" xr:uid="{D0E610F4-13E5-4B31-85E0-974D6D25A388}"/>
    <cellStyle name="Normal 6 2 3 3 6 2" xfId="13805" xr:uid="{A4D04C44-6D9D-4149-AFBF-D72DB1505B30}"/>
    <cellStyle name="Normal 6 2 3 3 6 2 2" xfId="29422" xr:uid="{4BD99A9E-064D-40FA-A5EF-0E81F88EEBB9}"/>
    <cellStyle name="Normal 6 2 3 3 6 2 3" xfId="20352" xr:uid="{6FD89D54-86CA-4CFC-9D77-234280E4B441}"/>
    <cellStyle name="Normal 6 2 3 3 6 3" xfId="29421" xr:uid="{5E63BDAF-BF81-4353-8C92-7C83C7078E18}"/>
    <cellStyle name="Normal 6 2 3 3 6 3 2" xfId="20351" xr:uid="{8A036873-CC2E-4F8E-A7CE-B1810659693E}"/>
    <cellStyle name="Normal 6 2 3 3 6 4" xfId="34617" xr:uid="{55B91D6A-DE2F-48A1-9B8E-835EEB3DD992}"/>
    <cellStyle name="Normal 6 2 3 3 6 5" xfId="20353" xr:uid="{C5CD4225-9A57-48C1-AF50-1AF2E2146984}"/>
    <cellStyle name="Normal 6 2 3 3 6_Input 18 Cash FC" xfId="20350" xr:uid="{A526235A-A060-4DF7-A74B-B94E07653F20}"/>
    <cellStyle name="Normal 6 2 3 3 7" xfId="13806" xr:uid="{961E0327-897B-46B0-8B7A-7DD90535C667}"/>
    <cellStyle name="Normal 6 2 3 3 7 2" xfId="13807" xr:uid="{62D0329C-B3E2-45B5-8CC9-26FBD42D1B7B}"/>
    <cellStyle name="Normal 6 2 3 3 7 2 2" xfId="29424" xr:uid="{053DE1D3-325A-4C91-861A-6BFD423EC4D3}"/>
    <cellStyle name="Normal 6 2 3 3 7 2 3" xfId="20348" xr:uid="{2CE23E28-3553-4635-82F8-8C027D10CB2C}"/>
    <cellStyle name="Normal 6 2 3 3 7 3" xfId="29423" xr:uid="{64E834CC-6E5C-41C8-8F5F-96430848EE33}"/>
    <cellStyle name="Normal 6 2 3 3 7 3 2" xfId="20347" xr:uid="{BCA716E9-E3D5-4ACE-9853-568E585A1AD2}"/>
    <cellStyle name="Normal 6 2 3 3 7 4" xfId="34618" xr:uid="{7060269E-1072-4DFB-A220-A35861B86BFE}"/>
    <cellStyle name="Normal 6 2 3 3 7 5" xfId="20349" xr:uid="{2DED76AE-F6C5-4FB6-878D-83B9DD190690}"/>
    <cellStyle name="Normal 6 2 3 3 7_Input 18 Cash FC" xfId="20346" xr:uid="{0497DE74-BE36-43DE-A41B-967B5057C0AD}"/>
    <cellStyle name="Normal 6 2 3 3 8" xfId="13808" xr:uid="{A22D5443-7339-4739-A2F6-D846B60C6A05}"/>
    <cellStyle name="Normal 6 2 3 3 8 2" xfId="29425" xr:uid="{97C6898B-7791-4F2E-9A77-F5B7297CB24E}"/>
    <cellStyle name="Normal 6 2 3 3 8 2 2" xfId="20344" xr:uid="{D6AAC513-961C-43A9-94CD-A7BA81306B98}"/>
    <cellStyle name="Normal 6 2 3 3 8 3" xfId="20343" xr:uid="{2E120175-C2F8-4F27-B562-09EBCEB218C7}"/>
    <cellStyle name="Normal 6 2 3 3 8 4" xfId="34619" xr:uid="{E8B67491-A7DC-482D-AE31-AE4E60EFE664}"/>
    <cellStyle name="Normal 6 2 3 3 8 5" xfId="20345" xr:uid="{D054A401-567B-4482-B796-91750487DD25}"/>
    <cellStyle name="Normal 6 2 3 3 8_Input 18 Cash FC" xfId="20342" xr:uid="{B2189B3F-B159-41CE-AB3D-D78E640299FA}"/>
    <cellStyle name="Normal 6 2 3 3 9" xfId="20341" xr:uid="{5A24A923-A400-444B-8DCD-A1625FB40779}"/>
    <cellStyle name="Normal 6 2 3 3_Dev global price ach" xfId="13809" xr:uid="{466E41AD-B41B-42DA-A9C3-F00DDC2EB472}"/>
    <cellStyle name="Normal 6 2 3 4" xfId="1790" xr:uid="{00000000-0005-0000-0000-0000A7070000}"/>
    <cellStyle name="Normal 6 2 3 4 2" xfId="1791" xr:uid="{00000000-0005-0000-0000-0000A8070000}"/>
    <cellStyle name="Normal 6 2 3 4 2 2" xfId="13810" xr:uid="{1B7EFB46-E08C-4BE5-8893-26F91FD50711}"/>
    <cellStyle name="Normal 6 2 3 4 2 2 2" xfId="13811" xr:uid="{7D566515-15AE-4A40-851F-AE2E4E87048A}"/>
    <cellStyle name="Normal 6 2 3 4 2 2 2 2" xfId="29427" xr:uid="{E7A57AD2-43F3-467C-80C4-BD283AD5D232}"/>
    <cellStyle name="Normal 6 2 3 4 2 2 3" xfId="13812" xr:uid="{3129F324-6E30-4ABE-A755-7A06FD896345}"/>
    <cellStyle name="Normal 6 2 3 4 2 2 3 2" xfId="29428" xr:uid="{7BEFC1C7-0333-481C-AE63-2BC477F3D17A}"/>
    <cellStyle name="Normal 6 2 3 4 2 2 4" xfId="29426" xr:uid="{9CCA2CFD-E18F-457E-89FE-F1061654FD93}"/>
    <cellStyle name="Normal 6 2 3 4 2 2 5" xfId="20340" xr:uid="{9800C90A-348E-49D1-B700-1B9DA75567A0}"/>
    <cellStyle name="Normal 6 2 3 4 2 3" xfId="13813" xr:uid="{0C7CE313-5DFB-4579-8243-8349FB3DE4CA}"/>
    <cellStyle name="Normal 6 2 3 4 2 3 2" xfId="13814" xr:uid="{6FCB7392-47FA-428F-B857-07A5A93218E5}"/>
    <cellStyle name="Normal 6 2 3 4 2 3 2 2" xfId="29430" xr:uid="{1D1A35D7-D867-436A-941D-87B1960EE10A}"/>
    <cellStyle name="Normal 6 2 3 4 2 3 3" xfId="29429" xr:uid="{26D81703-5DCD-44DB-8F12-37AD09BDC2E3}"/>
    <cellStyle name="Normal 6 2 3 4 2 3 4" xfId="20339" xr:uid="{A976CDFC-D28E-498C-BBCE-7B5D3B4A0286}"/>
    <cellStyle name="Normal 6 2 3 4 2 4" xfId="13815" xr:uid="{EA53BEC0-E03E-4446-BE89-55D17822785B}"/>
    <cellStyle name="Normal 6 2 3 4 2 4 2" xfId="13816" xr:uid="{1E8061AB-8552-421D-9CD7-A8C32DD7E30C}"/>
    <cellStyle name="Normal 6 2 3 4 2 4 2 2" xfId="29432" xr:uid="{AA11D30B-F803-487A-A145-4C95DF631576}"/>
    <cellStyle name="Normal 6 2 3 4 2 4 3" xfId="29431" xr:uid="{9E777509-B326-43DF-A5F2-34FAA12E2D51}"/>
    <cellStyle name="Normal 6 2 3 4 2 5" xfId="13817" xr:uid="{F316EA55-E54C-46AF-B845-A3359A18F2FC}"/>
    <cellStyle name="Normal 6 2 3 4 2 5 2" xfId="29433" xr:uid="{2C62BD32-F858-4B35-8A15-57317E2824A5}"/>
    <cellStyle name="Normal 6 2 3 4 2_Input 18 Cash FC" xfId="20338" xr:uid="{332DE989-FE02-4ADE-9951-83AB30ED0BB2}"/>
    <cellStyle name="Normal 6 2 3 4 3" xfId="13818" xr:uid="{BF3B8560-EFD9-4B7A-8A54-50141429C59F}"/>
    <cellStyle name="Normal 6 2 3 4 3 2" xfId="13819" xr:uid="{6B753546-8A80-431D-B1C7-C2F920B9FF4D}"/>
    <cellStyle name="Normal 6 2 3 4 3 2 2" xfId="29435" xr:uid="{A0AAA05B-27B3-4202-A18D-DB276352876F}"/>
    <cellStyle name="Normal 6 2 3 4 3 2 3" xfId="20336" xr:uid="{890DA160-4AFA-4325-8D2F-EDFCA6FA4CB6}"/>
    <cellStyle name="Normal 6 2 3 4 3 3" xfId="13820" xr:uid="{3D93FFB6-20D0-409C-97EF-9CB5A96955DC}"/>
    <cellStyle name="Normal 6 2 3 4 3 3 2" xfId="29436" xr:uid="{F87B581E-219C-441E-8EC9-A0871C4F6AE5}"/>
    <cellStyle name="Normal 6 2 3 4 3 3 3" xfId="20335" xr:uid="{9A1AC730-6D05-4E12-A783-ECFC2707A8E1}"/>
    <cellStyle name="Normal 6 2 3 4 3 4" xfId="29434" xr:uid="{0B74533D-FE1F-44C1-90A0-8E510BA6FED9}"/>
    <cellStyle name="Normal 6 2 3 4 3 5" xfId="20337" xr:uid="{F067B102-7BA2-40CA-83E4-9F71AFF2AC53}"/>
    <cellStyle name="Normal 6 2 3 4 3_Input 18 Cash FC" xfId="20334" xr:uid="{1FD33038-1F12-472E-A12A-40E33FCBBF56}"/>
    <cellStyle name="Normal 6 2 3 4 4" xfId="13821" xr:uid="{21700A6C-F3F6-453D-9DB6-D42529AA697D}"/>
    <cellStyle name="Normal 6 2 3 4 4 2" xfId="13822" xr:uid="{D6C23A2D-4241-4F8E-9922-C0960182DAFA}"/>
    <cellStyle name="Normal 6 2 3 4 4 2 2" xfId="29438" xr:uid="{9794405B-ACAE-44E5-A7DE-079E9372A920}"/>
    <cellStyle name="Normal 6 2 3 4 4 2 3" xfId="20332" xr:uid="{467056D2-F466-4161-9FA4-C3CC2C87070C}"/>
    <cellStyle name="Normal 6 2 3 4 4 3" xfId="13823" xr:uid="{2C6BECD3-AB78-4432-B54A-BA00A916A279}"/>
    <cellStyle name="Normal 6 2 3 4 4 3 2" xfId="29439" xr:uid="{EAF7F6EE-9111-4867-A3CA-9835F9B0078C}"/>
    <cellStyle name="Normal 6 2 3 4 4 3 3" xfId="20331" xr:uid="{DFF6CE85-4F27-4992-8CBB-FD6CFCA3782F}"/>
    <cellStyle name="Normal 6 2 3 4 4 4" xfId="29437" xr:uid="{DA8B6B63-B970-460A-BDE3-C225BADCC9FF}"/>
    <cellStyle name="Normal 6 2 3 4 4 5" xfId="20333" xr:uid="{D4A80DFF-E06E-460B-90E8-541B5098E2BD}"/>
    <cellStyle name="Normal 6 2 3 4 4_Input 18 Cash FC" xfId="20330" xr:uid="{4A37A75A-7806-4BF3-9884-15FDA84FDEE3}"/>
    <cellStyle name="Normal 6 2 3 4 5" xfId="13824" xr:uid="{0A30B69E-B122-4B39-971B-437412D6343E}"/>
    <cellStyle name="Normal 6 2 3 4 5 2" xfId="13825" xr:uid="{9F8098B8-6071-4FBE-BE6E-A4F51F47695F}"/>
    <cellStyle name="Normal 6 2 3 4 5 2 2" xfId="29441" xr:uid="{C2559080-41AF-402C-BC4C-4C6AFC02B5B7}"/>
    <cellStyle name="Normal 6 2 3 4 5 2 3" xfId="20328" xr:uid="{EF51F7F1-E475-4BDD-9B18-CC82FE43D6E4}"/>
    <cellStyle name="Normal 6 2 3 4 5 3" xfId="29440" xr:uid="{4495544F-44D1-443B-A9E4-8A689F29F42D}"/>
    <cellStyle name="Normal 6 2 3 4 5 3 2" xfId="20327" xr:uid="{C7073D63-2B33-4D65-BD17-1AA9F2882C61}"/>
    <cellStyle name="Normal 6 2 3 4 5 4" xfId="34620" xr:uid="{A25DBA8E-B05B-48F5-B829-D87E2D00EC6E}"/>
    <cellStyle name="Normal 6 2 3 4 5 5" xfId="20329" xr:uid="{E84E7590-35B1-43B6-9CD6-943666281B39}"/>
    <cellStyle name="Normal 6 2 3 4 5_Input 18 Cash FC" xfId="20326" xr:uid="{2550259E-85F5-4FDE-832F-7201F9300255}"/>
    <cellStyle name="Normal 6 2 3 4 6" xfId="13826" xr:uid="{AF6482E3-E9F5-495F-80FC-63038F3927B7}"/>
    <cellStyle name="Normal 6 2 3 4 6 2" xfId="13827" xr:uid="{BD2C36A3-8F5F-4EA4-A054-423DCBA07BF4}"/>
    <cellStyle name="Normal 6 2 3 4 6 2 2" xfId="29443" xr:uid="{63CB9448-717B-4624-B6B1-B9EA1CD0C50F}"/>
    <cellStyle name="Normal 6 2 3 4 6 2 3" xfId="20324" xr:uid="{0079CC18-5420-4EED-81A8-977161245C0E}"/>
    <cellStyle name="Normal 6 2 3 4 6 3" xfId="29442" xr:uid="{3D765ACB-E3C0-410A-832B-D5DD10AB2F0C}"/>
    <cellStyle name="Normal 6 2 3 4 6 3 2" xfId="20323" xr:uid="{0BFAA867-D061-4EAD-A9AC-AEB6A141EB86}"/>
    <cellStyle name="Normal 6 2 3 4 6 4" xfId="34621" xr:uid="{82D88A6A-9FFD-4481-945D-26D5966EAA62}"/>
    <cellStyle name="Normal 6 2 3 4 6 5" xfId="20325" xr:uid="{9EFF5885-D289-42FC-8EDE-8A6A6377EED0}"/>
    <cellStyle name="Normal 6 2 3 4 6_Input 18 Cash FC" xfId="20322" xr:uid="{94D7537B-96C2-4484-94F0-90A6C7EDA55A}"/>
    <cellStyle name="Normal 6 2 3 4 7" xfId="13828" xr:uid="{91863C34-F219-45ED-8989-F1BF20E084CA}"/>
    <cellStyle name="Normal 6 2 3 4 7 2" xfId="29444" xr:uid="{5D4B5EDB-F762-49B3-ACDC-4F54FF726E72}"/>
    <cellStyle name="Normal 6 2 3 4 7 3" xfId="20321" xr:uid="{F7CAE234-019C-470B-B01F-384DDC37548F}"/>
    <cellStyle name="Normal 6 2 3 4 8" xfId="18408" xr:uid="{14D57FF8-9722-41BC-AB7E-29612F99000B}"/>
    <cellStyle name="Normal 6 2 3 4_Dev global price ach" xfId="13829" xr:uid="{5391944F-B888-4D82-9E22-0A70C310727F}"/>
    <cellStyle name="Normal 6 2 3 5" xfId="1792" xr:uid="{00000000-0005-0000-0000-0000AA070000}"/>
    <cellStyle name="Normal 6 2 3 5 2" xfId="1793" xr:uid="{00000000-0005-0000-0000-0000AB070000}"/>
    <cellStyle name="Normal 6 2 3 5 2 2" xfId="13830" xr:uid="{8624D5EB-078E-4B4D-BC0E-2F8081381F2D}"/>
    <cellStyle name="Normal 6 2 3 5 2 2 2" xfId="13831" xr:uid="{C7F57828-E6C9-456E-BD59-8FF72ED0712E}"/>
    <cellStyle name="Normal 6 2 3 5 2 2 2 2" xfId="29446" xr:uid="{66F87EF6-E622-471D-9BF5-F41991C2D739}"/>
    <cellStyle name="Normal 6 2 3 5 2 2 3" xfId="13832" xr:uid="{A81188CD-CEDA-443C-B60A-558B0B188FE8}"/>
    <cellStyle name="Normal 6 2 3 5 2 2 3 2" xfId="29447" xr:uid="{A1033C96-89DB-4E55-A174-DDAF0D69F195}"/>
    <cellStyle name="Normal 6 2 3 5 2 2 4" xfId="29445" xr:uid="{D76A35A6-C7D7-423D-BE3C-CF658E305032}"/>
    <cellStyle name="Normal 6 2 3 5 2 2 5" xfId="20320" xr:uid="{143C299B-46BA-464A-AD61-CF5C4DCF8E08}"/>
    <cellStyle name="Normal 6 2 3 5 2 3" xfId="13833" xr:uid="{D39F095B-B335-4F48-84F8-F1F4626D233D}"/>
    <cellStyle name="Normal 6 2 3 5 2 3 2" xfId="13834" xr:uid="{571D920C-C056-46B8-B0CE-F80EC8031877}"/>
    <cellStyle name="Normal 6 2 3 5 2 3 2 2" xfId="29449" xr:uid="{544F8C12-D4CE-4BAA-A963-69D0B9BBE3A8}"/>
    <cellStyle name="Normal 6 2 3 5 2 3 3" xfId="29448" xr:uid="{4A495326-CD00-4FA2-B23B-F9A16D4A25A7}"/>
    <cellStyle name="Normal 6 2 3 5 2 3 4" xfId="20319" xr:uid="{A4E330A8-CDB2-40B9-BF1B-96D001B2D374}"/>
    <cellStyle name="Normal 6 2 3 5 2 4" xfId="13835" xr:uid="{79F2B2FD-67B5-4CF7-BC7D-E8974001AAA5}"/>
    <cellStyle name="Normal 6 2 3 5 2 4 2" xfId="13836" xr:uid="{8AD661F5-1083-4825-8125-2C6203AC1E29}"/>
    <cellStyle name="Normal 6 2 3 5 2 4 2 2" xfId="29451" xr:uid="{3901B4DB-4064-4E77-835A-F232547C7F62}"/>
    <cellStyle name="Normal 6 2 3 5 2 4 3" xfId="29450" xr:uid="{6855A6E5-F4D8-4D13-AEEF-6D6C68C81272}"/>
    <cellStyle name="Normal 6 2 3 5 2 5" xfId="13837" xr:uid="{6DE55CB9-19BF-4A5E-AA6F-F85ED93C6221}"/>
    <cellStyle name="Normal 6 2 3 5 2 5 2" xfId="29452" xr:uid="{279AD868-406E-4B98-B0CB-4630E9FCF008}"/>
    <cellStyle name="Normal 6 2 3 5 2_Input 18 Cash FC" xfId="20318" xr:uid="{6A348EDB-CC89-4246-B8A9-3C58D15D2F32}"/>
    <cellStyle name="Normal 6 2 3 5 3" xfId="13838" xr:uid="{41021AC1-69D8-4DF5-9ABF-5AA84DF5B90E}"/>
    <cellStyle name="Normal 6 2 3 5 3 2" xfId="13839" xr:uid="{3522E02C-3E4A-447F-AADB-C56BD8EA64E4}"/>
    <cellStyle name="Normal 6 2 3 5 3 2 2" xfId="29454" xr:uid="{8A61DA84-3C95-4339-9125-C664C1F4413E}"/>
    <cellStyle name="Normal 6 2 3 5 3 2 3" xfId="20316" xr:uid="{0DBBF1CF-60BC-4000-AEBF-9CFE9065D733}"/>
    <cellStyle name="Normal 6 2 3 5 3 3" xfId="13840" xr:uid="{D6DDD4A2-4831-42E8-919D-7A97BA110B12}"/>
    <cellStyle name="Normal 6 2 3 5 3 3 2" xfId="29455" xr:uid="{873CDA12-894A-4A17-98AB-C20E6533F894}"/>
    <cellStyle name="Normal 6 2 3 5 3 3 3" xfId="18407" xr:uid="{C4EA0F6B-F8E6-4C1F-8A5A-5F63CCA7A97A}"/>
    <cellStyle name="Normal 6 2 3 5 3 4" xfId="29453" xr:uid="{22B55EE9-2FA2-4E45-AFED-875E11D80C31}"/>
    <cellStyle name="Normal 6 2 3 5 3 5" xfId="20317" xr:uid="{86CAC3A9-E672-4A93-A099-82C33463E00A}"/>
    <cellStyle name="Normal 6 2 3 5 3_Input 18 Cash FC" xfId="20315" xr:uid="{7E1800FB-42DF-40A7-B1E4-5976A0B43912}"/>
    <cellStyle name="Normal 6 2 3 5 4" xfId="13841" xr:uid="{9804D261-B23B-4283-8C49-0BB0B5B1B5BD}"/>
    <cellStyle name="Normal 6 2 3 5 4 2" xfId="13842" xr:uid="{0A5C7ADC-4174-4A2E-B05C-2F9029C15E57}"/>
    <cellStyle name="Normal 6 2 3 5 4 2 2" xfId="29457" xr:uid="{748178DD-5B44-4D95-853D-F356938DAE9D}"/>
    <cellStyle name="Normal 6 2 3 5 4 2 3" xfId="18185" xr:uid="{7150D7AB-B9C6-4D8B-BA89-B64884394E44}"/>
    <cellStyle name="Normal 6 2 3 5 4 3" xfId="13843" xr:uid="{22B75B51-1AEE-441A-920F-307929EF7FDB}"/>
    <cellStyle name="Normal 6 2 3 5 4 3 2" xfId="29458" xr:uid="{285C2E52-0001-433D-ADD0-4FB7674756F4}"/>
    <cellStyle name="Normal 6 2 3 5 4 3 3" xfId="18406" xr:uid="{97441337-43DF-45A7-975D-A502631488E6}"/>
    <cellStyle name="Normal 6 2 3 5 4 4" xfId="29456" xr:uid="{FD0D02D2-3A76-40ED-9523-DDE994374F42}"/>
    <cellStyle name="Normal 6 2 3 5 4 5" xfId="20314" xr:uid="{441A7B63-8E22-43C3-AEBD-2967A6B7AF4A}"/>
    <cellStyle name="Normal 6 2 3 5 4_Input 18 Cash FC" xfId="18405" xr:uid="{50FA12BB-E9B4-4EA0-A0EA-C33BC0F48A04}"/>
    <cellStyle name="Normal 6 2 3 5 5" xfId="13844" xr:uid="{31F29264-7623-4D72-9AF8-8B9A0F0DBDB0}"/>
    <cellStyle name="Normal 6 2 3 5 5 2" xfId="13845" xr:uid="{5A1FF3D5-9979-4C4C-AC41-73CCEDF87DEA}"/>
    <cellStyle name="Normal 6 2 3 5 5 2 2" xfId="29460" xr:uid="{5A2613FB-A447-422B-BA5E-7C594F651F72}"/>
    <cellStyle name="Normal 6 2 3 5 5 2 3" xfId="20312" xr:uid="{F4EBD0A7-93C4-4BC3-AC0F-6A28D5802C8C}"/>
    <cellStyle name="Normal 6 2 3 5 5 3" xfId="29459" xr:uid="{893693D7-0047-4709-B8C6-7645D47709C3}"/>
    <cellStyle name="Normal 6 2 3 5 5 3 2" xfId="20311" xr:uid="{7A874417-21B1-474D-9CB6-AA2E5694B7E7}"/>
    <cellStyle name="Normal 6 2 3 5 5 4" xfId="34622" xr:uid="{6E37EBED-2A7B-470E-A6DD-AB7480A1438E}"/>
    <cellStyle name="Normal 6 2 3 5 5 5" xfId="20313" xr:uid="{27B075D4-8CB7-4EAC-80C7-529CCF583CA9}"/>
    <cellStyle name="Normal 6 2 3 5 5_Input 18 Cash FC" xfId="20310" xr:uid="{0D306A0A-DF27-456A-934B-CA953834D1C9}"/>
    <cellStyle name="Normal 6 2 3 5 6" xfId="13846" xr:uid="{DDF195D0-88EF-439E-8A55-CDA658918A72}"/>
    <cellStyle name="Normal 6 2 3 5 6 2" xfId="13847" xr:uid="{9CBF1C60-10CA-435E-8C7C-C24752947DBA}"/>
    <cellStyle name="Normal 6 2 3 5 6 2 2" xfId="29462" xr:uid="{50CAD164-80A9-4461-A968-0916BFBD55C4}"/>
    <cellStyle name="Normal 6 2 3 5 6 2 3" xfId="20308" xr:uid="{EEDA3866-C40D-4BB4-95F5-051DEAB4BB6E}"/>
    <cellStyle name="Normal 6 2 3 5 6 3" xfId="29461" xr:uid="{03BFD012-D716-4B06-9ABF-4DF300065D38}"/>
    <cellStyle name="Normal 6 2 3 5 6 3 2" xfId="20307" xr:uid="{DCF9B916-A152-41A5-800C-F07503C1EBC7}"/>
    <cellStyle name="Normal 6 2 3 5 6 4" xfId="34623" xr:uid="{F5394657-4894-4647-A26D-60B274771AE3}"/>
    <cellStyle name="Normal 6 2 3 5 6 5" xfId="20309" xr:uid="{33E5A984-25B0-41E7-9B24-49D14BCEB97D}"/>
    <cellStyle name="Normal 6 2 3 5 6_Input 18 Cash FC" xfId="20306" xr:uid="{2E8EAA9D-4B1F-48F5-B39F-254225C48FFD}"/>
    <cellStyle name="Normal 6 2 3 5 7" xfId="13848" xr:uid="{914661EA-59AA-48D9-AA6C-77CFA91A9B71}"/>
    <cellStyle name="Normal 6 2 3 5 7 2" xfId="29463" xr:uid="{80A0DAED-9AFA-4F85-A008-E5E4C81488F8}"/>
    <cellStyle name="Normal 6 2 3 5 7 3" xfId="20305" xr:uid="{99455622-186E-4976-9FAD-E2C1620D739A}"/>
    <cellStyle name="Normal 6 2 3 5 8" xfId="20304" xr:uid="{5BEFFFE1-F02E-484E-AF88-2863FF24848E}"/>
    <cellStyle name="Normal 6 2 3 5_Dev global price ach" xfId="13849" xr:uid="{66BB97C3-7504-43A3-8C60-C5C3D5EF7367}"/>
    <cellStyle name="Normal 6 2 3 6" xfId="1794" xr:uid="{00000000-0005-0000-0000-0000AD070000}"/>
    <cellStyle name="Normal 6 2 3 6 2" xfId="13850" xr:uid="{8F3C2AF3-945B-4FDD-9150-F48CD31D5ED7}"/>
    <cellStyle name="Normal 6 2 3 6 2 2" xfId="13851" xr:uid="{3E5BBE5F-ACA8-4241-BAEE-D6E5EE39251D}"/>
    <cellStyle name="Normal 6 2 3 6 2 2 2" xfId="13852" xr:uid="{468B2278-94A9-4663-B2E2-17F858BE3AF2}"/>
    <cellStyle name="Normal 6 2 3 6 2 2 2 2" xfId="29466" xr:uid="{CB9C31EF-8F84-44D1-ADE4-245D0D31D50D}"/>
    <cellStyle name="Normal 6 2 3 6 2 2 3" xfId="29465" xr:uid="{359310E9-206E-465D-A76B-6D8D3B741F40}"/>
    <cellStyle name="Normal 6 2 3 6 2 3" xfId="13853" xr:uid="{CA65C85D-C1A4-450B-9ED1-AB03E48C8F92}"/>
    <cellStyle name="Normal 6 2 3 6 2 3 2" xfId="13854" xr:uid="{E385210A-84CE-4193-BBC3-CBBDEB141413}"/>
    <cellStyle name="Normal 6 2 3 6 2 3 2 2" xfId="29468" xr:uid="{09EADBA6-61B2-4589-9E7D-EC88943B568D}"/>
    <cellStyle name="Normal 6 2 3 6 2 3 3" xfId="29467" xr:uid="{EFB4C5B9-E99A-455B-9BA4-13CB92C40E34}"/>
    <cellStyle name="Normal 6 2 3 6 2 4" xfId="13855" xr:uid="{AE091176-82D2-43B6-AE43-08C18C92A8D7}"/>
    <cellStyle name="Normal 6 2 3 6 2 4 2" xfId="29469" xr:uid="{8DB343FD-8B0E-4872-9AF9-7B7CFAED70D1}"/>
    <cellStyle name="Normal 6 2 3 6 2 5" xfId="29464" xr:uid="{651C5F26-4206-437B-B4BE-9F53AE65971B}"/>
    <cellStyle name="Normal 6 2 3 6 2 6" xfId="20303" xr:uid="{AD155B17-669C-4C6F-8CB3-DF918074DF09}"/>
    <cellStyle name="Normal 6 2 3 6 3" xfId="13856" xr:uid="{23A4D0A6-2311-495B-99E4-020D67B15F16}"/>
    <cellStyle name="Normal 6 2 3 6 3 2" xfId="13857" xr:uid="{86CBF672-63F5-4C50-8E57-A0793A463A4D}"/>
    <cellStyle name="Normal 6 2 3 6 3 2 2" xfId="29471" xr:uid="{4C68138A-073D-4298-A30B-88BEE4DDA9B2}"/>
    <cellStyle name="Normal 6 2 3 6 3 3" xfId="13858" xr:uid="{9286264D-24B1-4990-A929-8B01A8EE0380}"/>
    <cellStyle name="Normal 6 2 3 6 3 3 2" xfId="29472" xr:uid="{8FCDF353-E2FF-4DDF-9191-9ECB8071BF45}"/>
    <cellStyle name="Normal 6 2 3 6 3 4" xfId="29470" xr:uid="{902EA460-A653-4872-B7C9-DE333FCE2B55}"/>
    <cellStyle name="Normal 6 2 3 6 3 5" xfId="20302" xr:uid="{DD3B77DB-DD44-496D-89C2-3C8F041AA13E}"/>
    <cellStyle name="Normal 6 2 3 6 4" xfId="13859" xr:uid="{39BD9F72-5008-4C6F-961B-469EC7544C9F}"/>
    <cellStyle name="Normal 6 2 3 6 4 2" xfId="13860" xr:uid="{42D0704B-8823-4E07-BC2D-590F385C0773}"/>
    <cellStyle name="Normal 6 2 3 6 4 2 2" xfId="29474" xr:uid="{7AF0D121-1D3B-497E-997A-0DC66C6CA453}"/>
    <cellStyle name="Normal 6 2 3 6 4 3" xfId="29473" xr:uid="{3DFF7FF5-A589-4DBC-8E05-7DE8DA81BD2E}"/>
    <cellStyle name="Normal 6 2 3 6 5" xfId="13861" xr:uid="{60F18048-F51A-466C-BD19-7DCF10423E0D}"/>
    <cellStyle name="Normal 6 2 3 6 5 2" xfId="13862" xr:uid="{E70C6DD0-5B4A-4245-B201-B3CB932C810C}"/>
    <cellStyle name="Normal 6 2 3 6 5 2 2" xfId="29476" xr:uid="{3DFC1A69-2B3E-428E-843D-4E76A5FACD20}"/>
    <cellStyle name="Normal 6 2 3 6 5 3" xfId="29475" xr:uid="{9B0F04AE-F01F-47BF-9CEF-1FD1F4B6CDFF}"/>
    <cellStyle name="Normal 6 2 3 6 6" xfId="13863" xr:uid="{F3892422-2EF0-45F8-8403-E94E85AA8409}"/>
    <cellStyle name="Normal 6 2 3 6 6 2" xfId="29477" xr:uid="{7812AF23-7D16-4A9C-81F6-63AA0F5FCD69}"/>
    <cellStyle name="Normal 6 2 3 6_Dev global price ach" xfId="13864" xr:uid="{557840A5-4BED-4EA0-8F47-E06A3D6EE752}"/>
    <cellStyle name="Normal 6 2 3 7" xfId="1795" xr:uid="{00000000-0005-0000-0000-0000AE070000}"/>
    <cellStyle name="Normal 6 2 3 7 2" xfId="13865" xr:uid="{1C3FF3FF-7CF4-44B9-8659-59B96CC6790B}"/>
    <cellStyle name="Normal 6 2 3 7 2 2" xfId="13866" xr:uid="{72D76445-ED1C-4E12-AA7A-E06C4793753B}"/>
    <cellStyle name="Normal 6 2 3 7 2 2 2" xfId="13867" xr:uid="{77BCAF42-C76D-4F07-A182-D88F6B861291}"/>
    <cellStyle name="Normal 6 2 3 7 2 2 2 2" xfId="29480" xr:uid="{1068AFE9-84E9-4FE8-9E7C-D9CA4780C9E8}"/>
    <cellStyle name="Normal 6 2 3 7 2 2 3" xfId="29479" xr:uid="{654AF6F6-3F3F-48D3-A4E8-F467E5E66ABC}"/>
    <cellStyle name="Normal 6 2 3 7 2 3" xfId="13868" xr:uid="{A36BB63F-95D5-45F7-B1FD-AE76E0F762FB}"/>
    <cellStyle name="Normal 6 2 3 7 2 3 2" xfId="13869" xr:uid="{08D43FF1-6D22-48B2-A465-FA446919B9B0}"/>
    <cellStyle name="Normal 6 2 3 7 2 3 2 2" xfId="29482" xr:uid="{0760A45B-17AA-475E-92C4-71B684B0479F}"/>
    <cellStyle name="Normal 6 2 3 7 2 3 3" xfId="29481" xr:uid="{75B68770-72C3-4795-8E38-08D84FCAB039}"/>
    <cellStyle name="Normal 6 2 3 7 2 4" xfId="13870" xr:uid="{133FF035-7455-4255-AD87-FBF2D93DF525}"/>
    <cellStyle name="Normal 6 2 3 7 2 4 2" xfId="29483" xr:uid="{7B9E4084-A946-4824-BBFD-3F3A71415B0F}"/>
    <cellStyle name="Normal 6 2 3 7 2 5" xfId="29478" xr:uid="{94784E43-2E6F-4D59-B90A-BEDAEE32355C}"/>
    <cellStyle name="Normal 6 2 3 7 2 6" xfId="20301" xr:uid="{B579730F-B922-426F-AEF6-6E07242528D4}"/>
    <cellStyle name="Normal 6 2 3 7 3" xfId="13871" xr:uid="{66C11280-F03B-4DD0-9E69-D3917FC5F7B9}"/>
    <cellStyle name="Normal 6 2 3 7 3 2" xfId="13872" xr:uid="{3534306D-92F5-4B45-BE63-9EA32DE21687}"/>
    <cellStyle name="Normal 6 2 3 7 3 2 2" xfId="29485" xr:uid="{30AA3E0F-05E9-41E0-8B54-FF8610E382C6}"/>
    <cellStyle name="Normal 6 2 3 7 3 3" xfId="13873" xr:uid="{8967C66B-E7A1-41F2-B711-FBD8859728E4}"/>
    <cellStyle name="Normal 6 2 3 7 3 3 2" xfId="29486" xr:uid="{5E61F9A0-E378-4736-BF6E-98E26BAD55CE}"/>
    <cellStyle name="Normal 6 2 3 7 3 4" xfId="29484" xr:uid="{3AB196E9-30BC-456D-A360-9DF52F972017}"/>
    <cellStyle name="Normal 6 2 3 7 3 5" xfId="20300" xr:uid="{93A8A470-EC05-42D1-825F-300DD4666925}"/>
    <cellStyle name="Normal 6 2 3 7 4" xfId="13874" xr:uid="{234FFC46-9D2B-433B-962A-BA603F4814F3}"/>
    <cellStyle name="Normal 6 2 3 7 4 2" xfId="13875" xr:uid="{9719F531-AB46-45A6-9121-D4A6546089AF}"/>
    <cellStyle name="Normal 6 2 3 7 4 2 2" xfId="29488" xr:uid="{A90BE921-50E6-43FD-86DC-FFDAD0A0AD64}"/>
    <cellStyle name="Normal 6 2 3 7 4 3" xfId="29487" xr:uid="{6494C4C0-A476-4C71-A05B-5D85B83CF7F3}"/>
    <cellStyle name="Normal 6 2 3 7 5" xfId="13876" xr:uid="{B81B627A-A14E-43E1-B978-EF71466C0422}"/>
    <cellStyle name="Normal 6 2 3 7 5 2" xfId="13877" xr:uid="{B882CD85-0E87-4AD5-9481-E86511CF72A7}"/>
    <cellStyle name="Normal 6 2 3 7 5 2 2" xfId="29490" xr:uid="{90CEEA79-F2E5-418C-B403-A0BC8AAB4A78}"/>
    <cellStyle name="Normal 6 2 3 7 5 3" xfId="29489" xr:uid="{48FC2E89-7D05-4E5A-B802-3C061E645BBD}"/>
    <cellStyle name="Normal 6 2 3 7 6" xfId="13878" xr:uid="{B1EC670E-AAF1-4BEB-B1DF-9EE72CA1EC7D}"/>
    <cellStyle name="Normal 6 2 3 7 6 2" xfId="29491" xr:uid="{7947EA37-243E-4793-8226-3F192DF4C115}"/>
    <cellStyle name="Normal 6 2 3 7_Dev global price ach" xfId="13879" xr:uid="{2466C29C-48EB-4BBC-803D-4887E7A8453A}"/>
    <cellStyle name="Normal 6 2 3 8" xfId="13880" xr:uid="{89C37F1C-694A-438F-A898-D6C18F19AB36}"/>
    <cellStyle name="Normal 6 2 3 8 2" xfId="13881" xr:uid="{5C9ABAB4-8B9D-4561-86DB-A86A92084176}"/>
    <cellStyle name="Normal 6 2 3 8 2 2" xfId="13882" xr:uid="{B8828C8E-040E-439F-9CF7-2FB233D48631}"/>
    <cellStyle name="Normal 6 2 3 8 2 2 2" xfId="29494" xr:uid="{D36BC399-2DDB-4DA4-8E33-F854AAC9385A}"/>
    <cellStyle name="Normal 6 2 3 8 2 3" xfId="29493" xr:uid="{5D88B363-3A93-4162-A73C-81DDB95852C3}"/>
    <cellStyle name="Normal 6 2 3 8 2 4" xfId="20298" xr:uid="{134CD452-2D18-462C-B2F9-3FABC6ECD3D5}"/>
    <cellStyle name="Normal 6 2 3 8 3" xfId="13883" xr:uid="{79A96FD2-9B67-4290-805D-1B484DADD8EC}"/>
    <cellStyle name="Normal 6 2 3 8 3 2" xfId="13884" xr:uid="{94E2193D-BED5-4AC0-B72A-66EFE2DDFC71}"/>
    <cellStyle name="Normal 6 2 3 8 3 2 2" xfId="29496" xr:uid="{08A34072-675A-4063-9FB4-1C850411D681}"/>
    <cellStyle name="Normal 6 2 3 8 3 3" xfId="29495" xr:uid="{5F80A0C1-2CA0-4107-865B-5AE781836955}"/>
    <cellStyle name="Normal 6 2 3 8 3 4" xfId="20297" xr:uid="{DBF54BBB-B00E-421B-9C6B-12A0D5876304}"/>
    <cellStyle name="Normal 6 2 3 8 4" xfId="13885" xr:uid="{9767AF8A-F37A-41DA-A562-637B544989EC}"/>
    <cellStyle name="Normal 6 2 3 8 4 2" xfId="29497" xr:uid="{BC829970-F613-405B-BC19-F8ABAAC8A36A}"/>
    <cellStyle name="Normal 6 2 3 8 5" xfId="29492" xr:uid="{6D40CCCD-8021-4F14-8E95-51CCC6789445}"/>
    <cellStyle name="Normal 6 2 3 8 6" xfId="20299" xr:uid="{0BE75B58-D606-4AF2-BECD-BEFCAD852A0A}"/>
    <cellStyle name="Normal 6 2 3 8_Input 18 Cash FC" xfId="20296" xr:uid="{13096CB3-35E2-4515-AA26-D5AB7642D221}"/>
    <cellStyle name="Normal 6 2 3 9" xfId="13886" xr:uid="{D4112101-8356-41A4-9685-CF625EE50C51}"/>
    <cellStyle name="Normal 6 2 3 9 2" xfId="13887" xr:uid="{610B84AF-8292-4F68-926C-C699CCDC0827}"/>
    <cellStyle name="Normal 6 2 3 9 2 2" xfId="29499" xr:uid="{B52F96B7-AE93-48A9-ADAE-E9429B721BA5}"/>
    <cellStyle name="Normal 6 2 3 9 2 3" xfId="20294" xr:uid="{A88AA95A-D0E8-445F-9A90-688C42330576}"/>
    <cellStyle name="Normal 6 2 3 9 3" xfId="13888" xr:uid="{62D1DEC1-A822-4DC7-85C0-24CD848B3AB4}"/>
    <cellStyle name="Normal 6 2 3 9 3 2" xfId="29500" xr:uid="{6741888A-B829-45BF-AB75-9556F9F26A4A}"/>
    <cellStyle name="Normal 6 2 3 9 3 3" xfId="20293" xr:uid="{DCE1F4D5-40EC-4B7A-A5DB-BD44CC99E41E}"/>
    <cellStyle name="Normal 6 2 3 9 4" xfId="29498" xr:uid="{9DF5971E-F195-4CB2-ADB8-1A8F7511305E}"/>
    <cellStyle name="Normal 6 2 3 9 5" xfId="20295" xr:uid="{47D5F553-FAD7-4DED-9017-2FB4DEC2B727}"/>
    <cellStyle name="Normal 6 2 3 9_Input 18 Cash FC" xfId="20292" xr:uid="{D59D97F7-BB5D-4A9F-95E4-07191D7E21B8}"/>
    <cellStyle name="Normal 6 2 3_2015 BFOREC HFM PLBS" xfId="1796" xr:uid="{00000000-0005-0000-0000-0000AF070000}"/>
    <cellStyle name="Normal 6 2 4" xfId="1797" xr:uid="{00000000-0005-0000-0000-0000B0070000}"/>
    <cellStyle name="Normal 6 2 4 10" xfId="18404" xr:uid="{11766943-A39F-41CF-AE08-3CD3F3DF9844}"/>
    <cellStyle name="Normal 6 2 4 2" xfId="1798" xr:uid="{00000000-0005-0000-0000-0000B1070000}"/>
    <cellStyle name="Normal 6 2 4 2 2" xfId="1799" xr:uid="{00000000-0005-0000-0000-0000B2070000}"/>
    <cellStyle name="Normal 6 2 4 2 2 2" xfId="13889" xr:uid="{9206EE28-F6C0-4CE4-9369-61D7268F1137}"/>
    <cellStyle name="Normal 6 2 4 2 2 2 2" xfId="13890" xr:uid="{0046AF41-9A06-4A5C-9727-4DF48CEF810C}"/>
    <cellStyle name="Normal 6 2 4 2 2 2 2 2" xfId="29502" xr:uid="{A83F0EE7-25B7-40AC-A962-4EDE991325CC}"/>
    <cellStyle name="Normal 6 2 4 2 2 2 3" xfId="13891" xr:uid="{E10EE800-E74F-4735-9E02-7FBA52145787}"/>
    <cellStyle name="Normal 6 2 4 2 2 2 3 2" xfId="29503" xr:uid="{D9130D1D-97D8-4D07-A3C3-4462B950A582}"/>
    <cellStyle name="Normal 6 2 4 2 2 2 4" xfId="29501" xr:uid="{25CECDEB-2D61-461C-A6EB-07613108CF94}"/>
    <cellStyle name="Normal 6 2 4 2 2 2 5" xfId="20291" xr:uid="{7AE5752E-0D22-4929-9743-49CC1B2A87F1}"/>
    <cellStyle name="Normal 6 2 4 2 2 3" xfId="13892" xr:uid="{D6441266-BE5D-4E21-B704-19F449632FF4}"/>
    <cellStyle name="Normal 6 2 4 2 2 3 2" xfId="13893" xr:uid="{47C66E87-FC82-48B7-A922-D4ACD6D476B7}"/>
    <cellStyle name="Normal 6 2 4 2 2 3 2 2" xfId="29505" xr:uid="{32856081-DFE2-4FC9-BA29-F16E0994DFE6}"/>
    <cellStyle name="Normal 6 2 4 2 2 3 3" xfId="29504" xr:uid="{8F71F3BD-C1A0-42AD-A616-F2F09D76D01F}"/>
    <cellStyle name="Normal 6 2 4 2 2 3 4" xfId="20290" xr:uid="{D00370D5-1279-4732-B1C4-AE7BBC5D90B5}"/>
    <cellStyle name="Normal 6 2 4 2 2 4" xfId="13894" xr:uid="{4ED19434-FD50-46D0-BC3C-51044D22FC5D}"/>
    <cellStyle name="Normal 6 2 4 2 2 4 2" xfId="13895" xr:uid="{C1D281B1-96A4-4C64-87A4-D8204B4FD78A}"/>
    <cellStyle name="Normal 6 2 4 2 2 4 2 2" xfId="29507" xr:uid="{A8E5D2D4-9BD1-4E05-A1D6-FFE1AD070C38}"/>
    <cellStyle name="Normal 6 2 4 2 2 4 3" xfId="29506" xr:uid="{22B2F0B2-3496-4B29-9339-D67CF8E8F7A0}"/>
    <cellStyle name="Normal 6 2 4 2 2 5" xfId="13896" xr:uid="{E7ADE162-AC20-4B11-A316-CF4DD77F0221}"/>
    <cellStyle name="Normal 6 2 4 2 2 5 2" xfId="29508" xr:uid="{A8F4F9E8-E7A9-4EAF-B070-E517A59FC600}"/>
    <cellStyle name="Normal 6 2 4 2 2_Input 18 Cash FC" xfId="20289" xr:uid="{F47DD0EE-4891-45EE-8CCD-4ACC8097D3F7}"/>
    <cellStyle name="Normal 6 2 4 2 3" xfId="13897" xr:uid="{1DBACBBB-AA99-4AD3-9A17-866669CBAC5C}"/>
    <cellStyle name="Normal 6 2 4 2 3 2" xfId="13898" xr:uid="{53B62969-87C3-447D-A2D7-E330D4212B47}"/>
    <cellStyle name="Normal 6 2 4 2 3 2 2" xfId="29510" xr:uid="{52D12B05-709D-4DC7-8145-352AE754EDCF}"/>
    <cellStyle name="Normal 6 2 4 2 3 2 3" xfId="20287" xr:uid="{49A3F8E5-EAF2-4E2C-98D0-9DD9FA48BE99}"/>
    <cellStyle name="Normal 6 2 4 2 3 3" xfId="13899" xr:uid="{E022309F-3621-4D33-AE88-0A7DB129D958}"/>
    <cellStyle name="Normal 6 2 4 2 3 3 2" xfId="29511" xr:uid="{1ADD1B7D-B42C-47E4-988B-71277A6F5EC7}"/>
    <cellStyle name="Normal 6 2 4 2 3 3 3" xfId="20286" xr:uid="{52BE6987-0D28-4B50-9CC7-794E0637BE51}"/>
    <cellStyle name="Normal 6 2 4 2 3 4" xfId="29509" xr:uid="{C6E8DF63-39AF-429B-BC6C-B0B5EEE29992}"/>
    <cellStyle name="Normal 6 2 4 2 3 5" xfId="20288" xr:uid="{C22FF7FF-17B9-4A55-BB63-A8235EC6328B}"/>
    <cellStyle name="Normal 6 2 4 2 3_Input 18 Cash FC" xfId="20285" xr:uid="{0890DFC6-9215-41F7-9AD6-7BC8A94DD0A3}"/>
    <cellStyle name="Normal 6 2 4 2 4" xfId="13900" xr:uid="{D66A198A-D236-4D5F-BC2F-685FA9FC16C0}"/>
    <cellStyle name="Normal 6 2 4 2 4 2" xfId="13901" xr:uid="{0A811067-37EA-49EC-AE72-9694472C9F1F}"/>
    <cellStyle name="Normal 6 2 4 2 4 2 2" xfId="29513" xr:uid="{1A102F72-6267-447C-957E-4BD24EF5B981}"/>
    <cellStyle name="Normal 6 2 4 2 4 2 3" xfId="20283" xr:uid="{FD85991F-65CE-4B03-A48D-F1B39770C749}"/>
    <cellStyle name="Normal 6 2 4 2 4 3" xfId="13902" xr:uid="{19A479C7-B31A-4FCC-95F0-9749F88D7A05}"/>
    <cellStyle name="Normal 6 2 4 2 4 3 2" xfId="29514" xr:uid="{ABB2F0DA-8D41-433D-8528-D542CDD0EFD0}"/>
    <cellStyle name="Normal 6 2 4 2 4 3 3" xfId="20282" xr:uid="{32F05A62-E69A-4674-99A7-16CB67851B76}"/>
    <cellStyle name="Normal 6 2 4 2 4 4" xfId="29512" xr:uid="{9E7F432B-3E46-44ED-9BDA-C654349A721B}"/>
    <cellStyle name="Normal 6 2 4 2 4 5" xfId="20284" xr:uid="{014D45FC-83EB-4D20-A542-B1B942C558B5}"/>
    <cellStyle name="Normal 6 2 4 2 4_Input 18 Cash FC" xfId="20281" xr:uid="{EC53DD08-88F5-40EA-831E-60E2B1FB4A4B}"/>
    <cellStyle name="Normal 6 2 4 2 5" xfId="13903" xr:uid="{5BF630F2-26C9-458E-9053-11F9486EAC10}"/>
    <cellStyle name="Normal 6 2 4 2 5 2" xfId="13904" xr:uid="{409F09F1-429E-4096-B12B-EACC596C9314}"/>
    <cellStyle name="Normal 6 2 4 2 5 2 2" xfId="29516" xr:uid="{F99CD589-29D9-4262-9D82-D9C617CA58F8}"/>
    <cellStyle name="Normal 6 2 4 2 5 2 3" xfId="20279" xr:uid="{DEE0A239-8163-4661-AD5B-6DD6C965CB1F}"/>
    <cellStyle name="Normal 6 2 4 2 5 3" xfId="29515" xr:uid="{EEA90C77-F479-4A20-8BC6-B58AFE7F6A38}"/>
    <cellStyle name="Normal 6 2 4 2 5 3 2" xfId="18403" xr:uid="{24022C28-AB08-4368-9746-09EE6EFBD078}"/>
    <cellStyle name="Normal 6 2 4 2 5 4" xfId="34624" xr:uid="{9C3E85F4-6681-4233-A57D-00480DDB51AC}"/>
    <cellStyle name="Normal 6 2 4 2 5 5" xfId="20280" xr:uid="{1DDEE282-F18F-4927-A6DE-F30D01CEC879}"/>
    <cellStyle name="Normal 6 2 4 2 5_Input 18 Cash FC" xfId="20278" xr:uid="{781D252D-5238-4F3B-B3E2-A490B31187F7}"/>
    <cellStyle name="Normal 6 2 4 2 6" xfId="13905" xr:uid="{948F2C64-237E-44C7-84A8-B090019BE850}"/>
    <cellStyle name="Normal 6 2 4 2 6 2" xfId="13906" xr:uid="{9B507801-12D8-4CE0-835C-EB8565C73B39}"/>
    <cellStyle name="Normal 6 2 4 2 6 2 2" xfId="29518" xr:uid="{8756B3ED-DCC3-4B64-8E29-14C78D8601E7}"/>
    <cellStyle name="Normal 6 2 4 2 6 2 3" xfId="20276" xr:uid="{D0048DB2-F05E-4507-BA91-935722088A68}"/>
    <cellStyle name="Normal 6 2 4 2 6 3" xfId="29517" xr:uid="{DC52D3FB-6F7D-42E2-91AD-A813DE42AE00}"/>
    <cellStyle name="Normal 6 2 4 2 6 3 2" xfId="20275" xr:uid="{22565240-C980-42B2-82B0-9CD42F593411}"/>
    <cellStyle name="Normal 6 2 4 2 6 4" xfId="34625" xr:uid="{0D93AB72-11A6-4A8C-82E2-B2E9347FC220}"/>
    <cellStyle name="Normal 6 2 4 2 6 5" xfId="20277" xr:uid="{B08F02B2-1D49-42B8-90AE-C73F6DF7944F}"/>
    <cellStyle name="Normal 6 2 4 2 6_Input 18 Cash FC" xfId="20274" xr:uid="{6A9E4BDD-5017-4334-ACFB-AEFBA480FC8B}"/>
    <cellStyle name="Normal 6 2 4 2 7" xfId="13907" xr:uid="{5BAC7AAF-E60F-427A-AF5B-3A7B72337B4A}"/>
    <cellStyle name="Normal 6 2 4 2 7 2" xfId="29519" xr:uid="{9C6DB88C-AF73-4470-B17D-3BE2D8B51A4B}"/>
    <cellStyle name="Normal 6 2 4 2 7 3" xfId="20273" xr:uid="{A525655B-5DDA-46E9-BF9A-4376BA5BF3C3}"/>
    <cellStyle name="Normal 6 2 4 2 8" xfId="20272" xr:uid="{58955B62-86D0-4DAA-9BA6-600DCCC00B8B}"/>
    <cellStyle name="Normal 6 2 4 2_Dev global price ach" xfId="13908" xr:uid="{C7057835-2249-49FA-B796-08413EFB3DBD}"/>
    <cellStyle name="Normal 6 2 4 3" xfId="1800" xr:uid="{00000000-0005-0000-0000-0000B4070000}"/>
    <cellStyle name="Normal 6 2 4 3 2" xfId="13909" xr:uid="{95A5D422-BD08-4861-B921-6BFEC89DD696}"/>
    <cellStyle name="Normal 6 2 4 3 2 2" xfId="13910" xr:uid="{859B698E-6C57-4D16-A29D-8B2C3329482B}"/>
    <cellStyle name="Normal 6 2 4 3 2 2 2" xfId="29521" xr:uid="{E9796604-43B9-4435-8D4B-77591FA6BBE3}"/>
    <cellStyle name="Normal 6 2 4 3 2 2 3" xfId="20270" xr:uid="{E6ECBEB8-8A34-4C14-9414-94FC54EABDE1}"/>
    <cellStyle name="Normal 6 2 4 3 2 3" xfId="13911" xr:uid="{7AD62F76-C1D1-48BC-AEDA-BD9C28AFD838}"/>
    <cellStyle name="Normal 6 2 4 3 2 3 2" xfId="29522" xr:uid="{C55287A7-037A-4484-BB2A-2648D29FC897}"/>
    <cellStyle name="Normal 6 2 4 3 2 3 3" xfId="20269" xr:uid="{9C10BE7A-98CF-4ED0-B876-3BA8072E415E}"/>
    <cellStyle name="Normal 6 2 4 3 2 4" xfId="29520" xr:uid="{8A7B56DA-AD70-4AD1-B1FF-D349C2D7555F}"/>
    <cellStyle name="Normal 6 2 4 3 2 5" xfId="20271" xr:uid="{0FE44CBE-2E11-4AE9-9142-5A31C47B542F}"/>
    <cellStyle name="Normal 6 2 4 3 2_Input 18 Cash FC" xfId="20268" xr:uid="{77E3642F-7B65-41C0-B41A-4F6B9224A0B5}"/>
    <cellStyle name="Normal 6 2 4 3 3" xfId="13912" xr:uid="{888E88D1-C542-4749-A3D1-BCA74808EC98}"/>
    <cellStyle name="Normal 6 2 4 3 3 2" xfId="13913" xr:uid="{180105A4-DFC5-4D35-A0D6-CFC164C0A1E9}"/>
    <cellStyle name="Normal 6 2 4 3 3 2 2" xfId="29524" xr:uid="{5EB68F0F-A4C2-4CC7-877E-FB5AF01F7C51}"/>
    <cellStyle name="Normal 6 2 4 3 3 2 3" xfId="20266" xr:uid="{45A8B7C8-9A2C-4F88-A265-92D97B275172}"/>
    <cellStyle name="Normal 6 2 4 3 3 3" xfId="29523" xr:uid="{11FC9A00-CF4B-4B69-B63C-9092CB3E1328}"/>
    <cellStyle name="Normal 6 2 4 3 3 3 2" xfId="20265" xr:uid="{1DEF4F51-2D3A-46DD-AA00-EB7DCFE064D0}"/>
    <cellStyle name="Normal 6 2 4 3 3 4" xfId="34626" xr:uid="{158732E1-8EC7-401A-9B8F-280D1DA20B30}"/>
    <cellStyle name="Normal 6 2 4 3 3 5" xfId="20267" xr:uid="{A4533E01-A126-4516-8109-DBADDC5BA8FD}"/>
    <cellStyle name="Normal 6 2 4 3 3_Input 18 Cash FC" xfId="20264" xr:uid="{0CE693FF-4B96-4278-A0C3-D1F7972F32F3}"/>
    <cellStyle name="Normal 6 2 4 3 4" xfId="13914" xr:uid="{46312BFF-672B-4C4F-9AF8-DF014C00ED63}"/>
    <cellStyle name="Normal 6 2 4 3 4 2" xfId="13915" xr:uid="{2BC1ECDD-34A0-43A4-9BB0-166C4B17D65D}"/>
    <cellStyle name="Normal 6 2 4 3 4 2 2" xfId="29526" xr:uid="{06950CAC-88A2-4543-9965-50CCC17FB193}"/>
    <cellStyle name="Normal 6 2 4 3 4 2 3" xfId="20262" xr:uid="{79EC4ECD-505C-47EB-B346-ADC786CF8AB1}"/>
    <cellStyle name="Normal 6 2 4 3 4 3" xfId="29525" xr:uid="{1A9F4975-2A49-48BC-8A92-36110BBC3CD2}"/>
    <cellStyle name="Normal 6 2 4 3 4 3 2" xfId="20261" xr:uid="{00B50FFA-A036-4DDD-A22F-EF1F13836ABA}"/>
    <cellStyle name="Normal 6 2 4 3 4 4" xfId="34627" xr:uid="{62018EBE-7304-4CCE-A361-7E711EA6056D}"/>
    <cellStyle name="Normal 6 2 4 3 4 5" xfId="20263" xr:uid="{F29F1D45-3229-4EFD-9BBF-E5D855660892}"/>
    <cellStyle name="Normal 6 2 4 3 4_Input 18 Cash FC" xfId="20260" xr:uid="{783324AF-E4D8-49A3-BBDB-2797ED364095}"/>
    <cellStyle name="Normal 6 2 4 3 5" xfId="13916" xr:uid="{A1D980FC-2604-45FF-8641-41846D6C0A7C}"/>
    <cellStyle name="Normal 6 2 4 3 5 2" xfId="29527" xr:uid="{53F031FE-9AE8-4022-929F-8B18951DD10E}"/>
    <cellStyle name="Normal 6 2 4 3 5 2 2" xfId="18401" xr:uid="{B3AD1DD0-6EA9-42B5-A4B1-070A73659471}"/>
    <cellStyle name="Normal 6 2 4 3 5 3" xfId="20259" xr:uid="{0F4E1FDD-B683-4614-BBB7-26A6FDE4D376}"/>
    <cellStyle name="Normal 6 2 4 3 5 4" xfId="34628" xr:uid="{64C6665F-A938-4280-B377-F21DA2220ECB}"/>
    <cellStyle name="Normal 6 2 4 3 5 5" xfId="18402" xr:uid="{1BD56831-DFC7-438E-9244-9E7B18711604}"/>
    <cellStyle name="Normal 6 2 4 3 5_Input 18 Cash FC" xfId="20258" xr:uid="{8B97011D-DEC2-4183-B179-C3AC0F82D52E}"/>
    <cellStyle name="Normal 6 2 4 3 6" xfId="20257" xr:uid="{87E22D25-382F-47EA-96A3-5453CB0B215C}"/>
    <cellStyle name="Normal 6 2 4 3 6 2" xfId="20256" xr:uid="{91E96023-E859-4785-8FE0-A81C9DD0A8E9}"/>
    <cellStyle name="Normal 6 2 4 3 6 3" xfId="20255" xr:uid="{5517461E-9A83-4E50-88DB-37D9035B48FA}"/>
    <cellStyle name="Normal 6 2 4 3 6_Input 18 Cash FC" xfId="20254" xr:uid="{9860B2DA-72AA-4BBA-AFDE-02BA1DB86F06}"/>
    <cellStyle name="Normal 6 2 4 3 7" xfId="20253" xr:uid="{293AE9EC-79C7-4357-9ED4-F0D36DDF3058}"/>
    <cellStyle name="Normal 6 2 4 3 8" xfId="20252" xr:uid="{950121B4-D2ED-4E40-9203-096D16AB3BBD}"/>
    <cellStyle name="Normal 6 2 4 3_Input 18 Cash FC" xfId="20251" xr:uid="{4A36C76A-01D2-4E07-ACD4-5376FDC8ECED}"/>
    <cellStyle name="Normal 6 2 4 4" xfId="13917" xr:uid="{4A8A6011-A826-4F7F-A46D-C931C1311892}"/>
    <cellStyle name="Normal 6 2 4 4 2" xfId="13918" xr:uid="{E4DE7ADE-E064-4E74-86CE-12E3E884301D}"/>
    <cellStyle name="Normal 6 2 4 4 2 2" xfId="29529" xr:uid="{E5F82BE9-F341-4BE1-B501-F1EC78E1B3AB}"/>
    <cellStyle name="Normal 6 2 4 4 2 3" xfId="20249" xr:uid="{05301A56-5462-4FAB-A205-0F9914561F39}"/>
    <cellStyle name="Normal 6 2 4 4 3" xfId="13919" xr:uid="{6AF9CF50-EC20-4FF7-B1D3-18DFC3EC1641}"/>
    <cellStyle name="Normal 6 2 4 4 3 2" xfId="29530" xr:uid="{1D472597-FF68-45E0-A198-FF46D30B6451}"/>
    <cellStyle name="Normal 6 2 4 4 3 3" xfId="20248" xr:uid="{9B70C278-D865-4AD8-9252-549C0EB9AF8E}"/>
    <cellStyle name="Normal 6 2 4 4 4" xfId="29528" xr:uid="{BFD6E2EB-9397-4AB2-A085-28B6F8428E8C}"/>
    <cellStyle name="Normal 6 2 4 4 5" xfId="20250" xr:uid="{0CD1DD47-CD88-4C92-8A85-954A0EAB47CA}"/>
    <cellStyle name="Normal 6 2 4 4_Input 18 Cash FC" xfId="20247" xr:uid="{E2E4142E-6D23-41F2-83F7-4AC7C64F1C5C}"/>
    <cellStyle name="Normal 6 2 4 5" xfId="13920" xr:uid="{71F8C517-B0CF-4C42-8876-DDD7B45ACCE2}"/>
    <cellStyle name="Normal 6 2 4 5 2" xfId="13921" xr:uid="{47EA6A0D-86DC-413B-B000-AB5806725BC6}"/>
    <cellStyle name="Normal 6 2 4 5 2 2" xfId="29532" xr:uid="{E2CD180A-D45B-4E2D-BBCA-9F1417FF6DDC}"/>
    <cellStyle name="Normal 6 2 4 5 2 3" xfId="20245" xr:uid="{8FAB220E-C29F-4584-AD65-6781EBAF3FF0}"/>
    <cellStyle name="Normal 6 2 4 5 3" xfId="13922" xr:uid="{257DD79A-502C-4FC5-BD14-57C9389ACFEE}"/>
    <cellStyle name="Normal 6 2 4 5 3 2" xfId="29533" xr:uid="{BF0179F9-F720-4D74-904A-32E150E07B5A}"/>
    <cellStyle name="Normal 6 2 4 5 3 3" xfId="20244" xr:uid="{E9D082D8-5CA1-45F6-957A-9C52E6DD50A8}"/>
    <cellStyle name="Normal 6 2 4 5 4" xfId="29531" xr:uid="{E7DE8D0E-AFBA-4C3B-8485-6C77F2ECB601}"/>
    <cellStyle name="Normal 6 2 4 5 5" xfId="20246" xr:uid="{B641292F-72D7-46A1-8FEA-37D11C7F0303}"/>
    <cellStyle name="Normal 6 2 4 5_Input 18 Cash FC" xfId="20243" xr:uid="{8B358B52-ACC1-47E3-8764-36DAE5B30A9D}"/>
    <cellStyle name="Normal 6 2 4 6" xfId="13923" xr:uid="{F6071761-09FF-412B-AD99-8627C617915B}"/>
    <cellStyle name="Normal 6 2 4 6 2" xfId="13924" xr:uid="{E184FB23-C674-46DF-8A8B-394E2A8A6ED3}"/>
    <cellStyle name="Normal 6 2 4 6 2 2" xfId="29535" xr:uid="{18E043BF-DB31-46CD-9F5B-0449A4310229}"/>
    <cellStyle name="Normal 6 2 4 6 2 3" xfId="20241" xr:uid="{4AA82663-A63E-4BDB-A013-E8CEE37C6864}"/>
    <cellStyle name="Normal 6 2 4 6 3" xfId="29534" xr:uid="{86FAB6D1-B4D9-4B67-9205-4C5BD0C2BC18}"/>
    <cellStyle name="Normal 6 2 4 6 3 2" xfId="20240" xr:uid="{8BAC7845-4CFB-4711-9ADD-440A72B89CD3}"/>
    <cellStyle name="Normal 6 2 4 6 4" xfId="34629" xr:uid="{FF6E7AD7-A72E-4176-A57D-30AFD3D3598B}"/>
    <cellStyle name="Normal 6 2 4 6 5" xfId="20242" xr:uid="{18A2C956-C3CB-4FA1-9BB6-2EB2831D59D4}"/>
    <cellStyle name="Normal 6 2 4 6_Input 18 Cash FC" xfId="18400" xr:uid="{AFE2BB37-BBC9-4ABF-81D1-C875682A4146}"/>
    <cellStyle name="Normal 6 2 4 7" xfId="13925" xr:uid="{08A6C82E-BA0A-4DBD-A093-EF18BCCDA446}"/>
    <cellStyle name="Normal 6 2 4 7 2" xfId="13926" xr:uid="{509B863F-5702-47A5-A123-9C16036D7D37}"/>
    <cellStyle name="Normal 6 2 4 7 2 2" xfId="29537" xr:uid="{296B4D4A-0A5E-437F-930E-B6EBDAE826AA}"/>
    <cellStyle name="Normal 6 2 4 7 2 3" xfId="20239" xr:uid="{CDD90B14-3777-47B3-8460-BCD44B5ED8AC}"/>
    <cellStyle name="Normal 6 2 4 7 3" xfId="29536" xr:uid="{722684C5-25F0-4C7A-90A8-9354634C64AF}"/>
    <cellStyle name="Normal 6 2 4 7 3 2" xfId="20238" xr:uid="{A1B932EC-65C0-4261-B2D0-81BBA136B092}"/>
    <cellStyle name="Normal 6 2 4 7 4" xfId="34630" xr:uid="{67BCA52E-058B-4372-9D18-880C9F696358}"/>
    <cellStyle name="Normal 6 2 4 7 5" xfId="18399" xr:uid="{98B903A1-A7F4-4F01-B745-C3E298BF2013}"/>
    <cellStyle name="Normal 6 2 4 7_Input 18 Cash FC" xfId="20237" xr:uid="{0C8C96D4-E404-4A99-8337-AB217315561A}"/>
    <cellStyle name="Normal 6 2 4 8" xfId="13927" xr:uid="{7DBE388A-9A1C-4D76-82D3-C48721C1B586}"/>
    <cellStyle name="Normal 6 2 4 8 2" xfId="29538" xr:uid="{23168C94-308A-484C-AD7C-18E14DCC28A5}"/>
    <cellStyle name="Normal 6 2 4 8 2 2" xfId="20235" xr:uid="{75139DF7-2FC4-47DD-842C-F3FD55B99FA2}"/>
    <cellStyle name="Normal 6 2 4 8 3" xfId="20234" xr:uid="{6BDD3464-0B7F-41AF-BD95-B3C3D283BACB}"/>
    <cellStyle name="Normal 6 2 4 8 4" xfId="34631" xr:uid="{2C59635A-2104-4E63-B5C2-E9E473383541}"/>
    <cellStyle name="Normal 6 2 4 8 5" xfId="20236" xr:uid="{9E905127-F1C4-43BC-B7A6-6A294D45A7B0}"/>
    <cellStyle name="Normal 6 2 4 8_Input 18 Cash FC" xfId="20233" xr:uid="{76B898FA-5ED7-4581-8365-9BFD03DC8743}"/>
    <cellStyle name="Normal 6 2 4 9" xfId="20232" xr:uid="{BA09C3FD-E28C-4B77-8801-F7B0FC771BAD}"/>
    <cellStyle name="Normal 6 2 4_Dev global price ach" xfId="13928" xr:uid="{7D7A1272-4D3D-47B2-B640-E8B1B95DEB90}"/>
    <cellStyle name="Normal 6 2 5" xfId="1801" xr:uid="{00000000-0005-0000-0000-0000B6070000}"/>
    <cellStyle name="Normal 6 2 5 10" xfId="20231" xr:uid="{72138A89-F96C-4CD6-9427-AD241C6995FE}"/>
    <cellStyle name="Normal 6 2 5 2" xfId="1802" xr:uid="{00000000-0005-0000-0000-0000B7070000}"/>
    <cellStyle name="Normal 6 2 5 2 2" xfId="1803" xr:uid="{00000000-0005-0000-0000-0000B8070000}"/>
    <cellStyle name="Normal 6 2 5 2 2 2" xfId="13929" xr:uid="{2971F12D-7904-4DFB-B577-A6B20E4142B3}"/>
    <cellStyle name="Normal 6 2 5 2 2 2 2" xfId="13930" xr:uid="{2A87D849-D8F3-4293-A169-1943E38C3146}"/>
    <cellStyle name="Normal 6 2 5 2 2 2 2 2" xfId="29540" xr:uid="{0FE07CDA-A6DC-4C3C-924A-BADE0E0A44B8}"/>
    <cellStyle name="Normal 6 2 5 2 2 2 3" xfId="13931" xr:uid="{C66817BC-0724-42D9-A905-624A61FFA545}"/>
    <cellStyle name="Normal 6 2 5 2 2 2 3 2" xfId="29541" xr:uid="{DC35BEC5-FF8C-4022-8945-0D4878B95D34}"/>
    <cellStyle name="Normal 6 2 5 2 2 2 4" xfId="29539" xr:uid="{9CE503F0-16F2-4544-835F-86DF71ABCF3E}"/>
    <cellStyle name="Normal 6 2 5 2 2 2 5" xfId="20230" xr:uid="{8F862C16-CA8E-4C0E-8424-70EFC397E6B4}"/>
    <cellStyle name="Normal 6 2 5 2 2 3" xfId="13932" xr:uid="{079F0B21-C1EA-43B7-8763-9DC795B84213}"/>
    <cellStyle name="Normal 6 2 5 2 2 3 2" xfId="13933" xr:uid="{AE86DCC7-DC86-4751-94A2-75E027C64FC5}"/>
    <cellStyle name="Normal 6 2 5 2 2 3 2 2" xfId="29543" xr:uid="{38676E05-81BB-4FDF-8BE7-8BD040770061}"/>
    <cellStyle name="Normal 6 2 5 2 2 3 3" xfId="29542" xr:uid="{ED845C16-2C14-4795-9E66-77C9825AFB80}"/>
    <cellStyle name="Normal 6 2 5 2 2 3 4" xfId="20229" xr:uid="{98582BD4-8DD8-41D6-9C03-F0A58E6F8008}"/>
    <cellStyle name="Normal 6 2 5 2 2 4" xfId="13934" xr:uid="{1E33AA7A-A4D7-43C3-A6EC-F7BF7D496471}"/>
    <cellStyle name="Normal 6 2 5 2 2 4 2" xfId="13935" xr:uid="{FFE94543-4B69-420A-8E60-BC7B57190834}"/>
    <cellStyle name="Normal 6 2 5 2 2 4 2 2" xfId="29545" xr:uid="{9A81F56A-C215-42D0-A1A7-72D38C6D12CD}"/>
    <cellStyle name="Normal 6 2 5 2 2 4 3" xfId="29544" xr:uid="{54EB7145-4F1A-4D3C-AE94-D35F78BCDC1D}"/>
    <cellStyle name="Normal 6 2 5 2 2 5" xfId="13936" xr:uid="{6ED65668-4A39-443C-ACD5-8DE63DA66EF2}"/>
    <cellStyle name="Normal 6 2 5 2 2 5 2" xfId="29546" xr:uid="{343EEF8E-3D64-4974-9029-BB7B34EC4B7E}"/>
    <cellStyle name="Normal 6 2 5 2 2_Input 18 Cash FC" xfId="20228" xr:uid="{C08A94F5-B8C0-4D17-A01A-BA632B7FAB9B}"/>
    <cellStyle name="Normal 6 2 5 2 3" xfId="13937" xr:uid="{4600AE5E-D0E5-4B41-A8C0-A66F6F27D20E}"/>
    <cellStyle name="Normal 6 2 5 2 3 2" xfId="13938" xr:uid="{91E34933-7144-4793-81FE-231D5077E906}"/>
    <cellStyle name="Normal 6 2 5 2 3 2 2" xfId="29548" xr:uid="{9EFDBA43-E8D2-4F90-AE18-81FCD2E8C52A}"/>
    <cellStyle name="Normal 6 2 5 2 3 2 3" xfId="20226" xr:uid="{A92D1FE1-58E7-4F26-B49E-77364531D8AC}"/>
    <cellStyle name="Normal 6 2 5 2 3 3" xfId="13939" xr:uid="{2C0DBB45-8916-4C44-8081-DADACD47AB19}"/>
    <cellStyle name="Normal 6 2 5 2 3 3 2" xfId="29549" xr:uid="{FBA4AE1A-C600-41FD-8B40-0B29DFBEF98C}"/>
    <cellStyle name="Normal 6 2 5 2 3 3 3" xfId="20225" xr:uid="{8CEC50FD-DDCC-4A20-A5D1-2AC3D83205AC}"/>
    <cellStyle name="Normal 6 2 5 2 3 4" xfId="29547" xr:uid="{57A1D7C4-B987-4EF9-818E-E1B262B7F9DF}"/>
    <cellStyle name="Normal 6 2 5 2 3 5" xfId="20227" xr:uid="{5B56326E-AA15-4CBB-A154-072F5FCD6A1D}"/>
    <cellStyle name="Normal 6 2 5 2 3_Input 18 Cash FC" xfId="20224" xr:uid="{89320628-959B-4D6E-A4B9-9F3C6F4B2C19}"/>
    <cellStyle name="Normal 6 2 5 2 4" xfId="13940" xr:uid="{7D7B14ED-4AE3-4345-B16A-98A3A0AE5531}"/>
    <cellStyle name="Normal 6 2 5 2 4 2" xfId="13941" xr:uid="{6DF88DA7-9ACE-4335-82E3-2CE8C8F667CB}"/>
    <cellStyle name="Normal 6 2 5 2 4 2 2" xfId="29551" xr:uid="{1D2D12E3-5E49-403A-8CD3-D320A558952A}"/>
    <cellStyle name="Normal 6 2 5 2 4 2 3" xfId="18398" xr:uid="{FB2FA3CF-F89D-4F21-AF9A-6530D2C52BBD}"/>
    <cellStyle name="Normal 6 2 5 2 4 3" xfId="13942" xr:uid="{70DCEEF9-2104-452D-9BD5-FFC7AF773509}"/>
    <cellStyle name="Normal 6 2 5 2 4 3 2" xfId="29552" xr:uid="{B55144F5-E5C3-4B9F-8415-3D9A36C4C3D5}"/>
    <cellStyle name="Normal 6 2 5 2 4 3 3" xfId="20222" xr:uid="{6F471FF2-2E7F-4298-B265-344D0378D045}"/>
    <cellStyle name="Normal 6 2 5 2 4 4" xfId="29550" xr:uid="{67C4A1D1-5B5F-4E9E-9241-B18F9B463E5D}"/>
    <cellStyle name="Normal 6 2 5 2 4 5" xfId="20223" xr:uid="{B31F52CF-798D-48D0-BDB9-6CB1C45542FC}"/>
    <cellStyle name="Normal 6 2 5 2 4_Input 18 Cash FC" xfId="20221" xr:uid="{8D2A42E9-64CB-4434-96EC-9BD4E34B2F02}"/>
    <cellStyle name="Normal 6 2 5 2 5" xfId="13943" xr:uid="{278520C1-9B08-44CF-8853-EB9DC3A04878}"/>
    <cellStyle name="Normal 6 2 5 2 5 2" xfId="13944" xr:uid="{9F07DBEC-30B2-42D1-B873-416D576A1C63}"/>
    <cellStyle name="Normal 6 2 5 2 5 2 2" xfId="29554" xr:uid="{CF69B431-D5D4-4550-BB50-AB16842A922D}"/>
    <cellStyle name="Normal 6 2 5 2 5 2 3" xfId="20219" xr:uid="{9AF588F7-EA49-408A-AB0C-86ACE0617A55}"/>
    <cellStyle name="Normal 6 2 5 2 5 3" xfId="29553" xr:uid="{9EF6219A-B3B2-42C6-8267-88443EB1F89E}"/>
    <cellStyle name="Normal 6 2 5 2 5 3 2" xfId="20218" xr:uid="{7AF7290B-4221-45F4-8421-5AAB4DFC8322}"/>
    <cellStyle name="Normal 6 2 5 2 5 4" xfId="34632" xr:uid="{CB76854A-BC20-42A1-9036-51CB3204CF5C}"/>
    <cellStyle name="Normal 6 2 5 2 5 5" xfId="20220" xr:uid="{0100698C-9EF6-413D-B103-EE36D1677D90}"/>
    <cellStyle name="Normal 6 2 5 2 5_Input 18 Cash FC" xfId="20217" xr:uid="{3C77B74D-FA13-45B6-A3A6-0DAA4D9ACF8C}"/>
    <cellStyle name="Normal 6 2 5 2 6" xfId="13945" xr:uid="{95C17D8F-2118-4C91-8A9C-2B660C5A0AD9}"/>
    <cellStyle name="Normal 6 2 5 2 6 2" xfId="13946" xr:uid="{56BF4C1A-4D6C-4DFA-A9E9-8C991ECEB432}"/>
    <cellStyle name="Normal 6 2 5 2 6 2 2" xfId="29556" xr:uid="{642A82A3-9237-40FC-90B1-C13F89AF58AE}"/>
    <cellStyle name="Normal 6 2 5 2 6 2 3" xfId="20215" xr:uid="{C21295E5-E7DE-499D-AB81-E12BED8C68A2}"/>
    <cellStyle name="Normal 6 2 5 2 6 3" xfId="29555" xr:uid="{E4383E0C-F191-417A-8A82-CDFD8BE7CB47}"/>
    <cellStyle name="Normal 6 2 5 2 6 3 2" xfId="20214" xr:uid="{938032C4-3D28-4349-ABFA-739C270858A3}"/>
    <cellStyle name="Normal 6 2 5 2 6 4" xfId="34633" xr:uid="{1C39872A-BE8E-46D7-940F-6169DBAAE243}"/>
    <cellStyle name="Normal 6 2 5 2 6 5" xfId="20216" xr:uid="{EAE01EF9-393C-40F2-9AB8-A69B5283F5EE}"/>
    <cellStyle name="Normal 6 2 5 2 6_Canada W" xfId="34918" xr:uid="{A01C6CFB-D177-4CE5-B179-720F925A3978}"/>
    <cellStyle name="Normal 6 2 5 2 7" xfId="13947" xr:uid="{496C0BEF-56AC-4BCF-AD1B-F2016935A8D3}"/>
    <cellStyle name="Normal 6 2 5 2 7 2" xfId="29557" xr:uid="{71B3B291-9338-4231-B3C3-9EE927A92B34}"/>
    <cellStyle name="Normal 6 2 5 2 7 3" xfId="20213" xr:uid="{1C340374-5C09-4883-B940-10CC6391CA42}"/>
    <cellStyle name="Normal 6 2 5 2 8" xfId="20212" xr:uid="{CD68AFB9-80EF-4B0C-8DAA-43BAD0F6A79E}"/>
    <cellStyle name="Normal 6 2 5 2_Dev global price ach" xfId="13948" xr:uid="{CE69D592-5EEE-4C24-B7C2-D8D31BCB5B3B}"/>
    <cellStyle name="Normal 6 2 5 3" xfId="1804" xr:uid="{00000000-0005-0000-0000-0000BA070000}"/>
    <cellStyle name="Normal 6 2 5 3 2" xfId="13949" xr:uid="{56D94149-B669-42DA-BF82-2AB0A48E19E2}"/>
    <cellStyle name="Normal 6 2 5 3 2 2" xfId="13950" xr:uid="{9672969C-A27A-45F7-B082-8C370E08A236}"/>
    <cellStyle name="Normal 6 2 5 3 2 2 2" xfId="29559" xr:uid="{BB0CABED-8892-447E-8EE9-67655BB07DF2}"/>
    <cellStyle name="Normal 6 2 5 3 2 2 3" xfId="20210" xr:uid="{5647F539-8E15-404F-BD02-F859D09542FB}"/>
    <cellStyle name="Normal 6 2 5 3 2 3" xfId="13951" xr:uid="{2BCF84FC-DEDC-4C84-9BA5-6491F5994286}"/>
    <cellStyle name="Normal 6 2 5 3 2 3 2" xfId="29560" xr:uid="{33258634-1BFC-4A43-8601-B05A36B77B59}"/>
    <cellStyle name="Normal 6 2 5 3 2 3 3" xfId="20209" xr:uid="{2D00EA5E-4DAC-430C-A8FC-CC65E9C90983}"/>
    <cellStyle name="Normal 6 2 5 3 2 4" xfId="29558" xr:uid="{C29AE6F9-1BF6-4445-9934-A8D877A9E2C1}"/>
    <cellStyle name="Normal 6 2 5 3 2 5" xfId="20211" xr:uid="{B0F6F0BB-F79E-4677-8D83-60C5D49CF280}"/>
    <cellStyle name="Normal 6 2 5 3 2_Canada W" xfId="34919" xr:uid="{30811F40-CDB0-4C78-96FB-8E9293A2F628}"/>
    <cellStyle name="Normal 6 2 5 3 3" xfId="13952" xr:uid="{C7AD6469-F4F4-418A-A9D7-D13AE2E05FE6}"/>
    <cellStyle name="Normal 6 2 5 3 3 2" xfId="13953" xr:uid="{F623B20E-27D6-4C4C-A88B-6329388C78CC}"/>
    <cellStyle name="Normal 6 2 5 3 3 2 2" xfId="29562" xr:uid="{81F4AD6D-91A8-40DB-8E94-60505EB4AE04}"/>
    <cellStyle name="Normal 6 2 5 3 3 2 3" xfId="20207" xr:uid="{3E881BBA-7ECD-4999-903E-4CC1F0F72D43}"/>
    <cellStyle name="Normal 6 2 5 3 3 3" xfId="29561" xr:uid="{D5C590F9-AE5D-4563-AB7B-D3C27F8BB71A}"/>
    <cellStyle name="Normal 6 2 5 3 3 3 2" xfId="20206" xr:uid="{A9889814-CD86-487B-98D2-1809E965242A}"/>
    <cellStyle name="Normal 6 2 5 3 3 4" xfId="34634" xr:uid="{758B28F8-BB46-4200-A711-3F69107D1C03}"/>
    <cellStyle name="Normal 6 2 5 3 3 5" xfId="20208" xr:uid="{6FC2D105-1C2D-4A46-A491-51EDCDB7FE49}"/>
    <cellStyle name="Normal 6 2 5 3 3_Canada W" xfId="34920" xr:uid="{B4034A36-A1DD-40DF-B3A5-9EB21C71A700}"/>
    <cellStyle name="Normal 6 2 5 3 4" xfId="13954" xr:uid="{0F79EA36-0649-48F3-9638-ABB136892BDB}"/>
    <cellStyle name="Normal 6 2 5 3 4 2" xfId="13955" xr:uid="{BD853275-D7AE-4A89-A00D-38545A8FB601}"/>
    <cellStyle name="Normal 6 2 5 3 4 2 2" xfId="29564" xr:uid="{47AB20F2-8DFE-4AE7-9977-DF250DEDB44F}"/>
    <cellStyle name="Normal 6 2 5 3 4 2 3" xfId="18396" xr:uid="{A6926C7E-C05C-4ACD-B8FB-61E84B21A529}"/>
    <cellStyle name="Normal 6 2 5 3 4 3" xfId="29563" xr:uid="{FDECCF43-F619-4FE3-A55E-F2042A0CF102}"/>
    <cellStyle name="Normal 6 2 5 3 4 3 2" xfId="20205" xr:uid="{16D923F6-2284-4792-8161-932CA126A392}"/>
    <cellStyle name="Normal 6 2 5 3 4 4" xfId="34635" xr:uid="{892DC0C4-A576-4121-A11E-09B653E5629C}"/>
    <cellStyle name="Normal 6 2 5 3 4 5" xfId="18397" xr:uid="{85F730AA-2EF8-4ADD-85FD-67C252E00728}"/>
    <cellStyle name="Normal 6 2 5 3 4_Canada W" xfId="34921" xr:uid="{8CBFBB0B-3CDE-49EF-9DCF-F59AB6658779}"/>
    <cellStyle name="Normal 6 2 5 3 5" xfId="13956" xr:uid="{31C8FF92-4C05-46EB-9AF5-0C68A7A833FC}"/>
    <cellStyle name="Normal 6 2 5 3 5 2" xfId="29565" xr:uid="{C3D168CD-AE92-4D7A-A446-5EA5CE0E765D}"/>
    <cellStyle name="Normal 6 2 5 3 5 2 2" xfId="20203" xr:uid="{AAE15C32-A424-4E90-9A2F-35F89446A4B5}"/>
    <cellStyle name="Normal 6 2 5 3 5 3" xfId="20202" xr:uid="{DE2B78A1-731E-4ABC-8ED0-BDF562AB58CA}"/>
    <cellStyle name="Normal 6 2 5 3 5 4" xfId="34636" xr:uid="{215AEC7A-2C04-40B0-8344-EA637D959549}"/>
    <cellStyle name="Normal 6 2 5 3 5 5" xfId="20204" xr:uid="{61699C67-858C-4131-8A16-2A0B3666B9ED}"/>
    <cellStyle name="Normal 6 2 5 3 5_Canada W" xfId="34922" xr:uid="{D65E139E-D454-433E-8802-104132DC1658}"/>
    <cellStyle name="Normal 6 2 5 3 6" xfId="20201" xr:uid="{4513864B-C95A-4A76-A3A7-E8F97E46068F}"/>
    <cellStyle name="Normal 6 2 5 3 6 2" xfId="20200" xr:uid="{B047CC64-D36A-49C8-86DB-B5C981709401}"/>
    <cellStyle name="Normal 6 2 5 3 6 3" xfId="20199" xr:uid="{1E1D2DB0-AF13-44AA-AFB5-9C6FB77ADE05}"/>
    <cellStyle name="Normal 6 2 5 3 6_Canada W" xfId="34923" xr:uid="{3D5EE9AA-6B34-4379-A079-BC53442D900E}"/>
    <cellStyle name="Normal 6 2 5 3 7" xfId="20198" xr:uid="{6DDCCB6B-0A45-4331-9535-639F1855D2CF}"/>
    <cellStyle name="Normal 6 2 5 3 8" xfId="20197" xr:uid="{3A1B117D-282A-4022-BF24-B9CEE0AE2F18}"/>
    <cellStyle name="Normal 6 2 5 3_Canada W" xfId="34924" xr:uid="{B650D69F-F074-4182-AB8A-806A22B47B20}"/>
    <cellStyle name="Normal 6 2 5 4" xfId="13957" xr:uid="{287A9E0A-75D0-4702-86A9-15B6A568936E}"/>
    <cellStyle name="Normal 6 2 5 4 2" xfId="13958" xr:uid="{101CB3AF-F6B6-45BE-A9E2-CB3F9C5C7213}"/>
    <cellStyle name="Normal 6 2 5 4 2 2" xfId="29567" xr:uid="{3D9072CC-9C6F-4316-824E-53C5C1C261E0}"/>
    <cellStyle name="Normal 6 2 5 4 2 3" xfId="20195" xr:uid="{B440DF2B-1CC2-411C-ACAD-F92DAC9EF120}"/>
    <cellStyle name="Normal 6 2 5 4 3" xfId="13959" xr:uid="{71D4ED9A-2340-4776-B749-3833E0EA8121}"/>
    <cellStyle name="Normal 6 2 5 4 3 2" xfId="29568" xr:uid="{AEE2B254-5113-4D21-86FC-AD8EF27F3CD2}"/>
    <cellStyle name="Normal 6 2 5 4 3 3" xfId="20194" xr:uid="{15DD3AC2-B177-45EB-90A0-AEC5F237FCC9}"/>
    <cellStyle name="Normal 6 2 5 4 4" xfId="29566" xr:uid="{E4A89B04-0303-43A2-89A4-AE6D363C0124}"/>
    <cellStyle name="Normal 6 2 5 4 5" xfId="20196" xr:uid="{1CFA52A8-D7F4-43A6-959C-D5B925DF74AE}"/>
    <cellStyle name="Normal 6 2 5 4_Canada W" xfId="34925" xr:uid="{44FCCEDC-4D12-449A-B9F8-EEBA17C62288}"/>
    <cellStyle name="Normal 6 2 5 5" xfId="13960" xr:uid="{390A9B03-655A-49D2-B39F-1BE9DB784CAB}"/>
    <cellStyle name="Normal 6 2 5 5 2" xfId="13961" xr:uid="{2745C4EA-708B-4D8E-B9B8-DD91F0EF0621}"/>
    <cellStyle name="Normal 6 2 5 5 2 2" xfId="29570" xr:uid="{63D0AD02-7C82-4E59-86FA-C8484D7BD418}"/>
    <cellStyle name="Normal 6 2 5 5 2 3" xfId="20192" xr:uid="{B52145E6-59EC-4884-9AA6-7848E7FD00D8}"/>
    <cellStyle name="Normal 6 2 5 5 3" xfId="13962" xr:uid="{6ADB4BB0-48C4-4BBF-B6BF-EF800E70A1B1}"/>
    <cellStyle name="Normal 6 2 5 5 3 2" xfId="29571" xr:uid="{B4A6B4F5-E9EE-4DBB-B320-15BD854A7944}"/>
    <cellStyle name="Normal 6 2 5 5 3 3" xfId="20191" xr:uid="{AF7304F2-26E4-4592-BDB0-3D51C7327655}"/>
    <cellStyle name="Normal 6 2 5 5 4" xfId="29569" xr:uid="{CF78A91F-1E74-4DAA-ABD9-1EC06137C9FA}"/>
    <cellStyle name="Normal 6 2 5 5 5" xfId="20193" xr:uid="{1339C139-00A6-4114-90EC-A4FAA790C520}"/>
    <cellStyle name="Normal 6 2 5 5_Canada W" xfId="34926" xr:uid="{0272D7E7-9503-4949-AA8C-CB7F5FCC936C}"/>
    <cellStyle name="Normal 6 2 5 6" xfId="13963" xr:uid="{66D978C0-DA2F-4F86-B020-B70E26CE1300}"/>
    <cellStyle name="Normal 6 2 5 6 2" xfId="13964" xr:uid="{0392263D-1624-4C66-86BF-093B5ACB0EAA}"/>
    <cellStyle name="Normal 6 2 5 6 2 2" xfId="29573" xr:uid="{5E0E093A-E948-4351-B7B1-3EB830F544AE}"/>
    <cellStyle name="Normal 6 2 5 6 2 3" xfId="20189" xr:uid="{4583F905-72E9-44B5-9658-1C87A4A4B610}"/>
    <cellStyle name="Normal 6 2 5 6 3" xfId="29572" xr:uid="{8851B3BB-E486-415C-BD5B-6E4D735C422C}"/>
    <cellStyle name="Normal 6 2 5 6 3 2" xfId="20188" xr:uid="{DDBB69B3-DA9F-4A69-B502-8B76046DFC69}"/>
    <cellStyle name="Normal 6 2 5 6 4" xfId="34637" xr:uid="{43E52464-40A7-42C3-BF6F-C1401E02B5E5}"/>
    <cellStyle name="Normal 6 2 5 6 5" xfId="20190" xr:uid="{87EF6F64-8A67-4C10-BA9D-24C38E1FDAE4}"/>
    <cellStyle name="Normal 6 2 5 6_Canada W" xfId="34927" xr:uid="{E2A962BB-0068-4DC2-B5EE-929439C9C280}"/>
    <cellStyle name="Normal 6 2 5 7" xfId="13965" xr:uid="{DE53455D-182A-450A-9183-D41FA2875AB2}"/>
    <cellStyle name="Normal 6 2 5 7 2" xfId="13966" xr:uid="{F5AEB364-8A03-434A-9353-452AAC97319B}"/>
    <cellStyle name="Normal 6 2 5 7 2 2" xfId="29575" xr:uid="{3131C95A-C8A4-4837-BF62-0E1F36A12F31}"/>
    <cellStyle name="Normal 6 2 5 7 2 3" xfId="20186" xr:uid="{B3D5E2FF-8D14-4EF2-B682-50C9318CEF88}"/>
    <cellStyle name="Normal 6 2 5 7 3" xfId="29574" xr:uid="{615361D9-F53C-4742-8751-F37EA805AD64}"/>
    <cellStyle name="Normal 6 2 5 7 3 2" xfId="20185" xr:uid="{B1B8E175-3514-4E74-A9E4-7A622C435C43}"/>
    <cellStyle name="Normal 6 2 5 7 4" xfId="34638" xr:uid="{3CED93E6-418F-4E32-9420-57247832C389}"/>
    <cellStyle name="Normal 6 2 5 7 5" xfId="20187" xr:uid="{95F02296-D9E4-473A-86FA-3B1B37B127AA}"/>
    <cellStyle name="Normal 6 2 5 7_Canada W" xfId="34928" xr:uid="{C90D1A55-29D8-452B-B86C-DF66764B7780}"/>
    <cellStyle name="Normal 6 2 5 8" xfId="13967" xr:uid="{765F58FC-4C90-4887-9691-664B6AF2D103}"/>
    <cellStyle name="Normal 6 2 5 8 2" xfId="29576" xr:uid="{09818EF1-6DC6-4019-B114-113EE42476CA}"/>
    <cellStyle name="Normal 6 2 5 8 2 2" xfId="20183" xr:uid="{3BFCBF1F-6904-46D0-893C-26D20486C02E}"/>
    <cellStyle name="Normal 6 2 5 8 3" xfId="20182" xr:uid="{C223F5A9-FC32-44E5-AC48-928C92EC1846}"/>
    <cellStyle name="Normal 6 2 5 8 4" xfId="34639" xr:uid="{DCA65F49-EB10-40B9-9E07-D72779738069}"/>
    <cellStyle name="Normal 6 2 5 8 5" xfId="20184" xr:uid="{2A0E333F-A67D-4688-ACE4-62C2CF6616F7}"/>
    <cellStyle name="Normal 6 2 5 8_Canada W" xfId="34929" xr:uid="{6ED3363B-0C11-4650-A16E-EC9B30F5A9FC}"/>
    <cellStyle name="Normal 6 2 5 9" xfId="20181" xr:uid="{138570B0-5F8A-4595-8418-5CC71F848E97}"/>
    <cellStyle name="Normal 6 2 5_Dev global price ach" xfId="13968" xr:uid="{9C305260-0B1F-4B1E-B550-8F7001C2F60E}"/>
    <cellStyle name="Normal 6 2 6" xfId="1805" xr:uid="{00000000-0005-0000-0000-0000BC070000}"/>
    <cellStyle name="Normal 6 2 6 2" xfId="1806" xr:uid="{00000000-0005-0000-0000-0000BD070000}"/>
    <cellStyle name="Normal 6 2 6 2 2" xfId="13969" xr:uid="{C7F8D046-680E-4724-9A26-B73173122C13}"/>
    <cellStyle name="Normal 6 2 6 2 2 2" xfId="13970" xr:uid="{141652F3-77C3-48DA-A2B0-244D8539BCC9}"/>
    <cellStyle name="Normal 6 2 6 2 2 2 2" xfId="29578" xr:uid="{5F6F5A31-6655-47C4-9617-8861AD44DAF8}"/>
    <cellStyle name="Normal 6 2 6 2 2 3" xfId="13971" xr:uid="{873CA244-B439-4DFA-A83D-F6FA872A78B5}"/>
    <cellStyle name="Normal 6 2 6 2 2 3 2" xfId="29579" xr:uid="{316EC52F-AF3C-4340-AA25-4385D14B593D}"/>
    <cellStyle name="Normal 6 2 6 2 2 4" xfId="29577" xr:uid="{622DDA8C-9D40-461D-90F7-51939D1D84E0}"/>
    <cellStyle name="Normal 6 2 6 2 2 5" xfId="20180" xr:uid="{B031A9C9-6EE4-464F-B390-24FACD869DFE}"/>
    <cellStyle name="Normal 6 2 6 2 3" xfId="13972" xr:uid="{2B2C5731-7976-413B-B613-F3A1B44663E5}"/>
    <cellStyle name="Normal 6 2 6 2 3 2" xfId="13973" xr:uid="{FE741445-209A-4CE8-AC01-0282EE375156}"/>
    <cellStyle name="Normal 6 2 6 2 3 2 2" xfId="29581" xr:uid="{37441DA1-F9A1-4167-A6D7-6E6DDD18EE52}"/>
    <cellStyle name="Normal 6 2 6 2 3 3" xfId="29580" xr:uid="{0F5DA1A5-4B8D-45C6-9309-310C29A20049}"/>
    <cellStyle name="Normal 6 2 6 2 3 4" xfId="20179" xr:uid="{7E056C69-6AD9-45EE-ADE0-8A0DE4AC0C0B}"/>
    <cellStyle name="Normal 6 2 6 2 4" xfId="13974" xr:uid="{75A940F4-2A2D-4BF0-A321-EA02CDDBFAD6}"/>
    <cellStyle name="Normal 6 2 6 2 4 2" xfId="13975" xr:uid="{6F29D624-3F1F-44AA-A782-87F63230C269}"/>
    <cellStyle name="Normal 6 2 6 2 4 2 2" xfId="29583" xr:uid="{F87D9B1F-82D3-46A5-B7A9-55EA81842A71}"/>
    <cellStyle name="Normal 6 2 6 2 4 3" xfId="29582" xr:uid="{DD15148F-52C4-41F2-BF74-063532688ED9}"/>
    <cellStyle name="Normal 6 2 6 2 5" xfId="13976" xr:uid="{A8F6E703-BBAB-4F8E-B7D3-D44DEF4593FD}"/>
    <cellStyle name="Normal 6 2 6 2 5 2" xfId="29584" xr:uid="{23B8FDB1-CE6D-436C-9C4B-238619A00120}"/>
    <cellStyle name="Normal 6 2 6 2_Canada W" xfId="34930" xr:uid="{95DFB51C-6301-485F-8291-79EB8F6656DC}"/>
    <cellStyle name="Normal 6 2 6 3" xfId="13977" xr:uid="{8C36D694-282C-458C-AD13-91C2C9B96B85}"/>
    <cellStyle name="Normal 6 2 6 3 2" xfId="13978" xr:uid="{0A53309A-6EB9-4EDB-9847-FB31E3C8FA46}"/>
    <cellStyle name="Normal 6 2 6 3 2 2" xfId="29586" xr:uid="{04C6D6C2-5013-46C5-AD3A-A4A5CB3E753B}"/>
    <cellStyle name="Normal 6 2 6 3 2 3" xfId="20177" xr:uid="{7E2F4691-9CB3-4475-A4B2-9A5D85C66245}"/>
    <cellStyle name="Normal 6 2 6 3 3" xfId="13979" xr:uid="{1AA0BFA8-29E0-4F8A-87F0-63A4F2154DF9}"/>
    <cellStyle name="Normal 6 2 6 3 3 2" xfId="29587" xr:uid="{C58F5090-9995-49FA-B3DC-7CE0F3F2FFE2}"/>
    <cellStyle name="Normal 6 2 6 3 3 3" xfId="18395" xr:uid="{5EB55173-5B82-48A3-B9EE-0C7195608840}"/>
    <cellStyle name="Normal 6 2 6 3 4" xfId="29585" xr:uid="{5899AD32-D4EB-472A-9AE6-961DDF1E341F}"/>
    <cellStyle name="Normal 6 2 6 3 5" xfId="20178" xr:uid="{A069E2B6-5BAC-4DF5-BEF4-9FA52DFAC34F}"/>
    <cellStyle name="Normal 6 2 6 3_Canada W" xfId="34931" xr:uid="{82BA200E-7536-4C8B-A24F-1821486ACB33}"/>
    <cellStyle name="Normal 6 2 6 4" xfId="13980" xr:uid="{542CF3FB-E406-4F21-BE32-2E0EB698A9BB}"/>
    <cellStyle name="Normal 6 2 6 4 2" xfId="13981" xr:uid="{C06F9836-A077-42CD-89AD-450B932ECAFC}"/>
    <cellStyle name="Normal 6 2 6 4 2 2" xfId="29589" xr:uid="{5A596FFD-AC8A-4933-B218-6759790C732E}"/>
    <cellStyle name="Normal 6 2 6 4 2 3" xfId="20176" xr:uid="{B3C8190A-16E3-4D6B-8CD9-116A11BE9DB4}"/>
    <cellStyle name="Normal 6 2 6 4 3" xfId="13982" xr:uid="{70DC716B-EF8E-47E2-A5BA-4381CABB4763}"/>
    <cellStyle name="Normal 6 2 6 4 3 2" xfId="29590" xr:uid="{FF65B159-19FF-4A4C-905F-BA71D9A27758}"/>
    <cellStyle name="Normal 6 2 6 4 3 3" xfId="20175" xr:uid="{014E1AC2-02F9-4A4F-85E8-6ACECD8477A6}"/>
    <cellStyle name="Normal 6 2 6 4 4" xfId="29588" xr:uid="{A4D31485-65CC-4B75-B226-CE4FB1B8A5D8}"/>
    <cellStyle name="Normal 6 2 6 4 5" xfId="18394" xr:uid="{541319A5-61D4-4809-B617-931CC1AAD141}"/>
    <cellStyle name="Normal 6 2 6 4_Canada W" xfId="34932" xr:uid="{858F951F-BD1C-4C09-8029-BBCC8D7942A1}"/>
    <cellStyle name="Normal 6 2 6 5" xfId="13983" xr:uid="{857C4622-50B1-45F8-A698-E370EB02B7B4}"/>
    <cellStyle name="Normal 6 2 6 5 2" xfId="13984" xr:uid="{6ACECE0A-8C9C-4E08-8DA8-9943569BAD8B}"/>
    <cellStyle name="Normal 6 2 6 5 2 2" xfId="29592" xr:uid="{AF1A1C7E-C1E3-46C0-B313-AE5CA1959285}"/>
    <cellStyle name="Normal 6 2 6 5 2 3" xfId="20173" xr:uid="{5169290E-6B47-4DDD-A616-F52D5DBE85F0}"/>
    <cellStyle name="Normal 6 2 6 5 3" xfId="29591" xr:uid="{7ACE9527-BCB0-4B04-90F0-BAB252CABA0E}"/>
    <cellStyle name="Normal 6 2 6 5 3 2" xfId="18393" xr:uid="{F4EAA142-EE09-4360-A072-BA4E5C8E449B}"/>
    <cellStyle name="Normal 6 2 6 5 4" xfId="34640" xr:uid="{7D8371DC-F3D6-4078-B487-67CE7F70CB8F}"/>
    <cellStyle name="Normal 6 2 6 5 5" xfId="20174" xr:uid="{8747EAE1-2239-4A17-AE54-EAA225518AB1}"/>
    <cellStyle name="Normal 6 2 6 5_Canada W" xfId="34933" xr:uid="{F41F0306-DB22-40A7-9CD2-481419DF3ABA}"/>
    <cellStyle name="Normal 6 2 6 6" xfId="13985" xr:uid="{8E6341B1-B9E9-442B-BCF2-3D5DA3741300}"/>
    <cellStyle name="Normal 6 2 6 6 2" xfId="13986" xr:uid="{841215BB-71F6-457E-9DD3-06DB225E1078}"/>
    <cellStyle name="Normal 6 2 6 6 2 2" xfId="29594" xr:uid="{54576A7D-9322-47E9-9D59-EF792A30850E}"/>
    <cellStyle name="Normal 6 2 6 6 2 3" xfId="18184" xr:uid="{49F574A6-1265-4206-9453-AA383A43D890}"/>
    <cellStyle name="Normal 6 2 6 6 3" xfId="29593" xr:uid="{EDBC78EF-1947-4313-8463-03C697FB8EDB}"/>
    <cellStyle name="Normal 6 2 6 6 3 2" xfId="35905" xr:uid="{DD4CB733-6AC1-4736-B5AE-B4F7B9805A32}"/>
    <cellStyle name="Normal 6 2 6 6 4" xfId="20172" xr:uid="{73C2C02A-CEC4-47FC-92DB-4300FACCB2A9}"/>
    <cellStyle name="Normal 6 2 6 6_Canada W" xfId="34934" xr:uid="{FC9EB089-93FB-4022-AE44-6C9A5BAA30CD}"/>
    <cellStyle name="Normal 6 2 6 7" xfId="13987" xr:uid="{13C45F45-E17C-44F8-A23A-99C97A5660FF}"/>
    <cellStyle name="Normal 6 2 6 7 2" xfId="29595" xr:uid="{4B3AFECE-8E70-4235-B70A-55946E83D6D0}"/>
    <cellStyle name="Normal 6 2 6 8" xfId="20171" xr:uid="{A7CCE562-4016-4B61-89A6-2043B8425891}"/>
    <cellStyle name="Normal 6 2 6 8 2" xfId="35906" xr:uid="{1B9936AF-4E62-4D22-B8D2-0719EBD5668B}"/>
    <cellStyle name="Normal 6 2 6_Canada W" xfId="34935" xr:uid="{22CF5D71-2D91-4EAF-A600-2F4E1E3FCAA0}"/>
    <cellStyle name="Normal 6 2 7" xfId="1807" xr:uid="{00000000-0005-0000-0000-0000BF070000}"/>
    <cellStyle name="Normal 6 2 7 2" xfId="1808" xr:uid="{00000000-0005-0000-0000-0000C0070000}"/>
    <cellStyle name="Normal 6 2 7 2 2" xfId="13988" xr:uid="{22D52F4F-54FA-4175-90B0-B015F9975399}"/>
    <cellStyle name="Normal 6 2 7 2 2 2" xfId="13989" xr:uid="{BCF07E76-47F1-4606-9565-F79049488CE2}"/>
    <cellStyle name="Normal 6 2 7 2 2 2 2" xfId="29597" xr:uid="{274204CB-1914-41E6-BD6F-9C634ADA8F4A}"/>
    <cellStyle name="Normal 6 2 7 2 2 3" xfId="13990" xr:uid="{1A3065A6-55D3-426E-906D-D79A77CB3BCE}"/>
    <cellStyle name="Normal 6 2 7 2 2 3 2" xfId="29598" xr:uid="{F05711FC-534F-43E0-B255-573DCD9F3A59}"/>
    <cellStyle name="Normal 6 2 7 2 2 4" xfId="29596" xr:uid="{3326A29B-80ED-4C29-85FE-4B1F31F25E9B}"/>
    <cellStyle name="Normal 6 2 7 2 3" xfId="13991" xr:uid="{9C58407C-9121-4592-82A1-B77CAD5DC288}"/>
    <cellStyle name="Normal 6 2 7 2 3 2" xfId="13992" xr:uid="{6DA11C9D-4799-41EC-96BA-6398C07B05CB}"/>
    <cellStyle name="Normal 6 2 7 2 3 2 2" xfId="29600" xr:uid="{3C6235FE-5846-42AA-9EA0-00DD68923FEF}"/>
    <cellStyle name="Normal 6 2 7 2 3 3" xfId="29599" xr:uid="{D72F2359-B656-4531-A759-BF25A7CCE128}"/>
    <cellStyle name="Normal 6 2 7 2 4" xfId="13993" xr:uid="{389085FA-98E4-4237-AF1D-6FD15E045A5D}"/>
    <cellStyle name="Normal 6 2 7 2 4 2" xfId="13994" xr:uid="{EBA69DB2-2A22-478A-9292-C5A1388FB976}"/>
    <cellStyle name="Normal 6 2 7 2 4 2 2" xfId="29602" xr:uid="{AC39F047-7560-4DBD-93F1-88BD97951B18}"/>
    <cellStyle name="Normal 6 2 7 2 4 3" xfId="29601" xr:uid="{99C566C4-511E-4C49-8A34-D586E4F4FEF0}"/>
    <cellStyle name="Normal 6 2 7 2 5" xfId="13995" xr:uid="{53B8A9F6-2A9F-41CA-8D0E-7A3B13FAB82D}"/>
    <cellStyle name="Normal 6 2 7 2 5 2" xfId="29603" xr:uid="{49093897-8914-4931-8FC9-D76614C6FDB5}"/>
    <cellStyle name="Normal 6 2 7 2 6" xfId="34113" xr:uid="{5D507376-9CA9-4AC9-8F73-DB5081F125F6}"/>
    <cellStyle name="Normal 6 2 7 2_Canada W" xfId="34936" xr:uid="{3273D98E-E1EA-4FBB-8983-C86CBA93F05C}"/>
    <cellStyle name="Normal 6 2 7 3" xfId="13996" xr:uid="{D5A4E773-D295-4015-B381-997E9FCA5FC3}"/>
    <cellStyle name="Normal 6 2 7 3 2" xfId="13997" xr:uid="{BA5092A9-47A1-483F-83C3-13B9499CFDB3}"/>
    <cellStyle name="Normal 6 2 7 3 2 2" xfId="29605" xr:uid="{42BFD737-3631-447C-8E2A-93678AFAD95E}"/>
    <cellStyle name="Normal 6 2 7 3 3" xfId="13998" xr:uid="{3F51662E-BC49-4B1B-A355-BBA96625941A}"/>
    <cellStyle name="Normal 6 2 7 3 3 2" xfId="29606" xr:uid="{9E9CEAA2-B5F0-4E1A-AD00-98564108C5B3}"/>
    <cellStyle name="Normal 6 2 7 3 4" xfId="29604" xr:uid="{39A50EB9-17AC-4AB1-944C-F79C69D1E1E3}"/>
    <cellStyle name="Normal 6 2 7 3_Canada W" xfId="34937" xr:uid="{4DBBF21F-A2F5-47DB-85F0-27C8BE1B49EB}"/>
    <cellStyle name="Normal 6 2 7 4" xfId="13999" xr:uid="{030A0DFC-1782-47FC-8324-BEF61682B8C7}"/>
    <cellStyle name="Normal 6 2 7 4 2" xfId="14000" xr:uid="{4CC947E6-272C-4424-8CE5-4C6786D0EB6A}"/>
    <cellStyle name="Normal 6 2 7 4 2 2" xfId="29608" xr:uid="{2B4CFE01-68F3-4175-AF22-2340C71F96BF}"/>
    <cellStyle name="Normal 6 2 7 4 3" xfId="14001" xr:uid="{6C00CFE5-A590-4C32-8DF2-5A4ABBCEC579}"/>
    <cellStyle name="Normal 6 2 7 4 3 2" xfId="29609" xr:uid="{EA94050D-44E9-48EC-9596-0C80CFB0D205}"/>
    <cellStyle name="Normal 6 2 7 4 4" xfId="29607" xr:uid="{CD1CBB0C-B98C-468E-B085-7B0C8FCFE5F9}"/>
    <cellStyle name="Normal 6 2 7 4_Canada W" xfId="34938" xr:uid="{56A6BFDA-A1A1-4446-BE14-37941B06FF0C}"/>
    <cellStyle name="Normal 6 2 7 5" xfId="14002" xr:uid="{97B1094E-2966-4DF6-B7A1-40E8F87D74DA}"/>
    <cellStyle name="Normal 6 2 7 5 2" xfId="14003" xr:uid="{70BC4D48-0EDE-45C1-AEBF-71CD902DE0AF}"/>
    <cellStyle name="Normal 6 2 7 5 2 2" xfId="29611" xr:uid="{ED31156D-613D-45CA-98B2-9D846D738D8A}"/>
    <cellStyle name="Normal 6 2 7 5 3" xfId="29610" xr:uid="{64B9EDD6-2826-4A42-8E4C-E9FF69E751AA}"/>
    <cellStyle name="Normal 6 2 7 5 3 2" xfId="35909" xr:uid="{B0B16F63-3A4E-420B-B918-BCDD6759FD54}"/>
    <cellStyle name="Normal 6 2 7 5 4" xfId="35908" xr:uid="{30BFC5BA-4B0A-4633-85FC-F285E1C19599}"/>
    <cellStyle name="Normal 6 2 7 5_Canada W" xfId="34939" xr:uid="{3E13D9DE-03AA-464B-B8C9-C51AD22000E7}"/>
    <cellStyle name="Normal 6 2 7 6" xfId="14004" xr:uid="{64436FDE-BF1C-4B0F-9E3C-9F75AC3C4B6F}"/>
    <cellStyle name="Normal 6 2 7 6 2" xfId="14005" xr:uid="{0DE6CD2D-9338-4AE4-A4F2-BA43D6CA2A04}"/>
    <cellStyle name="Normal 6 2 7 6 2 2" xfId="29613" xr:uid="{0EF03058-8819-4630-9666-ACD638319EFD}"/>
    <cellStyle name="Normal 6 2 7 6 3" xfId="29612" xr:uid="{6E4717FE-8620-406B-A022-1C8243264FAE}"/>
    <cellStyle name="Normal 6 2 7 6 3 2" xfId="35911" xr:uid="{7F71ED37-7E53-4A51-B441-F8F4C4B8F91B}"/>
    <cellStyle name="Normal 6 2 7 6 4" xfId="35910" xr:uid="{B2E6075F-98DB-4431-8141-3E44D5937CDD}"/>
    <cellStyle name="Normal 6 2 7 6_Canada W" xfId="34940" xr:uid="{8DF61DDC-802C-4B46-907A-EED7EE32A2FD}"/>
    <cellStyle name="Normal 6 2 7 7" xfId="14006" xr:uid="{0EAC35D6-0C8D-4F32-9CDB-50CD85493B04}"/>
    <cellStyle name="Normal 6 2 7 7 2" xfId="29614" xr:uid="{C96980D9-05D4-4B8A-B69C-73FF2A4BEFA7}"/>
    <cellStyle name="Normal 6 2 7 8" xfId="20170" xr:uid="{8128713D-314B-421A-B4B2-5341B1DA4916}"/>
    <cellStyle name="Normal 6 2 7 8 2" xfId="35912" xr:uid="{B9996171-7266-4C67-8A54-2ACFA1299366}"/>
    <cellStyle name="Normal 6 2 7 9" xfId="34112" xr:uid="{75E3AEAD-ED8A-453F-87E2-3B811564C0D4}"/>
    <cellStyle name="Normal 6 2 7 9 2" xfId="35907" xr:uid="{BDC6A719-0019-4C2A-8A32-4B3BC3D527EA}"/>
    <cellStyle name="Normal 6 2 7_Canada W" xfId="34941" xr:uid="{70895D79-CD7F-485C-B2BC-66A7D39002FF}"/>
    <cellStyle name="Normal 6 2 8" xfId="1809" xr:uid="{00000000-0005-0000-0000-0000C2070000}"/>
    <cellStyle name="Normal 6 2 8 2" xfId="14007" xr:uid="{FB15F27C-88B6-4F1C-9BCE-2CB5702B2EED}"/>
    <cellStyle name="Normal 6 2 8 2 2" xfId="14008" xr:uid="{85C4C6E3-7767-4735-A368-F291D7A3471F}"/>
    <cellStyle name="Normal 6 2 8 2 2 2" xfId="14009" xr:uid="{ADC62CD1-834D-4CC6-8B0A-54459E2A8C86}"/>
    <cellStyle name="Normal 6 2 8 2 2 2 2" xfId="29617" xr:uid="{DFBA670F-958D-4552-BC87-ABF92EA45A5C}"/>
    <cellStyle name="Normal 6 2 8 2 2 3" xfId="29616" xr:uid="{AAFC8DEF-B041-4A62-96ED-ED0B437278A6}"/>
    <cellStyle name="Normal 6 2 8 2 3" xfId="14010" xr:uid="{2BF57E82-E095-4653-8F91-F30CD477EF19}"/>
    <cellStyle name="Normal 6 2 8 2 3 2" xfId="14011" xr:uid="{2AAC6C14-16F0-4B31-B34E-558E4C0C3217}"/>
    <cellStyle name="Normal 6 2 8 2 3 2 2" xfId="29619" xr:uid="{D1285D72-C03D-4931-9C8E-FF694F156BC7}"/>
    <cellStyle name="Normal 6 2 8 2 3 3" xfId="29618" xr:uid="{FB244409-CD53-4269-8A35-54347DA6E34F}"/>
    <cellStyle name="Normal 6 2 8 2 4" xfId="14012" xr:uid="{1D5F3ACA-D910-4F58-900C-CE4F6D30D7C0}"/>
    <cellStyle name="Normal 6 2 8 2 4 2" xfId="29620" xr:uid="{27EAF5F3-CC61-40D9-8644-F2DE3B5871BF}"/>
    <cellStyle name="Normal 6 2 8 2 5" xfId="29615" xr:uid="{A24E100E-726A-480B-97DF-2CE2719DDB54}"/>
    <cellStyle name="Normal 6 2 8 3" xfId="14013" xr:uid="{E4E6DF90-365A-456D-B32F-16F45CEE8335}"/>
    <cellStyle name="Normal 6 2 8 3 2" xfId="14014" xr:uid="{BA5B7E21-357E-4214-8E05-C81D6F9740A1}"/>
    <cellStyle name="Normal 6 2 8 3 2 2" xfId="29622" xr:uid="{9A551DED-7800-48D8-A337-6AE27B8B2EDD}"/>
    <cellStyle name="Normal 6 2 8 3 3" xfId="14015" xr:uid="{7AAE8527-7A75-4317-A424-4246F33B7E8B}"/>
    <cellStyle name="Normal 6 2 8 3 3 2" xfId="29623" xr:uid="{7FC12F11-4B99-4B73-A603-D9FB75A8620F}"/>
    <cellStyle name="Normal 6 2 8 3 4" xfId="29621" xr:uid="{7CC59660-1BA0-40C4-88BC-790F3080638D}"/>
    <cellStyle name="Normal 6 2 8 4" xfId="14016" xr:uid="{2A6EDCF7-038F-497C-A204-7160B20F94BB}"/>
    <cellStyle name="Normal 6 2 8 4 2" xfId="14017" xr:uid="{87F6B68D-027C-40B5-9E04-3AB37B8A8297}"/>
    <cellStyle name="Normal 6 2 8 4 2 2" xfId="29625" xr:uid="{B70142BE-7F2C-4435-91A3-44DDD0555B4F}"/>
    <cellStyle name="Normal 6 2 8 4 3" xfId="29624" xr:uid="{B102ECC4-E800-4884-88FD-C862557DB5BC}"/>
    <cellStyle name="Normal 6 2 8 5" xfId="14018" xr:uid="{E4B753B4-4B45-4069-B8E7-AA9CDD8ED2B2}"/>
    <cellStyle name="Normal 6 2 8 5 2" xfId="14019" xr:uid="{B52E0CAF-26D3-416E-B449-3700DF921B74}"/>
    <cellStyle name="Normal 6 2 8 5 2 2" xfId="29627" xr:uid="{B58CD5C3-BDF3-4B12-98BC-754657166B9B}"/>
    <cellStyle name="Normal 6 2 8 5 3" xfId="29626" xr:uid="{7C803717-15BA-4C64-A735-EE0969783651}"/>
    <cellStyle name="Normal 6 2 8 6" xfId="14020" xr:uid="{928C7071-548D-42C8-BB00-D2D8B8924D40}"/>
    <cellStyle name="Normal 6 2 8 6 2" xfId="29628" xr:uid="{5E20E970-5F4E-43C4-A6F0-49FDC058E7BF}"/>
    <cellStyle name="Normal 6 2 8 7" xfId="34114" xr:uid="{B3E2447F-251A-4E54-9CAC-643BA597C17F}"/>
    <cellStyle name="Normal 6 2 8_Canada W" xfId="34942" xr:uid="{AF7B63DC-1DD0-481A-AEDE-0910E12FEAAA}"/>
    <cellStyle name="Normal 6 2 9" xfId="1810" xr:uid="{00000000-0005-0000-0000-0000C3070000}"/>
    <cellStyle name="Normal 6 2 9 2" xfId="14021" xr:uid="{B07CC1F8-DBC8-4F8D-9648-3DDE1A0F2D31}"/>
    <cellStyle name="Normal 6 2 9 2 2" xfId="14022" xr:uid="{F32BA21C-1547-406F-9E5A-21118DF6B207}"/>
    <cellStyle name="Normal 6 2 9 2 2 2" xfId="14023" xr:uid="{F1D0F287-C966-47FE-834C-1DF6E02E1B2C}"/>
    <cellStyle name="Normal 6 2 9 2 2 2 2" xfId="29631" xr:uid="{77299EF5-CCDD-4B94-9A32-293FBFA6D997}"/>
    <cellStyle name="Normal 6 2 9 2 2 3" xfId="29630" xr:uid="{AA674B14-4861-4378-B50B-5739D463C769}"/>
    <cellStyle name="Normal 6 2 9 2 3" xfId="14024" xr:uid="{96D1EC9F-4E40-4215-8A17-6C5A774F6373}"/>
    <cellStyle name="Normal 6 2 9 2 3 2" xfId="14025" xr:uid="{3CA578E6-D1C8-4ABC-A875-78EA56531042}"/>
    <cellStyle name="Normal 6 2 9 2 3 2 2" xfId="29633" xr:uid="{33DAA391-3B8B-4936-8EB0-B30849B8644E}"/>
    <cellStyle name="Normal 6 2 9 2 3 3" xfId="29632" xr:uid="{F2EC8FF1-8346-4316-ADCB-EEB9B3BEC4C4}"/>
    <cellStyle name="Normal 6 2 9 2 4" xfId="14026" xr:uid="{29192684-7EB2-4F77-BBB6-4C53FFE7E1A7}"/>
    <cellStyle name="Normal 6 2 9 2 4 2" xfId="29634" xr:uid="{6F329A02-6321-4D4D-8D9B-CBDB06191715}"/>
    <cellStyle name="Normal 6 2 9 2 5" xfId="29629" xr:uid="{AEE0F4BB-F0C2-4752-905B-05D3096D5A67}"/>
    <cellStyle name="Normal 6 2 9 3" xfId="14027" xr:uid="{A5246836-9FF2-41DE-B81A-0545E80D1872}"/>
    <cellStyle name="Normal 6 2 9 3 2" xfId="14028" xr:uid="{DBA0CAD3-61D5-4B55-922A-699513CF9A36}"/>
    <cellStyle name="Normal 6 2 9 3 2 2" xfId="29636" xr:uid="{68CA2A53-4BB1-42A7-AA2C-474A04DAD819}"/>
    <cellStyle name="Normal 6 2 9 3 3" xfId="14029" xr:uid="{0ADA0190-9117-43E2-B4A6-A8E00D9C5E30}"/>
    <cellStyle name="Normal 6 2 9 3 3 2" xfId="29637" xr:uid="{AD89A7C4-F353-477F-AFE7-578A8C205C2F}"/>
    <cellStyle name="Normal 6 2 9 3 4" xfId="29635" xr:uid="{3FE9B4B7-1156-4EBD-BE1D-7B98DBA2346D}"/>
    <cellStyle name="Normal 6 2 9 4" xfId="14030" xr:uid="{A4E7488D-800F-4CED-92FD-EE0EB5D14F2C}"/>
    <cellStyle name="Normal 6 2 9 4 2" xfId="14031" xr:uid="{A5476D0C-9553-4139-B5FB-1903DD4A7195}"/>
    <cellStyle name="Normal 6 2 9 4 2 2" xfId="29639" xr:uid="{9C057251-9B6D-453A-9BC6-818DC27C971A}"/>
    <cellStyle name="Normal 6 2 9 4 3" xfId="29638" xr:uid="{3EEC8E63-EC83-44DD-83CA-11D018B327DD}"/>
    <cellStyle name="Normal 6 2 9 5" xfId="14032" xr:uid="{6AA6C8C6-6D71-40BF-BD59-769B5D8981AA}"/>
    <cellStyle name="Normal 6 2 9 5 2" xfId="14033" xr:uid="{4104B478-F1AF-4ED8-AEFE-067D37B0CC48}"/>
    <cellStyle name="Normal 6 2 9 5 2 2" xfId="29641" xr:uid="{784E5486-C2C8-42FC-9B43-EEED02307958}"/>
    <cellStyle name="Normal 6 2 9 5 3" xfId="29640" xr:uid="{3F9F6783-3C1D-44AA-B264-C9FE2A81455D}"/>
    <cellStyle name="Normal 6 2 9 6" xfId="14034" xr:uid="{7A224DA6-B85A-47DA-91FD-8820327315CA}"/>
    <cellStyle name="Normal 6 2 9 6 2" xfId="29642" xr:uid="{E2577EE0-812C-4D07-9C47-FE69C8228FFE}"/>
    <cellStyle name="Normal 6 2 9 7" xfId="34115" xr:uid="{CDD9198B-FFF6-40CD-99DD-D1DAFA4455FE}"/>
    <cellStyle name="Normal 6 2 9_Canada W" xfId="34943" xr:uid="{FB1FA166-07B0-4D35-90ED-CC18D2407392}"/>
    <cellStyle name="Normal 6 2_2015 BFOREC HFM PLBS" xfId="1811" xr:uid="{00000000-0005-0000-0000-0000C4070000}"/>
    <cellStyle name="Normal 6 20" xfId="37293" xr:uid="{337458D1-D340-47BC-AF98-A8C3D288980B}"/>
    <cellStyle name="Normal 6 21" xfId="37291" xr:uid="{1BDCA12F-8B12-45B1-9693-C6AED3B0CDC4}"/>
    <cellStyle name="Normal 6 22" xfId="37372" xr:uid="{FAFB2286-7366-4834-9FEC-93390A917BDA}"/>
    <cellStyle name="Normal 6 23" xfId="37373" xr:uid="{204323C5-F701-46CF-A34F-531F1F210815}"/>
    <cellStyle name="Normal 6 24" xfId="37453" xr:uid="{FED2C079-A6E2-4CB9-B0CA-D9135C47259E}"/>
    <cellStyle name="Normal 6 25" xfId="37589" xr:uid="{86F1F2A5-8D66-402C-B3CF-5616C00C1219}"/>
    <cellStyle name="Normal 6 26" xfId="37596" xr:uid="{7FF83B3D-E2F4-451C-95F9-28108211BECC}"/>
    <cellStyle name="Normal 6 27" xfId="37595" xr:uid="{0C38B08F-B364-4B88-BB50-4E7E175BBC58}"/>
    <cellStyle name="Normal 6 28" xfId="37760" xr:uid="{ECCFC0E9-AA65-4020-A7BB-FC5FAF7511F5}"/>
    <cellStyle name="Normal 6 29" xfId="37795" xr:uid="{BC142734-40FD-40FD-A779-A5A855E8853B}"/>
    <cellStyle name="Normal 6 3" xfId="1812" xr:uid="{00000000-0005-0000-0000-0000C5070000}"/>
    <cellStyle name="Normal 6 3 10" xfId="14035" xr:uid="{DDA549A7-E794-46EA-9746-9294FF731B59}"/>
    <cellStyle name="Normal 6 3 10 2" xfId="14036" xr:uid="{1B58BCFE-E191-4761-BCD3-CFC18698EDCA}"/>
    <cellStyle name="Normal 6 3 10 2 2" xfId="29644" xr:uid="{CDBA2D0E-D8BA-4096-BC0A-4A6CA2AA9410}"/>
    <cellStyle name="Normal 6 3 10 3" xfId="14037" xr:uid="{61EBA67D-97A3-4000-9133-8EDA4EA6E1D0}"/>
    <cellStyle name="Normal 6 3 10 3 2" xfId="29645" xr:uid="{A338D037-C9F5-407B-A2ED-F8AA5F68540B}"/>
    <cellStyle name="Normal 6 3 10 4" xfId="29643" xr:uid="{84C35BFD-54DA-4B07-BF22-D7DB1F1C6385}"/>
    <cellStyle name="Normal 6 3 10_Canada W" xfId="34944" xr:uid="{C027A52C-F0F0-4CB9-8AD8-7065955E0B11}"/>
    <cellStyle name="Normal 6 3 11" xfId="14038" xr:uid="{1F58BC70-5ECA-4A26-8FED-CBF6B1946577}"/>
    <cellStyle name="Normal 6 3 11 2" xfId="14039" xr:uid="{1D53F8D1-6B33-41A7-B661-C982354E96BB}"/>
    <cellStyle name="Normal 6 3 11 2 2" xfId="29647" xr:uid="{D3560ECC-210F-472C-83E9-E73A320C24B8}"/>
    <cellStyle name="Normal 6 3 11 3" xfId="29646" xr:uid="{64CC9C7D-CD7A-41D7-B839-579558140C0E}"/>
    <cellStyle name="Normal 6 3 11 3 2" xfId="35914" xr:uid="{7EFD68CA-CB01-4A02-8D77-C91017D23587}"/>
    <cellStyle name="Normal 6 3 11 4" xfId="35913" xr:uid="{21433986-1A6C-4908-BE92-E080033290FB}"/>
    <cellStyle name="Normal 6 3 11_Canada W" xfId="34945" xr:uid="{740EF8B1-AF66-4F02-A0E8-28A10845D8C6}"/>
    <cellStyle name="Normal 6 3 12" xfId="14040" xr:uid="{DA35C1AE-108C-494E-8EED-2A7FAF3B9E87}"/>
    <cellStyle name="Normal 6 3 12 2" xfId="14041" xr:uid="{477C7F20-824B-44D6-B7AF-23653D135FBC}"/>
    <cellStyle name="Normal 6 3 12 2 2" xfId="29649" xr:uid="{08DAA44D-5869-4A3B-A820-08607E58F30F}"/>
    <cellStyle name="Normal 6 3 12 3" xfId="29648" xr:uid="{E4C4EB4D-A163-4CE7-8DFB-8C0F7F8961A4}"/>
    <cellStyle name="Normal 6 3 13" xfId="14042" xr:uid="{7D307EFB-1E28-4C3F-8A51-C6DA130CC3BD}"/>
    <cellStyle name="Normal 6 3 13 2" xfId="29650" xr:uid="{90D73099-0BEB-48FA-89EF-F3968399E7A8}"/>
    <cellStyle name="Normal 6 3 14" xfId="34116" xr:uid="{18494923-B8AF-42CF-83FE-1F10182A0216}"/>
    <cellStyle name="Normal 6 3 15" xfId="18281" xr:uid="{CF801D85-2E3C-4B12-AE41-62C0DDC4288B}"/>
    <cellStyle name="Normal 6 3 16" xfId="34671" xr:uid="{06C3C667-3AF7-4811-818B-EB237E27794A}"/>
    <cellStyle name="Normal 6 3 17" xfId="34684" xr:uid="{C5E6833E-9829-4C9F-8AE4-B6F38E479216}"/>
    <cellStyle name="Normal 6 3 2" xfId="1813" xr:uid="{00000000-0005-0000-0000-0000C6070000}"/>
    <cellStyle name="Normal 6 3 2 10" xfId="14043" xr:uid="{3436AF19-85E4-4349-A3E1-89917D1C3331}"/>
    <cellStyle name="Normal 6 3 2 10 2" xfId="14044" xr:uid="{8C228A9B-42DF-4DFE-8953-7645B35C4643}"/>
    <cellStyle name="Normal 6 3 2 10 2 2" xfId="29652" xr:uid="{B08D97C9-184E-49F2-A636-10EA7D5A0B54}"/>
    <cellStyle name="Normal 6 3 2 10 3" xfId="29651" xr:uid="{23E29817-BA7B-48E3-A6CD-F00896734A28}"/>
    <cellStyle name="Normal 6 3 2 11" xfId="14045" xr:uid="{4B8C032E-7BAB-4E2A-A3FD-8C785B32344B}"/>
    <cellStyle name="Normal 6 3 2 11 2" xfId="14046" xr:uid="{667E5401-8A58-41EF-B3FF-C06EB6BFA142}"/>
    <cellStyle name="Normal 6 3 2 11 2 2" xfId="29654" xr:uid="{78E44417-5C57-4B42-9540-726881BFD751}"/>
    <cellStyle name="Normal 6 3 2 11 3" xfId="29653" xr:uid="{95D8AFBC-5C67-4DE2-AAC3-A7555440770A}"/>
    <cellStyle name="Normal 6 3 2 12" xfId="14047" xr:uid="{C7A7B5DC-E326-4AAD-AEA9-6056B81C6292}"/>
    <cellStyle name="Normal 6 3 2 12 2" xfId="29655" xr:uid="{EE32CD71-DF2F-4490-8F72-49FB97B4DB53}"/>
    <cellStyle name="Normal 6 3 2 13" xfId="34117" xr:uid="{65D7A000-7085-492E-89B8-DB20EB8BAFD5}"/>
    <cellStyle name="Normal 6 3 2 2" xfId="1814" xr:uid="{00000000-0005-0000-0000-0000C7070000}"/>
    <cellStyle name="Normal 6 3 2 2 2" xfId="1815" xr:uid="{00000000-0005-0000-0000-0000C8070000}"/>
    <cellStyle name="Normal 6 3 2 2 2 2" xfId="1816" xr:uid="{00000000-0005-0000-0000-0000C9070000}"/>
    <cellStyle name="Normal 6 3 2 2 2 2 2" xfId="14049" xr:uid="{673A8D28-297E-49E7-9BB5-6F2CA0676EAB}"/>
    <cellStyle name="Normal 6 3 2 2 2 2 2 2" xfId="14050" xr:uid="{C09C85F5-23D8-4669-BF6C-4B917FFDFBA7}"/>
    <cellStyle name="Normal 6 3 2 2 2 2 2 2 2" xfId="29657" xr:uid="{300AA894-CE7C-4E55-839A-A97396FBBD56}"/>
    <cellStyle name="Normal 6 3 2 2 2 2 2 3" xfId="14051" xr:uid="{8C656E4E-22C3-412B-84AA-FD723A840F5F}"/>
    <cellStyle name="Normal 6 3 2 2 2 2 2 3 2" xfId="29658" xr:uid="{E17B775C-2C47-4235-BCEB-6AE374F12C1D}"/>
    <cellStyle name="Normal 6 3 2 2 2 2 2 4" xfId="29656" xr:uid="{406661CE-EED2-4784-8EAB-E9D483F0DBAF}"/>
    <cellStyle name="Normal 6 3 2 2 2 2 3" xfId="14052" xr:uid="{EA89F864-916F-45D0-9673-4DEBF66C051C}"/>
    <cellStyle name="Normal 6 3 2 2 2 2 3 2" xfId="14053" xr:uid="{9354F9B5-9E83-4F6E-B039-274C98B195D1}"/>
    <cellStyle name="Normal 6 3 2 2 2 2 3 2 2" xfId="29660" xr:uid="{8132548C-831D-4F99-85B0-90B0E16883E3}"/>
    <cellStyle name="Normal 6 3 2 2 2 2 3 3" xfId="29659" xr:uid="{DBFF7D2C-664C-4C81-9810-1851F463A1D6}"/>
    <cellStyle name="Normal 6 3 2 2 2 2 4" xfId="14054" xr:uid="{C0B620C0-D0D6-4407-A75C-CFABD283132A}"/>
    <cellStyle name="Normal 6 3 2 2 2 2 4 2" xfId="14055" xr:uid="{C865C7A2-B64C-459E-B277-52527C7F2A3D}"/>
    <cellStyle name="Normal 6 3 2 2 2 2 4 2 2" xfId="29662" xr:uid="{DE4F4325-7647-47E9-A239-6BB846BD2167}"/>
    <cellStyle name="Normal 6 3 2 2 2 2 4 3" xfId="29661" xr:uid="{518B01B6-F9DC-48D5-941A-44CF95307911}"/>
    <cellStyle name="Normal 6 3 2 2 2 2 5" xfId="14056" xr:uid="{AB3C5F16-D8BF-45A6-BF86-E6DC1410A42D}"/>
    <cellStyle name="Normal 6 3 2 2 2 2 5 2" xfId="29663" xr:uid="{DC0A50A2-877B-457D-9C65-13CC051E23D4}"/>
    <cellStyle name="Normal 6 3 2 2 2 2 6" xfId="34120" xr:uid="{A6FE1746-F9EB-405F-8903-2C7EB3080742}"/>
    <cellStyle name="Normal 6 3 2 2 2 2_sales contracts" xfId="14048" xr:uid="{5EF64734-12FC-485C-8385-B8818AB60073}"/>
    <cellStyle name="Normal 6 3 2 2 2 3" xfId="14057" xr:uid="{3F4C60AB-6C38-4446-B17C-AABDB1FFE6B6}"/>
    <cellStyle name="Normal 6 3 2 2 2 3 2" xfId="14058" xr:uid="{07406C2C-73CE-450C-BE82-E55590C1FE6F}"/>
    <cellStyle name="Normal 6 3 2 2 2 3 2 2" xfId="29665" xr:uid="{855DA3FE-E872-4031-B479-ED838B1A4FEF}"/>
    <cellStyle name="Normal 6 3 2 2 2 3 3" xfId="14059" xr:uid="{A379F94D-53B9-43E4-8132-C903E8E06E0B}"/>
    <cellStyle name="Normal 6 3 2 2 2 3 3 2" xfId="29666" xr:uid="{731FAC08-F4A2-4579-A5CA-0975C01079C2}"/>
    <cellStyle name="Normal 6 3 2 2 2 3 4" xfId="29664" xr:uid="{995452F5-C86A-4927-8DC8-01D2AFBC6F82}"/>
    <cellStyle name="Normal 6 3 2 2 2 4" xfId="14060" xr:uid="{CB2F1BAE-B8BD-4497-8413-3CC5269170E6}"/>
    <cellStyle name="Normal 6 3 2 2 2 4 2" xfId="14061" xr:uid="{F6C41267-07FA-4580-8C20-74432DEEEDCA}"/>
    <cellStyle name="Normal 6 3 2 2 2 4 2 2" xfId="29668" xr:uid="{485A6A23-3781-4C6E-B876-4072DEB8B78F}"/>
    <cellStyle name="Normal 6 3 2 2 2 4 3" xfId="14062" xr:uid="{8F932DC3-D76C-41A9-824D-2DE77297BFE2}"/>
    <cellStyle name="Normal 6 3 2 2 2 4 3 2" xfId="29669" xr:uid="{7C960FB0-589B-4861-BFFC-443B3470569D}"/>
    <cellStyle name="Normal 6 3 2 2 2 4 4" xfId="29667" xr:uid="{3C3794DE-0417-4AC4-BD3D-146529711912}"/>
    <cellStyle name="Normal 6 3 2 2 2 5" xfId="14063" xr:uid="{06D3A659-1310-480B-9F9D-7071621A3E1E}"/>
    <cellStyle name="Normal 6 3 2 2 2 5 2" xfId="14064" xr:uid="{FE985395-9B8F-43A2-AF86-41A9C3B6FA66}"/>
    <cellStyle name="Normal 6 3 2 2 2 5 2 2" xfId="29671" xr:uid="{CE014B3C-EE41-46C5-AB2D-0385514199A2}"/>
    <cellStyle name="Normal 6 3 2 2 2 5 3" xfId="29670" xr:uid="{6481B255-4951-49E3-A0AF-3DBD07321429}"/>
    <cellStyle name="Normal 6 3 2 2 2 6" xfId="14065" xr:uid="{6075A008-E009-4FC0-A16D-53CF3B512B62}"/>
    <cellStyle name="Normal 6 3 2 2 2 6 2" xfId="14066" xr:uid="{64A1F07A-6815-469E-9BE3-83C0BAE65D11}"/>
    <cellStyle name="Normal 6 3 2 2 2 6 2 2" xfId="29673" xr:uid="{4556CFB1-438E-45A6-855F-4C8B372FDE25}"/>
    <cellStyle name="Normal 6 3 2 2 2 6 3" xfId="29672" xr:uid="{F365EF19-0FB9-4012-BB4C-42C02A7F3B38}"/>
    <cellStyle name="Normal 6 3 2 2 2 7" xfId="14067" xr:uid="{4CF63029-53FE-4FFE-B333-9DF51464B845}"/>
    <cellStyle name="Normal 6 3 2 2 2 7 2" xfId="29674" xr:uid="{27A4F5C4-C737-45F8-B7F5-83BC7697A591}"/>
    <cellStyle name="Normal 6 3 2 2 2 8" xfId="34119" xr:uid="{04BF3AE2-D74F-498D-AE4F-485BEB1B95B0}"/>
    <cellStyle name="Normal 6 3 2 2 2_Canada W" xfId="34946" xr:uid="{E498E555-0537-4229-B8D2-86286D95F5DC}"/>
    <cellStyle name="Normal 6 3 2 2 3" xfId="1817" xr:uid="{00000000-0005-0000-0000-0000CB070000}"/>
    <cellStyle name="Normal 6 3 2 2 3 2" xfId="14068" xr:uid="{508A3DAC-1F23-45B8-BA22-B3820B8EEB35}"/>
    <cellStyle name="Normal 6 3 2 2 3 2 2" xfId="14069" xr:uid="{2AE2CE7A-372F-41D9-9767-F5D1387B2CC6}"/>
    <cellStyle name="Normal 6 3 2 2 3 2 2 2" xfId="29676" xr:uid="{418F6474-CA1D-4DF9-8576-565DE45A3778}"/>
    <cellStyle name="Normal 6 3 2 2 3 2 3" xfId="14070" xr:uid="{265DE5D4-7663-4AC8-A4C2-BB5EC6FC83E9}"/>
    <cellStyle name="Normal 6 3 2 2 3 2 3 2" xfId="29677" xr:uid="{4748FBE1-A4C2-44F8-95BB-672CF8926987}"/>
    <cellStyle name="Normal 6 3 2 2 3 2 4" xfId="29675" xr:uid="{12BD97ED-897E-4B49-BB61-3976FC34B92B}"/>
    <cellStyle name="Normal 6 3 2 2 3 3" xfId="14071" xr:uid="{C09FED1E-38C8-4459-8D25-8E3FFC8BA37B}"/>
    <cellStyle name="Normal 6 3 2 2 3 3 2" xfId="14072" xr:uid="{45B02616-37C8-4237-A2B6-53C6CA18FDF8}"/>
    <cellStyle name="Normal 6 3 2 2 3 3 2 2" xfId="29679" xr:uid="{08B81875-4C1C-460A-93D8-55D8E2BF13D5}"/>
    <cellStyle name="Normal 6 3 2 2 3 3 3" xfId="29678" xr:uid="{FF15A29D-06C7-4146-9698-54EEBF8B3A9F}"/>
    <cellStyle name="Normal 6 3 2 2 3 4" xfId="14073" xr:uid="{21BB0B85-13F5-438A-A3D9-C52968C58EE9}"/>
    <cellStyle name="Normal 6 3 2 2 3 4 2" xfId="14074" xr:uid="{0362829C-3169-48AD-9E3A-C8139017EC56}"/>
    <cellStyle name="Normal 6 3 2 2 3 4 2 2" xfId="29681" xr:uid="{E6C38D8C-97FB-4813-8A37-0FE00224364C}"/>
    <cellStyle name="Normal 6 3 2 2 3 4 3" xfId="29680" xr:uid="{D7263BE7-CADC-4FE5-AC7D-180AD7233351}"/>
    <cellStyle name="Normal 6 3 2 2 3 5" xfId="14075" xr:uid="{BAB4CCB7-F7C1-45C3-B68C-A4BFEBCB3F4C}"/>
    <cellStyle name="Normal 6 3 2 2 3 5 2" xfId="29682" xr:uid="{39C4EFEA-6113-4BBE-9267-AEB69C60B6AC}"/>
    <cellStyle name="Normal 6 3 2 2 3 6" xfId="34121" xr:uid="{C6598787-6D90-495C-B0F5-FE51C82A1BF4}"/>
    <cellStyle name="Normal 6 3 2 2 3_Canada W" xfId="34947" xr:uid="{330CE816-2F75-44CF-BF62-0181DF4A40DF}"/>
    <cellStyle name="Normal 6 3 2 2 4" xfId="14076" xr:uid="{AFCE3CAE-EC89-4C09-A365-7616CA3799BA}"/>
    <cellStyle name="Normal 6 3 2 2 4 2" xfId="14077" xr:uid="{8EAA65D4-BF14-4741-A6B2-A95C62FBC93E}"/>
    <cellStyle name="Normal 6 3 2 2 4 2 2" xfId="29684" xr:uid="{5EDAF455-F79F-4E93-AF49-F8D51E3543C5}"/>
    <cellStyle name="Normal 6 3 2 2 4 3" xfId="14078" xr:uid="{8CF76AA3-70C1-40C0-9F8A-72505890A1EC}"/>
    <cellStyle name="Normal 6 3 2 2 4 3 2" xfId="29685" xr:uid="{912CFFAE-42B1-40F9-BD6E-28F4E3B55EB8}"/>
    <cellStyle name="Normal 6 3 2 2 4 4" xfId="29683" xr:uid="{1BC1CF50-92D3-4D3D-8B4E-9FD7E20DDFBD}"/>
    <cellStyle name="Normal 6 3 2 2 4_Canada W" xfId="34948" xr:uid="{E3BE3C90-7CEC-4841-81E8-94A1D368E27D}"/>
    <cellStyle name="Normal 6 3 2 2 5" xfId="14079" xr:uid="{27A62C2C-D66B-4603-BF02-268120587DCC}"/>
    <cellStyle name="Normal 6 3 2 2 5 2" xfId="14080" xr:uid="{12EC362C-CC5A-412D-8FAC-5F9AB192D61C}"/>
    <cellStyle name="Normal 6 3 2 2 5 2 2" xfId="29687" xr:uid="{8EF01A33-3E99-410B-ADBE-E1030CD9DC62}"/>
    <cellStyle name="Normal 6 3 2 2 5 3" xfId="14081" xr:uid="{678B2A42-50F8-49DF-90B3-ADBACC9CA790}"/>
    <cellStyle name="Normal 6 3 2 2 5 3 2" xfId="29688" xr:uid="{457E12C4-8D98-4617-B9E1-E2FBCC2E19A1}"/>
    <cellStyle name="Normal 6 3 2 2 5 4" xfId="29686" xr:uid="{FCABB4DC-6735-4CE5-A111-1E2B0DB0EB03}"/>
    <cellStyle name="Normal 6 3 2 2 5_Canada W" xfId="34949" xr:uid="{BAA83BCA-ED48-44A3-8EA8-43D9C8143BCA}"/>
    <cellStyle name="Normal 6 3 2 2 6" xfId="14082" xr:uid="{3362AA16-E351-4321-BBEC-F37DEE35B419}"/>
    <cellStyle name="Normal 6 3 2 2 6 2" xfId="14083" xr:uid="{3E44F6B2-3C8F-49C8-89E1-C9F9CB4EBE2E}"/>
    <cellStyle name="Normal 6 3 2 2 6 2 2" xfId="29690" xr:uid="{DFC9B9EF-296D-4110-AB9B-BCCCB0F45FA8}"/>
    <cellStyle name="Normal 6 3 2 2 6 3" xfId="29689" xr:uid="{56A844E2-38CB-4891-9A64-8DC7287027E6}"/>
    <cellStyle name="Normal 6 3 2 2 6 3 2" xfId="35917" xr:uid="{5F4D3A39-7DAF-413B-9CB6-6B8BB61D04B6}"/>
    <cellStyle name="Normal 6 3 2 2 6 4" xfId="35916" xr:uid="{722B80D5-E6BF-463E-9DFE-A9106E2C70F1}"/>
    <cellStyle name="Normal 6 3 2 2 6_Canada W" xfId="34950" xr:uid="{CF88601E-A4C4-4766-8B65-941DA12C7E72}"/>
    <cellStyle name="Normal 6 3 2 2 7" xfId="14084" xr:uid="{BF7CD87D-859E-4553-8C0E-AC06EBE8EF7F}"/>
    <cellStyle name="Normal 6 3 2 2 7 2" xfId="14085" xr:uid="{15603585-72E2-4532-ABC1-70D4073ECBA2}"/>
    <cellStyle name="Normal 6 3 2 2 7 2 2" xfId="29692" xr:uid="{0EE05789-A38A-4226-8C17-2DBF3C3A6FCE}"/>
    <cellStyle name="Normal 6 3 2 2 7 3" xfId="29691" xr:uid="{D898E0A3-6B9F-4645-BD63-3726F619108D}"/>
    <cellStyle name="Normal 6 3 2 2 8" xfId="14086" xr:uid="{435F403C-B380-4E79-B981-BA4E44117E6F}"/>
    <cellStyle name="Normal 6 3 2 2 8 2" xfId="29693" xr:uid="{C528492D-0832-4D2C-83C8-23A28EDFF7E2}"/>
    <cellStyle name="Normal 6 3 2 2 9" xfId="34118" xr:uid="{0A90389A-912A-44B3-9E2C-3C9BD3A314F7}"/>
    <cellStyle name="Normal 6 3 2 2 9 2" xfId="35915" xr:uid="{D2D503A8-9C07-4DBD-816E-E4733D86567D}"/>
    <cellStyle name="Normal 6 3 2 2_Canada W" xfId="34951" xr:uid="{8E4EA805-56F8-45BF-A6B5-68876B7C35AD}"/>
    <cellStyle name="Normal 6 3 2 3" xfId="1818" xr:uid="{00000000-0005-0000-0000-0000CD070000}"/>
    <cellStyle name="Normal 6 3 2 3 2" xfId="1819" xr:uid="{00000000-0005-0000-0000-0000CE070000}"/>
    <cellStyle name="Normal 6 3 2 3 2 2" xfId="1820" xr:uid="{00000000-0005-0000-0000-0000CF070000}"/>
    <cellStyle name="Normal 6 3 2 3 2 2 2" xfId="14088" xr:uid="{297AAD93-DD51-49D2-A964-F18B595FA6BE}"/>
    <cellStyle name="Normal 6 3 2 3 2 2 2 2" xfId="14089" xr:uid="{30C227E8-E75C-44EE-8BD9-296321457287}"/>
    <cellStyle name="Normal 6 3 2 3 2 2 2 2 2" xfId="29695" xr:uid="{429F1E22-BAA5-4E5F-87AD-DE80FF6C070C}"/>
    <cellStyle name="Normal 6 3 2 3 2 2 2 3" xfId="14090" xr:uid="{83986F05-1C0D-46F8-933E-56BDD4260E46}"/>
    <cellStyle name="Normal 6 3 2 3 2 2 2 3 2" xfId="29696" xr:uid="{D69B6D15-597A-4382-8339-187DDFE43D31}"/>
    <cellStyle name="Normal 6 3 2 3 2 2 2 4" xfId="29694" xr:uid="{F2ED17DD-56AF-4305-BC9A-DE6F73CBAF50}"/>
    <cellStyle name="Normal 6 3 2 3 2 2 3" xfId="14091" xr:uid="{CEEA81E5-BC95-4442-A298-F1C675B4EDD0}"/>
    <cellStyle name="Normal 6 3 2 3 2 2 3 2" xfId="14092" xr:uid="{83D78C21-A62A-4025-96B7-1DF8B825A78D}"/>
    <cellStyle name="Normal 6 3 2 3 2 2 3 2 2" xfId="29698" xr:uid="{EFCEB9A8-7D71-49AF-97A5-93210CFC74C4}"/>
    <cellStyle name="Normal 6 3 2 3 2 2 3 3" xfId="29697" xr:uid="{2D1CDDF4-18A1-4698-A933-573EE3EEF5C1}"/>
    <cellStyle name="Normal 6 3 2 3 2 2 4" xfId="14093" xr:uid="{86BFA2A1-45C0-4928-AFCB-A940CA3745F6}"/>
    <cellStyle name="Normal 6 3 2 3 2 2 4 2" xfId="14094" xr:uid="{C2E51E35-2A81-4B2A-A515-FE396961CD34}"/>
    <cellStyle name="Normal 6 3 2 3 2 2 4 2 2" xfId="29700" xr:uid="{66FAE1E9-7157-4671-9F4E-259CF5BE60E1}"/>
    <cellStyle name="Normal 6 3 2 3 2 2 4 3" xfId="29699" xr:uid="{5B1A5D9D-9082-4D99-97A9-F27FCA6D57DE}"/>
    <cellStyle name="Normal 6 3 2 3 2 2 5" xfId="14095" xr:uid="{F8E23E4F-20EC-4778-8302-3CD7608AE70A}"/>
    <cellStyle name="Normal 6 3 2 3 2 2 5 2" xfId="29701" xr:uid="{A655F57B-35E1-478F-83BA-D010936B69F2}"/>
    <cellStyle name="Normal 6 3 2 3 2 2 6" xfId="34124" xr:uid="{C95A1334-230F-4C9D-8FB1-DB8CEE3748F6}"/>
    <cellStyle name="Normal 6 3 2 3 2 2_sales contracts" xfId="14087" xr:uid="{45D83F98-32E1-448C-A982-0018479C4C21}"/>
    <cellStyle name="Normal 6 3 2 3 2 3" xfId="14096" xr:uid="{4146B856-7811-42B5-A38F-5444402F2F32}"/>
    <cellStyle name="Normal 6 3 2 3 2 3 2" xfId="14097" xr:uid="{595767FA-63CF-489D-B855-58D14CCF88AC}"/>
    <cellStyle name="Normal 6 3 2 3 2 3 2 2" xfId="29703" xr:uid="{3C24F6AD-F5A4-46C4-BB15-08516A1F2C96}"/>
    <cellStyle name="Normal 6 3 2 3 2 3 3" xfId="14098" xr:uid="{28FC5830-0439-49CC-AAAF-D36C725983A0}"/>
    <cellStyle name="Normal 6 3 2 3 2 3 3 2" xfId="29704" xr:uid="{CFC6DC04-D99C-43C6-9285-A99670DC561A}"/>
    <cellStyle name="Normal 6 3 2 3 2 3 4" xfId="29702" xr:uid="{1C19B385-3B00-473E-BF9E-1FAA6DE2334F}"/>
    <cellStyle name="Normal 6 3 2 3 2 4" xfId="14099" xr:uid="{1AA68D1D-AF2C-41A8-855C-B56FBA4A6F6D}"/>
    <cellStyle name="Normal 6 3 2 3 2 4 2" xfId="14100" xr:uid="{81A8DC23-CFE9-4919-BFE1-F3C312D05DE9}"/>
    <cellStyle name="Normal 6 3 2 3 2 4 2 2" xfId="29706" xr:uid="{0D24A3D7-795C-47C0-B313-8C0F0D34788A}"/>
    <cellStyle name="Normal 6 3 2 3 2 4 3" xfId="14101" xr:uid="{635076E4-485A-416A-B378-E5D746A8DF21}"/>
    <cellStyle name="Normal 6 3 2 3 2 4 3 2" xfId="29707" xr:uid="{C580DF18-E8F5-43BC-9792-A95A68229D1D}"/>
    <cellStyle name="Normal 6 3 2 3 2 4 4" xfId="29705" xr:uid="{7E17BABB-08C9-4D5E-9A62-818A23E09466}"/>
    <cellStyle name="Normal 6 3 2 3 2 5" xfId="14102" xr:uid="{E80BA848-D549-4B81-8544-0B6953070139}"/>
    <cellStyle name="Normal 6 3 2 3 2 5 2" xfId="14103" xr:uid="{78BA710B-7205-4C01-9790-624A81E748A8}"/>
    <cellStyle name="Normal 6 3 2 3 2 5 2 2" xfId="29709" xr:uid="{AB286123-804C-4B9E-91E6-9AD04F65F69C}"/>
    <cellStyle name="Normal 6 3 2 3 2 5 3" xfId="29708" xr:uid="{9732415F-BB18-43D8-BA1C-5E15715AED88}"/>
    <cellStyle name="Normal 6 3 2 3 2 6" xfId="14104" xr:uid="{3CAD86E2-7163-4173-8851-63B772278715}"/>
    <cellStyle name="Normal 6 3 2 3 2 6 2" xfId="14105" xr:uid="{DFD92342-B57F-4130-A457-A7339C512356}"/>
    <cellStyle name="Normal 6 3 2 3 2 6 2 2" xfId="29711" xr:uid="{D1AAF8D0-A5E6-4029-816D-F55BD7C82F71}"/>
    <cellStyle name="Normal 6 3 2 3 2 6 3" xfId="29710" xr:uid="{AB275A79-2C27-4244-89B1-FAF5608834A4}"/>
    <cellStyle name="Normal 6 3 2 3 2 7" xfId="14106" xr:uid="{959858ED-287B-4630-9956-F0910B59534F}"/>
    <cellStyle name="Normal 6 3 2 3 2 7 2" xfId="29712" xr:uid="{09A7E994-9CF2-47E7-ACB3-4F9D7CFE0354}"/>
    <cellStyle name="Normal 6 3 2 3 2 8" xfId="34123" xr:uid="{E1D4F804-3ED4-4CAD-A226-B271554E1827}"/>
    <cellStyle name="Normal 6 3 2 3 2_Canada W" xfId="34952" xr:uid="{D90E57D4-1532-49F0-8165-F610926F1D92}"/>
    <cellStyle name="Normal 6 3 2 3 3" xfId="1821" xr:uid="{00000000-0005-0000-0000-0000D1070000}"/>
    <cellStyle name="Normal 6 3 2 3 3 2" xfId="14107" xr:uid="{F566EDD3-DA06-4D4C-82F1-D7DA7D2E0C84}"/>
    <cellStyle name="Normal 6 3 2 3 3 2 2" xfId="14108" xr:uid="{1A46B6C6-C19A-4C1B-ADF5-586C33042DE6}"/>
    <cellStyle name="Normal 6 3 2 3 3 2 2 2" xfId="29714" xr:uid="{A65B1C79-CC44-4FE6-BF38-9F921409B4D5}"/>
    <cellStyle name="Normal 6 3 2 3 3 2 3" xfId="14109" xr:uid="{D77B3BEC-9BB6-45DC-9DFB-26D82B2ECF94}"/>
    <cellStyle name="Normal 6 3 2 3 3 2 3 2" xfId="29715" xr:uid="{A7BE6717-E620-4E5B-A4EC-BE2451555F0C}"/>
    <cellStyle name="Normal 6 3 2 3 3 2 4" xfId="29713" xr:uid="{29633733-3195-4134-8F2F-7B8685D4F42A}"/>
    <cellStyle name="Normal 6 3 2 3 3 3" xfId="14110" xr:uid="{65C578BE-1E97-4E6E-8F8E-2193C6AAACE9}"/>
    <cellStyle name="Normal 6 3 2 3 3 3 2" xfId="14111" xr:uid="{F07AF6E3-18CB-4762-9643-EAB178203DE8}"/>
    <cellStyle name="Normal 6 3 2 3 3 3 2 2" xfId="29717" xr:uid="{F1D3020E-FD7B-4121-8B2D-18A4D11D6796}"/>
    <cellStyle name="Normal 6 3 2 3 3 3 3" xfId="29716" xr:uid="{1F63FFAB-7620-427A-9043-EEF7182970A4}"/>
    <cellStyle name="Normal 6 3 2 3 3 4" xfId="14112" xr:uid="{A60220DD-4016-434F-814A-3761FF4C95D1}"/>
    <cellStyle name="Normal 6 3 2 3 3 4 2" xfId="14113" xr:uid="{4EA6C593-DC91-445F-8F5E-85AA37E987E3}"/>
    <cellStyle name="Normal 6 3 2 3 3 4 2 2" xfId="29719" xr:uid="{E4903ED4-249F-4EB4-A77A-D0269C8D45A6}"/>
    <cellStyle name="Normal 6 3 2 3 3 4 3" xfId="29718" xr:uid="{B624646F-BC20-4CE2-923E-41B756B7598D}"/>
    <cellStyle name="Normal 6 3 2 3 3 5" xfId="14114" xr:uid="{2F8E6AC2-3C2C-42D2-A1FD-9001D3207ECD}"/>
    <cellStyle name="Normal 6 3 2 3 3 5 2" xfId="29720" xr:uid="{E7F8A0E0-0DE2-4CC3-B7BE-96A45AC034ED}"/>
    <cellStyle name="Normal 6 3 2 3 3 6" xfId="34125" xr:uid="{B2F2BDB5-157E-4BC7-917A-B26350738164}"/>
    <cellStyle name="Normal 6 3 2 3 3_Canada W" xfId="34953" xr:uid="{81E4F7B5-DA27-4B8B-9497-A3987118DB63}"/>
    <cellStyle name="Normal 6 3 2 3 4" xfId="14115" xr:uid="{92ABC704-81B3-4CC8-9678-D23642AF6C51}"/>
    <cellStyle name="Normal 6 3 2 3 4 2" xfId="14116" xr:uid="{E18F20CE-1A40-4135-9CEA-549BB9E24DCF}"/>
    <cellStyle name="Normal 6 3 2 3 4 2 2" xfId="29722" xr:uid="{1156C1E5-C4F0-4A56-A78E-D2E7B8B6CDF8}"/>
    <cellStyle name="Normal 6 3 2 3 4 3" xfId="14117" xr:uid="{3DB2851D-920A-401A-A08F-DA5899D9F7CB}"/>
    <cellStyle name="Normal 6 3 2 3 4 3 2" xfId="29723" xr:uid="{6583A5A8-418D-4912-BE88-CF5A6B77D9EA}"/>
    <cellStyle name="Normal 6 3 2 3 4 4" xfId="29721" xr:uid="{37FD5C00-002C-4B59-A872-DFD4EA29E028}"/>
    <cellStyle name="Normal 6 3 2 3 4_Canada W" xfId="34954" xr:uid="{9CC2D030-90EB-47A8-A059-5F5947939D61}"/>
    <cellStyle name="Normal 6 3 2 3 5" xfId="14118" xr:uid="{3988488C-91BD-434A-A80E-E4D94045A6EB}"/>
    <cellStyle name="Normal 6 3 2 3 5 2" xfId="14119" xr:uid="{DBCAA3A4-D7AF-4E96-9614-19CC9F941382}"/>
    <cellStyle name="Normal 6 3 2 3 5 2 2" xfId="29725" xr:uid="{659C7472-F493-4F1E-A091-E6E8BB4485B3}"/>
    <cellStyle name="Normal 6 3 2 3 5 3" xfId="14120" xr:uid="{B9111FAE-0386-412C-964A-1F5BEAE0D693}"/>
    <cellStyle name="Normal 6 3 2 3 5 3 2" xfId="29726" xr:uid="{958044C6-0ED2-4971-B8B7-84BCE1FA49C3}"/>
    <cellStyle name="Normal 6 3 2 3 5 4" xfId="29724" xr:uid="{5822B802-E4DE-487B-A86F-426374CBC312}"/>
    <cellStyle name="Normal 6 3 2 3 5_Canada W" xfId="34955" xr:uid="{EB4D676F-25B8-4E61-9452-F0C58FC1862A}"/>
    <cellStyle name="Normal 6 3 2 3 6" xfId="14121" xr:uid="{9CCEA9BA-4071-42A0-AC84-D61A973EE71B}"/>
    <cellStyle name="Normal 6 3 2 3 6 2" xfId="14122" xr:uid="{465F034C-80AD-4DEE-A4F6-075CBF7293BC}"/>
    <cellStyle name="Normal 6 3 2 3 6 2 2" xfId="29728" xr:uid="{A71D71B2-8920-42D5-8491-D435CE4F0D61}"/>
    <cellStyle name="Normal 6 3 2 3 6 3" xfId="29727" xr:uid="{0E264A7E-7CAE-462D-9FDE-7EFA12809578}"/>
    <cellStyle name="Normal 6 3 2 3 6 3 2" xfId="35920" xr:uid="{A233F4B5-6A77-4637-97DB-1C41A3BFD1AF}"/>
    <cellStyle name="Normal 6 3 2 3 6 4" xfId="35919" xr:uid="{C38A8A20-AC9C-4047-8095-4C019AC7647D}"/>
    <cellStyle name="Normal 6 3 2 3 6_Canada W" xfId="34956" xr:uid="{1B4B5350-049B-4C7B-B4A3-E8254CB2F235}"/>
    <cellStyle name="Normal 6 3 2 3 7" xfId="14123" xr:uid="{024084A1-5BE4-4AA6-BC92-2054BD74346A}"/>
    <cellStyle name="Normal 6 3 2 3 7 2" xfId="14124" xr:uid="{32B4CF73-963E-484E-9F48-696F2E6ED4C8}"/>
    <cellStyle name="Normal 6 3 2 3 7 2 2" xfId="29730" xr:uid="{AB3607D4-AC43-4308-BF8E-9951FAE514E9}"/>
    <cellStyle name="Normal 6 3 2 3 7 3" xfId="29729" xr:uid="{B040C4D2-0112-4708-938C-824D88B8FC6F}"/>
    <cellStyle name="Normal 6 3 2 3 8" xfId="14125" xr:uid="{F60A2663-0E66-49CB-949D-A5447670D8A8}"/>
    <cellStyle name="Normal 6 3 2 3 8 2" xfId="29731" xr:uid="{DF200152-D565-4F18-B7EA-91409C3E0554}"/>
    <cellStyle name="Normal 6 3 2 3 9" xfId="34122" xr:uid="{A3841C82-5534-4954-BA6C-463B88784758}"/>
    <cellStyle name="Normal 6 3 2 3 9 2" xfId="35918" xr:uid="{FD1BB749-3DB7-4CB3-862B-376E2ED27E1F}"/>
    <cellStyle name="Normal 6 3 2 3_Canada W" xfId="34957" xr:uid="{98C79C52-51FE-400D-9C5F-1FDAD221A747}"/>
    <cellStyle name="Normal 6 3 2 4" xfId="1822" xr:uid="{00000000-0005-0000-0000-0000D3070000}"/>
    <cellStyle name="Normal 6 3 2 4 2" xfId="1823" xr:uid="{00000000-0005-0000-0000-0000D4070000}"/>
    <cellStyle name="Normal 6 3 2 4 2 2" xfId="14127" xr:uid="{C4CB3DAE-F216-436A-A3EB-944B01A3B7A8}"/>
    <cellStyle name="Normal 6 3 2 4 2 2 2" xfId="14128" xr:uid="{F17AF1FC-E0F5-4849-8FA2-303A5651C2C8}"/>
    <cellStyle name="Normal 6 3 2 4 2 2 2 2" xfId="29733" xr:uid="{A9100B18-4EEF-4619-8337-60E3E2F52FA8}"/>
    <cellStyle name="Normal 6 3 2 4 2 2 3" xfId="14129" xr:uid="{0C782E96-02F6-4075-B06A-01674710786F}"/>
    <cellStyle name="Normal 6 3 2 4 2 2 3 2" xfId="29734" xr:uid="{BF419986-CE76-4EDD-BB85-943256744C8E}"/>
    <cellStyle name="Normal 6 3 2 4 2 2 4" xfId="29732" xr:uid="{770DE5EC-FB8B-48D3-AAA8-DC0BAADC262F}"/>
    <cellStyle name="Normal 6 3 2 4 2 3" xfId="14130" xr:uid="{DBDA31DF-3F68-4F39-AF13-4A340F9C3703}"/>
    <cellStyle name="Normal 6 3 2 4 2 3 2" xfId="14131" xr:uid="{EE86153C-4588-4347-9D88-AB24370257AD}"/>
    <cellStyle name="Normal 6 3 2 4 2 3 2 2" xfId="29736" xr:uid="{CFBBDEAC-3144-45B7-9527-D368F7DF3FF4}"/>
    <cellStyle name="Normal 6 3 2 4 2 3 3" xfId="29735" xr:uid="{A6BC2866-1D5C-454C-8EAE-4E9AC578B0A8}"/>
    <cellStyle name="Normal 6 3 2 4 2 4" xfId="14132" xr:uid="{DEE179D8-8463-4B03-9B6C-D123F6102391}"/>
    <cellStyle name="Normal 6 3 2 4 2 4 2" xfId="14133" xr:uid="{8DB63E32-FF94-4E07-BD61-B761C0895826}"/>
    <cellStyle name="Normal 6 3 2 4 2 4 2 2" xfId="29738" xr:uid="{A6610521-6E68-44E1-8DCF-BBB64A52386E}"/>
    <cellStyle name="Normal 6 3 2 4 2 4 3" xfId="29737" xr:uid="{4C68C57F-4E38-4AFF-A5C3-CB6EE9D7F034}"/>
    <cellStyle name="Normal 6 3 2 4 2 5" xfId="14134" xr:uid="{CABE5F60-1361-4B45-8A39-679E001BCA25}"/>
    <cellStyle name="Normal 6 3 2 4 2 5 2" xfId="29739" xr:uid="{794ACDCB-89DE-4CE5-8B40-80FCEE738036}"/>
    <cellStyle name="Normal 6 3 2 4 2 6" xfId="34127" xr:uid="{B2239BC0-FDAF-4CCE-B121-2635D4834284}"/>
    <cellStyle name="Normal 6 3 2 4 2_sales contracts" xfId="14126" xr:uid="{02248B28-B62A-4E04-8D99-F2D72B33CC1C}"/>
    <cellStyle name="Normal 6 3 2 4 3" xfId="14135" xr:uid="{AF6A50E2-C701-4577-8727-589BF768D855}"/>
    <cellStyle name="Normal 6 3 2 4 3 2" xfId="14136" xr:uid="{DF9CE511-72DE-4FF5-BD7F-EE35DA131BC5}"/>
    <cellStyle name="Normal 6 3 2 4 3 2 2" xfId="29741" xr:uid="{0F6264BF-808C-45CF-AACB-F6A0E1424B54}"/>
    <cellStyle name="Normal 6 3 2 4 3 3" xfId="14137" xr:uid="{208CFA20-29C9-4473-84F4-9EC64882E102}"/>
    <cellStyle name="Normal 6 3 2 4 3 3 2" xfId="29742" xr:uid="{8E066519-2721-4C64-AC13-FB09A927CCFB}"/>
    <cellStyle name="Normal 6 3 2 4 3 4" xfId="29740" xr:uid="{C9A7721A-2D36-45C6-9732-00D4BE1BEB93}"/>
    <cellStyle name="Normal 6 3 2 4 4" xfId="14138" xr:uid="{E7E224FE-BAF4-4731-A0C7-4468C9137DA6}"/>
    <cellStyle name="Normal 6 3 2 4 4 2" xfId="14139" xr:uid="{C0945EB0-7648-4FFE-8AFA-8EF95A1A6E6B}"/>
    <cellStyle name="Normal 6 3 2 4 4 2 2" xfId="29744" xr:uid="{AFE0BB95-F9F5-4955-B7D7-FDE7AFB6147A}"/>
    <cellStyle name="Normal 6 3 2 4 4 3" xfId="14140" xr:uid="{5AA7D49B-1D2D-41E1-B248-B8C2E2161156}"/>
    <cellStyle name="Normal 6 3 2 4 4 3 2" xfId="29745" xr:uid="{E0341D25-9420-4FBD-90CB-12686FD156E2}"/>
    <cellStyle name="Normal 6 3 2 4 4 4" xfId="29743" xr:uid="{488068A8-884B-40C0-B563-02C73DE5B507}"/>
    <cellStyle name="Normal 6 3 2 4 5" xfId="14141" xr:uid="{68ADEC55-32D4-44B3-842B-28F9A987EFDE}"/>
    <cellStyle name="Normal 6 3 2 4 5 2" xfId="14142" xr:uid="{53E89C4F-C174-413E-9995-4F7A4C49164E}"/>
    <cellStyle name="Normal 6 3 2 4 5 2 2" xfId="29747" xr:uid="{59A27306-F26A-4CE2-9CF4-93D99FEC7883}"/>
    <cellStyle name="Normal 6 3 2 4 5 3" xfId="29746" xr:uid="{31B850B8-C0A4-46C2-8F2D-2924D3932859}"/>
    <cellStyle name="Normal 6 3 2 4 6" xfId="14143" xr:uid="{59E01B14-23CE-40DA-AB2C-E5FBB8B13722}"/>
    <cellStyle name="Normal 6 3 2 4 6 2" xfId="14144" xr:uid="{4D516DCB-0C1B-421D-811C-1D3D82D499A5}"/>
    <cellStyle name="Normal 6 3 2 4 6 2 2" xfId="29749" xr:uid="{F3988B02-A8AA-4A8B-9142-48E54ACC906C}"/>
    <cellStyle name="Normal 6 3 2 4 6 3" xfId="29748" xr:uid="{9EB40B0F-26AD-413E-8FDB-E06A2AD6D4A1}"/>
    <cellStyle name="Normal 6 3 2 4 7" xfId="14145" xr:uid="{61325100-557F-4C9B-A9C5-EE0B058330D6}"/>
    <cellStyle name="Normal 6 3 2 4 7 2" xfId="29750" xr:uid="{7FCED56A-4A88-4406-9E82-26933E1F6CCA}"/>
    <cellStyle name="Normal 6 3 2 4 8" xfId="34126" xr:uid="{D27C4CFD-34D8-4414-A32A-118C146DEEA0}"/>
    <cellStyle name="Normal 6 3 2 4_Canada W" xfId="34958" xr:uid="{47350585-F3F6-477E-A1DB-A303EA8C42C7}"/>
    <cellStyle name="Normal 6 3 2 5" xfId="1824" xr:uid="{00000000-0005-0000-0000-0000D6070000}"/>
    <cellStyle name="Normal 6 3 2 5 2" xfId="1825" xr:uid="{00000000-0005-0000-0000-0000D7070000}"/>
    <cellStyle name="Normal 6 3 2 5 2 2" xfId="14147" xr:uid="{B54A03F8-EC45-4DE3-831B-05846F4AF5B8}"/>
    <cellStyle name="Normal 6 3 2 5 2 2 2" xfId="14148" xr:uid="{7CAA57B3-500F-4D19-8FA0-842B0677EAD9}"/>
    <cellStyle name="Normal 6 3 2 5 2 2 2 2" xfId="29752" xr:uid="{26E29362-9C44-4A79-9D3A-317EB6662CA6}"/>
    <cellStyle name="Normal 6 3 2 5 2 2 3" xfId="14149" xr:uid="{16042E5B-1F5B-4F12-995D-FB3275993542}"/>
    <cellStyle name="Normal 6 3 2 5 2 2 3 2" xfId="29753" xr:uid="{3BCBA5F4-FFDB-46CE-B4DC-8B7F8E5AB715}"/>
    <cellStyle name="Normal 6 3 2 5 2 2 4" xfId="29751" xr:uid="{5D5664C6-3D04-4354-9EDA-53B3E1D6A502}"/>
    <cellStyle name="Normal 6 3 2 5 2 3" xfId="14150" xr:uid="{4427BB5D-ABA0-4C63-A062-924C6AF62F08}"/>
    <cellStyle name="Normal 6 3 2 5 2 3 2" xfId="14151" xr:uid="{0EB78736-603C-4302-8F66-4352323087C5}"/>
    <cellStyle name="Normal 6 3 2 5 2 3 2 2" xfId="29755" xr:uid="{29078CC9-F06D-482C-B280-755A2AC6045C}"/>
    <cellStyle name="Normal 6 3 2 5 2 3 3" xfId="29754" xr:uid="{967E4E31-6DED-4583-932A-26BC54FAA4DA}"/>
    <cellStyle name="Normal 6 3 2 5 2 4" xfId="14152" xr:uid="{31F6DE7A-2B26-4AE6-91C6-A3295E28FDD3}"/>
    <cellStyle name="Normal 6 3 2 5 2 4 2" xfId="14153" xr:uid="{90E6DEDB-F0E4-4422-AFE9-38EB353C7878}"/>
    <cellStyle name="Normal 6 3 2 5 2 4 2 2" xfId="29757" xr:uid="{19338669-106A-4C6B-9625-49166E409AC8}"/>
    <cellStyle name="Normal 6 3 2 5 2 4 3" xfId="29756" xr:uid="{EFFA11E7-8A66-4853-882A-5650A83E1E45}"/>
    <cellStyle name="Normal 6 3 2 5 2 5" xfId="14154" xr:uid="{9F18A732-B190-464C-9878-C8D7150BD8EC}"/>
    <cellStyle name="Normal 6 3 2 5 2 5 2" xfId="29758" xr:uid="{A8718BFF-5A97-4EE7-97A1-66618D1EF891}"/>
    <cellStyle name="Normal 6 3 2 5 2 6" xfId="34129" xr:uid="{A31E51C4-9AD6-43A6-9A19-5C839B6C948C}"/>
    <cellStyle name="Normal 6 3 2 5 2_sales contracts" xfId="14146" xr:uid="{332C999C-7ADD-426D-AE86-77EB1778A365}"/>
    <cellStyle name="Normal 6 3 2 5 3" xfId="14155" xr:uid="{824C36ED-405D-4EBE-AC4F-13E0354E9C2E}"/>
    <cellStyle name="Normal 6 3 2 5 3 2" xfId="14156" xr:uid="{9B02CF77-7C99-430B-A3E7-1DA6021BD081}"/>
    <cellStyle name="Normal 6 3 2 5 3 2 2" xfId="29760" xr:uid="{3BEF3B2B-AC72-45A9-8E89-4550FDC8611B}"/>
    <cellStyle name="Normal 6 3 2 5 3 3" xfId="14157" xr:uid="{CD76B9FB-0A12-4CED-8F3C-161C37725671}"/>
    <cellStyle name="Normal 6 3 2 5 3 3 2" xfId="29761" xr:uid="{D8982F2C-C32E-4495-A22C-5DB8FA3D57DB}"/>
    <cellStyle name="Normal 6 3 2 5 3 4" xfId="29759" xr:uid="{AA4AAC81-4AAD-4375-9B2C-5A306F57A0BB}"/>
    <cellStyle name="Normal 6 3 2 5 4" xfId="14158" xr:uid="{2BF29AF8-4CCF-43E1-898C-608078B18212}"/>
    <cellStyle name="Normal 6 3 2 5 4 2" xfId="14159" xr:uid="{6E1DA718-AE98-4C0C-9B67-1957B8FF131D}"/>
    <cellStyle name="Normal 6 3 2 5 4 2 2" xfId="29763" xr:uid="{ACDD5786-EB96-4F2F-8B78-1A7FCB18B0A0}"/>
    <cellStyle name="Normal 6 3 2 5 4 3" xfId="14160" xr:uid="{86C2A74C-DE42-4043-A8F0-DF2E39D254B4}"/>
    <cellStyle name="Normal 6 3 2 5 4 3 2" xfId="29764" xr:uid="{EBA0300A-E8A2-4330-9E66-DE5A8CFA9795}"/>
    <cellStyle name="Normal 6 3 2 5 4 4" xfId="29762" xr:uid="{69025266-0DD8-42B9-9AD2-BE6E1E726462}"/>
    <cellStyle name="Normal 6 3 2 5 5" xfId="14161" xr:uid="{AD91F706-F040-46C1-BFEE-6207B76D9206}"/>
    <cellStyle name="Normal 6 3 2 5 5 2" xfId="14162" xr:uid="{3A17F01C-03D0-4C43-B21B-AB89FCD5164C}"/>
    <cellStyle name="Normal 6 3 2 5 5 2 2" xfId="29766" xr:uid="{9D3D0BF4-725B-4CB1-8308-B1AA8FC43E25}"/>
    <cellStyle name="Normal 6 3 2 5 5 3" xfId="29765" xr:uid="{A3FDF67C-A3C8-434F-9ECE-118AB33FA491}"/>
    <cellStyle name="Normal 6 3 2 5 6" xfId="14163" xr:uid="{1C9A7020-991E-4C5C-98A5-38DB4528E879}"/>
    <cellStyle name="Normal 6 3 2 5 6 2" xfId="14164" xr:uid="{1F857BB4-7E16-4CD3-B646-9F7EF72CB719}"/>
    <cellStyle name="Normal 6 3 2 5 6 2 2" xfId="29768" xr:uid="{1950D755-1F64-45E6-AA3E-CAB7C439B1B0}"/>
    <cellStyle name="Normal 6 3 2 5 6 3" xfId="29767" xr:uid="{97F6A823-9EFA-41BD-A91C-AA6F5C666EF4}"/>
    <cellStyle name="Normal 6 3 2 5 7" xfId="14165" xr:uid="{42618F56-D964-41AD-A6F3-4E2CF30A800C}"/>
    <cellStyle name="Normal 6 3 2 5 7 2" xfId="29769" xr:uid="{390D91A4-0939-44AF-A271-B06262721D2C}"/>
    <cellStyle name="Normal 6 3 2 5 8" xfId="34128" xr:uid="{E466AA3F-D237-4076-A1C4-322A0BE9107D}"/>
    <cellStyle name="Normal 6 3 2 5_Canada W" xfId="34959" xr:uid="{B690FAAB-246C-4E07-A8F0-12CD850F4067}"/>
    <cellStyle name="Normal 6 3 2 6" xfId="1826" xr:uid="{00000000-0005-0000-0000-0000D9070000}"/>
    <cellStyle name="Normal 6 3 2 6 2" xfId="14166" xr:uid="{FB3203F7-CE3C-47EE-926F-902F06FBEA89}"/>
    <cellStyle name="Normal 6 3 2 6 2 2" xfId="14167" xr:uid="{937D61E0-1886-4125-8600-2BAB69DE67A0}"/>
    <cellStyle name="Normal 6 3 2 6 2 2 2" xfId="14168" xr:uid="{A1C447AE-80E5-40D5-9281-C76DB861C772}"/>
    <cellStyle name="Normal 6 3 2 6 2 2 2 2" xfId="29772" xr:uid="{E82F57B0-28B2-4AAA-B822-23F17FA7598E}"/>
    <cellStyle name="Normal 6 3 2 6 2 2 3" xfId="29771" xr:uid="{C2D596C8-618E-47B4-910C-19B4A94A0BB4}"/>
    <cellStyle name="Normal 6 3 2 6 2 3" xfId="14169" xr:uid="{5B84888E-A166-4978-8CC6-4C5829CDC15C}"/>
    <cellStyle name="Normal 6 3 2 6 2 3 2" xfId="14170" xr:uid="{D1B10156-1341-406E-94A2-9D65D108AE00}"/>
    <cellStyle name="Normal 6 3 2 6 2 3 2 2" xfId="29774" xr:uid="{AADCAA60-DC2A-472F-9C4B-88C8D16D74E5}"/>
    <cellStyle name="Normal 6 3 2 6 2 3 3" xfId="29773" xr:uid="{11A730D1-0570-4CAA-80D0-C27E821EC71F}"/>
    <cellStyle name="Normal 6 3 2 6 2 4" xfId="14171" xr:uid="{BED02669-9CC5-4125-AA9D-D93EE24245A4}"/>
    <cellStyle name="Normal 6 3 2 6 2 4 2" xfId="29775" xr:uid="{5E12A820-2A2C-4688-9CF9-E5A5814E3C8E}"/>
    <cellStyle name="Normal 6 3 2 6 2 5" xfId="29770" xr:uid="{C3C28E85-BA14-4C5F-805C-49C8A4B8AF4C}"/>
    <cellStyle name="Normal 6 3 2 6 3" xfId="14172" xr:uid="{D4FC3D67-D025-4038-9B01-A02E779A1262}"/>
    <cellStyle name="Normal 6 3 2 6 3 2" xfId="14173" xr:uid="{51693FE8-E219-40DE-820A-0FB12A8FBC78}"/>
    <cellStyle name="Normal 6 3 2 6 3 2 2" xfId="29777" xr:uid="{4BC7E53B-C0E7-4D13-9439-3818255F0EFF}"/>
    <cellStyle name="Normal 6 3 2 6 3 3" xfId="14174" xr:uid="{E9CD5FAC-0F2F-4A27-920D-073A6352C899}"/>
    <cellStyle name="Normal 6 3 2 6 3 3 2" xfId="29778" xr:uid="{1277D0A5-1499-4717-8E2F-BEBDDD13B855}"/>
    <cellStyle name="Normal 6 3 2 6 3 4" xfId="29776" xr:uid="{6276969D-E784-448E-BACA-61F00ED5FA39}"/>
    <cellStyle name="Normal 6 3 2 6 4" xfId="14175" xr:uid="{45E7908A-02F7-4CED-AA5D-64E27719D2A3}"/>
    <cellStyle name="Normal 6 3 2 6 4 2" xfId="14176" xr:uid="{D6CB29AF-AA89-4739-927B-74F723B094DD}"/>
    <cellStyle name="Normal 6 3 2 6 4 2 2" xfId="29780" xr:uid="{C21A43A1-7068-4C32-9AB5-7A40EF6F802A}"/>
    <cellStyle name="Normal 6 3 2 6 4 3" xfId="29779" xr:uid="{306E9E74-DF89-4992-8B33-0C982BB45861}"/>
    <cellStyle name="Normal 6 3 2 6 5" xfId="14177" xr:uid="{F1C8CFED-5F36-4D48-8CFE-F5AA03F8B771}"/>
    <cellStyle name="Normal 6 3 2 6 5 2" xfId="14178" xr:uid="{241EB148-421A-47BC-B7EC-B2BD79C0202B}"/>
    <cellStyle name="Normal 6 3 2 6 5 2 2" xfId="29782" xr:uid="{C6A1805B-6B6A-42E2-9D15-AD47799A2550}"/>
    <cellStyle name="Normal 6 3 2 6 5 3" xfId="29781" xr:uid="{753DB033-B734-409B-88FE-3561F3228601}"/>
    <cellStyle name="Normal 6 3 2 6 6" xfId="14179" xr:uid="{778D3033-908D-468D-9D5B-67E71329FE98}"/>
    <cellStyle name="Normal 6 3 2 6 6 2" xfId="29783" xr:uid="{CC5226A8-DA1B-41F3-93CA-922055D99891}"/>
    <cellStyle name="Normal 6 3 2 6 7" xfId="34130" xr:uid="{2D58C806-9284-4D99-9BD9-377C63E64C11}"/>
    <cellStyle name="Normal 6 3 2 6_Canada W" xfId="34960" xr:uid="{8ECB798B-DB2D-4E6C-B12C-95DD8F9B78AF}"/>
    <cellStyle name="Normal 6 3 2 7" xfId="1827" xr:uid="{00000000-0005-0000-0000-0000DA070000}"/>
    <cellStyle name="Normal 6 3 2 7 2" xfId="14180" xr:uid="{DACB33EF-6D5B-4FB7-80F2-7AC94DA53BD0}"/>
    <cellStyle name="Normal 6 3 2 7 2 2" xfId="14181" xr:uid="{0909F27D-2F09-476D-8511-16383E8DBA67}"/>
    <cellStyle name="Normal 6 3 2 7 2 2 2" xfId="14182" xr:uid="{1293BDDC-60B6-4A20-B797-CE7170DE7E15}"/>
    <cellStyle name="Normal 6 3 2 7 2 2 2 2" xfId="29786" xr:uid="{ECF4A999-39E8-42CE-B959-A4F7240D205C}"/>
    <cellStyle name="Normal 6 3 2 7 2 2 3" xfId="29785" xr:uid="{31B79305-22C3-4E2A-97F5-6BE3324FD27D}"/>
    <cellStyle name="Normal 6 3 2 7 2 3" xfId="14183" xr:uid="{B945131B-F90A-40B8-ADD8-DC93FFA184D0}"/>
    <cellStyle name="Normal 6 3 2 7 2 3 2" xfId="14184" xr:uid="{99117BFE-E9D1-4DF4-8E1E-D87D863C04EF}"/>
    <cellStyle name="Normal 6 3 2 7 2 3 2 2" xfId="29788" xr:uid="{5253C7F7-D7BB-4F8A-AC2E-1AAA8C0450D9}"/>
    <cellStyle name="Normal 6 3 2 7 2 3 3" xfId="29787" xr:uid="{C5EF73A2-9F67-4C30-9B42-B9D3BE10A4D8}"/>
    <cellStyle name="Normal 6 3 2 7 2 4" xfId="14185" xr:uid="{90CF46F2-73D6-4492-99CA-E2FD16F6F93C}"/>
    <cellStyle name="Normal 6 3 2 7 2 4 2" xfId="29789" xr:uid="{E3EEFF61-B5B1-4EB4-9E9C-E86B0A8D85C0}"/>
    <cellStyle name="Normal 6 3 2 7 2 5" xfId="29784" xr:uid="{8E6D276E-861C-4DEB-82F5-5DA67785930E}"/>
    <cellStyle name="Normal 6 3 2 7 3" xfId="14186" xr:uid="{E2B16306-C556-45B8-882E-DE7432891E19}"/>
    <cellStyle name="Normal 6 3 2 7 3 2" xfId="14187" xr:uid="{3878D1BE-2FEC-42BE-B2F6-5541F2E5FE9A}"/>
    <cellStyle name="Normal 6 3 2 7 3 2 2" xfId="29791" xr:uid="{ED9386E5-D004-467B-9B70-ADE6FBEAC167}"/>
    <cellStyle name="Normal 6 3 2 7 3 3" xfId="14188" xr:uid="{3E451A7B-508C-4963-8951-C23FAE71C46E}"/>
    <cellStyle name="Normal 6 3 2 7 3 3 2" xfId="29792" xr:uid="{B18274AB-D5FB-4973-8FFD-AFDA68899242}"/>
    <cellStyle name="Normal 6 3 2 7 3 4" xfId="29790" xr:uid="{BE4376A6-BC86-4E34-8328-DD0927EED376}"/>
    <cellStyle name="Normal 6 3 2 7 4" xfId="14189" xr:uid="{169932C5-4FCF-49AF-90FD-87D95BFC28FC}"/>
    <cellStyle name="Normal 6 3 2 7 4 2" xfId="14190" xr:uid="{913A4387-F894-43DE-916A-44BEEAF40091}"/>
    <cellStyle name="Normal 6 3 2 7 4 2 2" xfId="29794" xr:uid="{E0AF70CF-2734-42FF-A6FF-B576DA6E73DC}"/>
    <cellStyle name="Normal 6 3 2 7 4 3" xfId="29793" xr:uid="{C59EA3B1-7B1C-4873-92A9-99C6CFB8103F}"/>
    <cellStyle name="Normal 6 3 2 7 5" xfId="14191" xr:uid="{6B4DA1D3-04F1-4B22-9D34-2450ADFACDC2}"/>
    <cellStyle name="Normal 6 3 2 7 5 2" xfId="14192" xr:uid="{24A22BF3-210C-4C20-AB2A-DB70754E8674}"/>
    <cellStyle name="Normal 6 3 2 7 5 2 2" xfId="29796" xr:uid="{B81D9E45-3C86-4184-9C75-33E3A1351DF5}"/>
    <cellStyle name="Normal 6 3 2 7 5 3" xfId="29795" xr:uid="{EDABE3D5-68FA-476A-86AF-5CCCF5D5413D}"/>
    <cellStyle name="Normal 6 3 2 7 6" xfId="14193" xr:uid="{D18F17F7-9E6B-463F-901E-0B7961930160}"/>
    <cellStyle name="Normal 6 3 2 7 6 2" xfId="29797" xr:uid="{992A7BCF-11CC-4F4C-94DF-08A8C24C5BE6}"/>
    <cellStyle name="Normal 6 3 2 7 7" xfId="34131" xr:uid="{09A56722-6253-490E-8BE3-7EE56B49316E}"/>
    <cellStyle name="Normal 6 3 2 7_Canada W" xfId="34961" xr:uid="{83BC4B88-6882-4752-9F2A-0EE2D4BACCEB}"/>
    <cellStyle name="Normal 6 3 2 8" xfId="14194" xr:uid="{B5716959-F62E-4C1F-93FF-035AC72DC008}"/>
    <cellStyle name="Normal 6 3 2 8 2" xfId="14195" xr:uid="{25EB6F7B-F70B-41B9-BD15-DDCA7BE3BDBE}"/>
    <cellStyle name="Normal 6 3 2 8 2 2" xfId="14196" xr:uid="{F82CB792-10EB-4CAA-86B3-4B3C710ABB66}"/>
    <cellStyle name="Normal 6 3 2 8 2 2 2" xfId="29800" xr:uid="{194E82F8-C07D-45E3-A9F0-F0C82DB43D1A}"/>
    <cellStyle name="Normal 6 3 2 8 2 3" xfId="29799" xr:uid="{5E1174CB-7358-4116-B9E9-640F682CA9CE}"/>
    <cellStyle name="Normal 6 3 2 8 3" xfId="14197" xr:uid="{81F0974A-F52C-44F8-9D54-3FAEFA674DC5}"/>
    <cellStyle name="Normal 6 3 2 8 3 2" xfId="14198" xr:uid="{730C72C2-58F2-4F50-8E30-140A4C3B7A4B}"/>
    <cellStyle name="Normal 6 3 2 8 3 2 2" xfId="29802" xr:uid="{9162BE7A-C51F-4FBB-977E-8F179A8E4E93}"/>
    <cellStyle name="Normal 6 3 2 8 3 3" xfId="29801" xr:uid="{67477D8A-03E4-40B7-B7A4-70C5E4634EE5}"/>
    <cellStyle name="Normal 6 3 2 8 4" xfId="14199" xr:uid="{18E298B2-1FFC-44A9-9179-9E281D1C7D90}"/>
    <cellStyle name="Normal 6 3 2 8 4 2" xfId="29803" xr:uid="{39DA8F0F-116A-4AEA-A068-F88C34B1592E}"/>
    <cellStyle name="Normal 6 3 2 8 5" xfId="29798" xr:uid="{DD1626A7-F583-470A-93FA-D7A12605DAF6}"/>
    <cellStyle name="Normal 6 3 2 8_Canada W" xfId="34962" xr:uid="{F409D7F5-62AF-4C4D-AE41-646098C123CE}"/>
    <cellStyle name="Normal 6 3 2 9" xfId="14200" xr:uid="{7B21E464-D069-4802-9628-92B36B74029C}"/>
    <cellStyle name="Normal 6 3 2 9 2" xfId="14201" xr:uid="{ABAEED69-C527-4E2D-95EC-2201350E1EFF}"/>
    <cellStyle name="Normal 6 3 2 9 2 2" xfId="29805" xr:uid="{B1256C07-2E4D-4859-A0AA-864A4FE158C4}"/>
    <cellStyle name="Normal 6 3 2 9 3" xfId="14202" xr:uid="{E0C82181-8BA6-4CBF-88F4-9C28131FC269}"/>
    <cellStyle name="Normal 6 3 2 9 3 2" xfId="29806" xr:uid="{6C269AFF-3BEB-4BFA-BC2F-2F72A0B18384}"/>
    <cellStyle name="Normal 6 3 2 9 4" xfId="29804" xr:uid="{3DFEDB72-CFF4-4BC9-9746-65ED9AD8B204}"/>
    <cellStyle name="Normal 6 3 2_2015 BFOREC HFM PLBS" xfId="1828" xr:uid="{00000000-0005-0000-0000-0000DB070000}"/>
    <cellStyle name="Normal 6 3 3" xfId="1829" xr:uid="{00000000-0005-0000-0000-0000DC070000}"/>
    <cellStyle name="Normal 6 3 3 10" xfId="20169" xr:uid="{8A0FED1C-B074-41F4-A72F-6BE1273EB932}"/>
    <cellStyle name="Normal 6 3 3 10 2" xfId="35922" xr:uid="{B8FDC1E8-D1E0-4FF7-80C6-E7EC96D9E557}"/>
    <cellStyle name="Normal 6 3 3 11" xfId="34132" xr:uid="{56AEBEE1-A3CC-4DFB-9C83-EBBF2B865D5F}"/>
    <cellStyle name="Normal 6 3 3 11 2" xfId="35921" xr:uid="{71DE86B7-F09B-4656-A00E-1D9BCE4C4742}"/>
    <cellStyle name="Normal 6 3 3 2" xfId="1830" xr:uid="{00000000-0005-0000-0000-0000DD070000}"/>
    <cellStyle name="Normal 6 3 3 2 2" xfId="1831" xr:uid="{00000000-0005-0000-0000-0000DE070000}"/>
    <cellStyle name="Normal 6 3 3 2 2 2" xfId="14203" xr:uid="{DF3B8D55-D37F-4FA7-A451-35F81813E215}"/>
    <cellStyle name="Normal 6 3 3 2 2 2 2" xfId="14204" xr:uid="{2693C2AA-54B3-4A36-BA2F-05FD25399DB6}"/>
    <cellStyle name="Normal 6 3 3 2 2 2 2 2" xfId="29808" xr:uid="{EC1D45FA-A316-454F-BE42-FD6C6EBFDDF8}"/>
    <cellStyle name="Normal 6 3 3 2 2 2 3" xfId="14205" xr:uid="{67FC9FD4-A64F-40E3-B0F0-B6EBBD10FE75}"/>
    <cellStyle name="Normal 6 3 3 2 2 2 3 2" xfId="29809" xr:uid="{BE7A0BFC-4C55-4685-925F-CF59221F9F14}"/>
    <cellStyle name="Normal 6 3 3 2 2 2 4" xfId="29807" xr:uid="{662E8940-BA15-4FF4-89E5-3C3939E56663}"/>
    <cellStyle name="Normal 6 3 3 2 2 3" xfId="14206" xr:uid="{E24D55D9-5092-4B29-9FB9-62A7F3B2BA3E}"/>
    <cellStyle name="Normal 6 3 3 2 2 3 2" xfId="14207" xr:uid="{FE8003F6-8216-4E84-AD63-2080E6968ED7}"/>
    <cellStyle name="Normal 6 3 3 2 2 3 2 2" xfId="29811" xr:uid="{87EDE61D-E5E3-48E8-90BF-6995C6D15FD6}"/>
    <cellStyle name="Normal 6 3 3 2 2 3 3" xfId="29810" xr:uid="{A1CEC68C-6E8E-422D-BE2E-35AC944F05D2}"/>
    <cellStyle name="Normal 6 3 3 2 2 4" xfId="14208" xr:uid="{77CBACC9-808B-44F3-A47A-58FF5ADC179D}"/>
    <cellStyle name="Normal 6 3 3 2 2 4 2" xfId="14209" xr:uid="{A1DDB9BE-85E2-4D6E-97E9-F80C5C669AF5}"/>
    <cellStyle name="Normal 6 3 3 2 2 4 2 2" xfId="29813" xr:uid="{18371346-8939-4DB0-9C26-098534D2CAB8}"/>
    <cellStyle name="Normal 6 3 3 2 2 4 3" xfId="29812" xr:uid="{0D5AEC7B-FE2C-4335-B221-D7EB17EDBFE4}"/>
    <cellStyle name="Normal 6 3 3 2 2 5" xfId="14210" xr:uid="{BCA2D496-0EE7-4A3C-923A-242B9AB1A661}"/>
    <cellStyle name="Normal 6 3 3 2 2 5 2" xfId="29814" xr:uid="{50A98D44-FCE1-4566-96B3-A2D40B280A25}"/>
    <cellStyle name="Normal 6 3 3 2 2 6" xfId="34134" xr:uid="{19DCC1FE-5FF6-4949-89A8-F1D2B1BA4477}"/>
    <cellStyle name="Normal 6 3 3 2 2_Canada W" xfId="34963" xr:uid="{03580EC7-2A57-4951-8A1B-D5E585CE0316}"/>
    <cellStyle name="Normal 6 3 3 2 3" xfId="14211" xr:uid="{08C19DCA-BBB7-4859-8C1D-FEA262A6D076}"/>
    <cellStyle name="Normal 6 3 3 2 3 2" xfId="14212" xr:uid="{2A5250A9-6A9E-474D-8DA3-78321A09C786}"/>
    <cellStyle name="Normal 6 3 3 2 3 2 2" xfId="29816" xr:uid="{20405800-9F2C-406B-8D45-6415AD6A1C19}"/>
    <cellStyle name="Normal 6 3 3 2 3 3" xfId="14213" xr:uid="{7D0CD76E-A0BD-4F7E-9EB2-2FFE0C88F9B2}"/>
    <cellStyle name="Normal 6 3 3 2 3 3 2" xfId="29817" xr:uid="{95291745-65F2-4A6E-99E3-487ACF07C3BA}"/>
    <cellStyle name="Normal 6 3 3 2 3 4" xfId="29815" xr:uid="{355F47A3-17F4-46CD-9E49-AFB7F712B6ED}"/>
    <cellStyle name="Normal 6 3 3 2 3_Canada W" xfId="34964" xr:uid="{49A6E1A5-EB8D-4170-8F2D-5C04C25296A7}"/>
    <cellStyle name="Normal 6 3 3 2 4" xfId="14214" xr:uid="{BC257479-0FDB-44D8-ACCB-68FA42B52F40}"/>
    <cellStyle name="Normal 6 3 3 2 4 2" xfId="14215" xr:uid="{82ED8911-2E1F-4B42-88F0-884A539D8986}"/>
    <cellStyle name="Normal 6 3 3 2 4 2 2" xfId="29819" xr:uid="{024583F6-EB75-421C-937C-E82E66E10461}"/>
    <cellStyle name="Normal 6 3 3 2 4 3" xfId="14216" xr:uid="{9806F634-F258-4EBD-8717-55C9F8A034E1}"/>
    <cellStyle name="Normal 6 3 3 2 4 3 2" xfId="29820" xr:uid="{2DCF3426-A48C-4A9A-BA84-7EC1E21580CF}"/>
    <cellStyle name="Normal 6 3 3 2 4 4" xfId="29818" xr:uid="{AF5194C3-DBE3-4535-ADCC-30E2733275AE}"/>
    <cellStyle name="Normal 6 3 3 2 4_Canada W" xfId="34965" xr:uid="{33100F44-9F18-4BBD-A3B2-318D44097BF5}"/>
    <cellStyle name="Normal 6 3 3 2 5" xfId="14217" xr:uid="{F2494987-5C5B-472F-A90F-0C4E0A7235C6}"/>
    <cellStyle name="Normal 6 3 3 2 5 2" xfId="14218" xr:uid="{B7B19B7C-713B-4738-BB8B-0D0B1739C43D}"/>
    <cellStyle name="Normal 6 3 3 2 5 2 2" xfId="29822" xr:uid="{7D570BC5-7224-4766-8C1C-39E0F56F0A86}"/>
    <cellStyle name="Normal 6 3 3 2 5 3" xfId="29821" xr:uid="{876DB454-39F0-4AB8-8C9C-7FDC7ED5021E}"/>
    <cellStyle name="Normal 6 3 3 2 5 3 2" xfId="35925" xr:uid="{8749831C-878E-4B94-8352-DD410823E4D8}"/>
    <cellStyle name="Normal 6 3 3 2 5 4" xfId="35924" xr:uid="{91E7A57C-973A-45ED-B607-85574F457D4D}"/>
    <cellStyle name="Normal 6 3 3 2 5_Canada W" xfId="34966" xr:uid="{1DE3FEBA-A4BE-4B9D-9343-577DBB094D1A}"/>
    <cellStyle name="Normal 6 3 3 2 6" xfId="14219" xr:uid="{FE7A22A7-4ADE-42FF-A6FE-BCA6D9373E2A}"/>
    <cellStyle name="Normal 6 3 3 2 6 2" xfId="14220" xr:uid="{7CF9BF49-49C0-47D4-A5A0-6D3171B723E2}"/>
    <cellStyle name="Normal 6 3 3 2 6 2 2" xfId="29824" xr:uid="{A18310C8-E409-414D-AD5A-A2BF25C64109}"/>
    <cellStyle name="Normal 6 3 3 2 6 3" xfId="29823" xr:uid="{61D87AC0-C391-4DE3-B281-F8EA732D7721}"/>
    <cellStyle name="Normal 6 3 3 2 6 3 2" xfId="35927" xr:uid="{294888D9-6C0A-4A66-88E7-05AD44B578AF}"/>
    <cellStyle name="Normal 6 3 3 2 6 4" xfId="35926" xr:uid="{69C23F4B-E973-4590-8D9E-D19F2469B8D2}"/>
    <cellStyle name="Normal 6 3 3 2 6_Canada W" xfId="34967" xr:uid="{4B5813D1-D1E8-47A4-9835-FE8B9AEDC316}"/>
    <cellStyle name="Normal 6 3 3 2 7" xfId="14221" xr:uid="{7CD5BF1E-937C-4654-8BBE-D46B4F0DFD4E}"/>
    <cellStyle name="Normal 6 3 3 2 7 2" xfId="29825" xr:uid="{753BA568-EBB2-45A5-A307-154BBBF39108}"/>
    <cellStyle name="Normal 6 3 3 2 8" xfId="18392" xr:uid="{058B5159-713B-4C9B-A1C0-98B55F587405}"/>
    <cellStyle name="Normal 6 3 3 2 8 2" xfId="35928" xr:uid="{DE5CCFE6-DEEF-460D-9FBC-A21E11CE664F}"/>
    <cellStyle name="Normal 6 3 3 2 9" xfId="34133" xr:uid="{7CB1531E-EC16-41F5-B986-2635919E6BB0}"/>
    <cellStyle name="Normal 6 3 3 2 9 2" xfId="35923" xr:uid="{6A2C22E8-10D7-48B7-955B-CCC7086538B7}"/>
    <cellStyle name="Normal 6 3 3 2_Canada W" xfId="34968" xr:uid="{A809ED93-D9EF-40ED-AE29-077D3481EAA6}"/>
    <cellStyle name="Normal 6 3 3 3" xfId="1832" xr:uid="{00000000-0005-0000-0000-0000E0070000}"/>
    <cellStyle name="Normal 6 3 3 3 2" xfId="14222" xr:uid="{5D9AEF59-624F-4FAF-9935-CF2E717887BE}"/>
    <cellStyle name="Normal 6 3 3 3 2 2" xfId="14223" xr:uid="{959088F0-8E2C-4587-A223-1478F937E5E0}"/>
    <cellStyle name="Normal 6 3 3 3 2 2 2" xfId="29827" xr:uid="{D1C3D369-4A14-4EA4-8717-1F57118AD419}"/>
    <cellStyle name="Normal 6 3 3 3 2 3" xfId="14224" xr:uid="{C0034EAC-5474-4AC5-B37D-79797C9EB3C7}"/>
    <cellStyle name="Normal 6 3 3 3 2 3 2" xfId="29828" xr:uid="{A1EBC086-529F-49BA-AA85-9912B4CA0C10}"/>
    <cellStyle name="Normal 6 3 3 3 2 4" xfId="29826" xr:uid="{BD1A3D24-8333-4FF5-BAC6-6139F2AD3606}"/>
    <cellStyle name="Normal 6 3 3 3 2_Canada W" xfId="34969" xr:uid="{9A3CAE86-0543-42F8-9121-8328F79C5B46}"/>
    <cellStyle name="Normal 6 3 3 3 3" xfId="14225" xr:uid="{A5A49E94-4139-478A-886F-2AF1A9152F5E}"/>
    <cellStyle name="Normal 6 3 3 3 3 2" xfId="14226" xr:uid="{C5CC2D6F-AF24-469F-A41E-561B4C415E7C}"/>
    <cellStyle name="Normal 6 3 3 3 3 2 2" xfId="29830" xr:uid="{F858678F-C5C9-46B6-8A61-0CDCE9B467AD}"/>
    <cellStyle name="Normal 6 3 3 3 3 3" xfId="29829" xr:uid="{7D2538D6-E445-4D00-88A7-AEE4DEAC0282}"/>
    <cellStyle name="Normal 6 3 3 3 3 3 2" xfId="35931" xr:uid="{9419AD16-BFF2-4F42-8C21-6138ED2AD201}"/>
    <cellStyle name="Normal 6 3 3 3 3 4" xfId="35930" xr:uid="{E18A41BC-35E2-4A0B-9DB7-CB50B079D790}"/>
    <cellStyle name="Normal 6 3 3 3 3_Canada W" xfId="34970" xr:uid="{2496ABD9-344D-464E-90E5-2AAA75ACFD1E}"/>
    <cellStyle name="Normal 6 3 3 3 4" xfId="14227" xr:uid="{3F7EA166-3C5C-4291-B0A8-8E7D32B716AB}"/>
    <cellStyle name="Normal 6 3 3 3 4 2" xfId="14228" xr:uid="{17C00E06-40D4-46FD-9FB5-753863A74C95}"/>
    <cellStyle name="Normal 6 3 3 3 4 2 2" xfId="29832" xr:uid="{BEEA168C-4FFA-4D4B-82B8-0E3A25A6E597}"/>
    <cellStyle name="Normal 6 3 3 3 4 3" xfId="29831" xr:uid="{25E75E33-CB33-4185-AB39-12AB2A0C1634}"/>
    <cellStyle name="Normal 6 3 3 3 4 3 2" xfId="35933" xr:uid="{BA7A797B-8F74-49B5-8575-A32DAFBB39DF}"/>
    <cellStyle name="Normal 6 3 3 3 4 4" xfId="35932" xr:uid="{9FB78037-FAE4-4D94-A397-838DB0C27985}"/>
    <cellStyle name="Normal 6 3 3 3 4_Canada W" xfId="34971" xr:uid="{A013F11C-C7DF-458E-A023-734E0C097A0D}"/>
    <cellStyle name="Normal 6 3 3 3 5" xfId="14229" xr:uid="{BF429707-258B-4C7C-8608-F29A04E18D6D}"/>
    <cellStyle name="Normal 6 3 3 3 5 2" xfId="29833" xr:uid="{DB941F63-70E5-457F-BA7D-51E88E74B756}"/>
    <cellStyle name="Normal 6 3 3 3 5 2 2" xfId="35935" xr:uid="{32C5520C-AF66-4161-8151-0C8C12F8D8AE}"/>
    <cellStyle name="Normal 6 3 3 3 5 3" xfId="20168" xr:uid="{2A44F105-F30C-4E91-AD65-3398A9B71060}"/>
    <cellStyle name="Normal 6 3 3 3 5 3 2" xfId="35936" xr:uid="{369801DA-911A-471D-939C-2C0B74EE9BEC}"/>
    <cellStyle name="Normal 6 3 3 3 5 4" xfId="35934" xr:uid="{50D3E6D7-536E-4B28-843F-2A9FA945251C}"/>
    <cellStyle name="Normal 6 3 3 3 5_Canada W" xfId="34972" xr:uid="{F8E8CC0C-CFF8-4AB1-88DF-0995C075EC65}"/>
    <cellStyle name="Normal 6 3 3 3 6" xfId="20167" xr:uid="{56C9E0F5-4821-4EC6-A501-E3181F51E7B9}"/>
    <cellStyle name="Normal 6 3 3 3 6 2" xfId="20166" xr:uid="{94F7D55E-6512-4D38-B531-BD9BBE4FD6D3}"/>
    <cellStyle name="Normal 6 3 3 3 6 2 2" xfId="35938" xr:uid="{7DEC3779-D5E9-48F9-8E0B-4EF2DC7DFFB8}"/>
    <cellStyle name="Normal 6 3 3 3 6 3" xfId="20165" xr:uid="{05B45D44-530E-4059-9393-46DBE01BDA85}"/>
    <cellStyle name="Normal 6 3 3 3 6 3 2" xfId="35939" xr:uid="{4B77397D-CA81-4126-9136-126CAE866328}"/>
    <cellStyle name="Normal 6 3 3 3 6 4" xfId="35937" xr:uid="{EB896620-FCC3-4B68-A8E3-61E743435282}"/>
    <cellStyle name="Normal 6 3 3 3 6_Canada W" xfId="34973" xr:uid="{36A95273-A242-4E64-969D-888D1E3A5CA0}"/>
    <cellStyle name="Normal 6 3 3 3 7" xfId="18391" xr:uid="{7A8664D9-1FEE-4F33-80D2-062CA7F4B607}"/>
    <cellStyle name="Normal 6 3 3 3 7 2" xfId="35940" xr:uid="{11942A2E-FA95-4248-BD36-3E8E9FBC742A}"/>
    <cellStyle name="Normal 6 3 3 3 8" xfId="20164" xr:uid="{40150882-0DDA-4B4C-A9BE-C07552D0C3CD}"/>
    <cellStyle name="Normal 6 3 3 3 8 2" xfId="35941" xr:uid="{1E36234C-3129-41AA-9F13-562442630226}"/>
    <cellStyle name="Normal 6 3 3 3 9" xfId="34135" xr:uid="{4C65D9D8-6C1B-4CAA-B6F9-0FBA4A87B56D}"/>
    <cellStyle name="Normal 6 3 3 3 9 2" xfId="35929" xr:uid="{15DBB223-8D49-4098-B9C7-44E071DDF1D0}"/>
    <cellStyle name="Normal 6 3 3 3_Canada W" xfId="34974" xr:uid="{26887C97-4ECA-4BC9-9E21-0B71E4B46A2D}"/>
    <cellStyle name="Normal 6 3 3 4" xfId="14230" xr:uid="{5DA805DE-ED60-444A-83AA-DF2B018FD0DC}"/>
    <cellStyle name="Normal 6 3 3 4 2" xfId="14231" xr:uid="{403F609D-F1FC-488A-9829-3808B61B61B0}"/>
    <cellStyle name="Normal 6 3 3 4 2 2" xfId="29835" xr:uid="{897A1372-6088-42B5-875C-DD709778B630}"/>
    <cellStyle name="Normal 6 3 3 4 3" xfId="14232" xr:uid="{2D7B03D0-6F3A-4D3C-BED5-33D1D92BF30A}"/>
    <cellStyle name="Normal 6 3 3 4 3 2" xfId="29836" xr:uid="{148FACDC-79C8-49B0-A559-DA52B47F4C20}"/>
    <cellStyle name="Normal 6 3 3 4 4" xfId="29834" xr:uid="{7E86684E-6811-485E-AB45-6CFF6C1E78C9}"/>
    <cellStyle name="Normal 6 3 3 4_Canada W" xfId="34975" xr:uid="{BE13D7A1-68CD-47AB-BA86-10883DD1D93F}"/>
    <cellStyle name="Normal 6 3 3 5" xfId="14233" xr:uid="{E93683EA-FFBC-44A8-971D-84520FB22417}"/>
    <cellStyle name="Normal 6 3 3 5 2" xfId="14234" xr:uid="{3B45C218-00B2-483D-990A-2CF6E3EF275F}"/>
    <cellStyle name="Normal 6 3 3 5 2 2" xfId="29838" xr:uid="{99DF12B9-7A50-4409-8A9C-87EAA2AB945A}"/>
    <cellStyle name="Normal 6 3 3 5 3" xfId="14235" xr:uid="{DA50A18E-84A1-42A3-A93F-5175C8873D83}"/>
    <cellStyle name="Normal 6 3 3 5 3 2" xfId="29839" xr:uid="{0EFD48C5-04A2-47AA-BEF2-6776352A6642}"/>
    <cellStyle name="Normal 6 3 3 5 4" xfId="29837" xr:uid="{CD3A57A4-97C6-48F6-9E89-14C67A961F56}"/>
    <cellStyle name="Normal 6 3 3 5_Canada W" xfId="34976" xr:uid="{55CEA59C-B3CA-4815-9C94-8B554F795539}"/>
    <cellStyle name="Normal 6 3 3 6" xfId="14236" xr:uid="{867E6767-2201-4DFB-B77C-6F41844251C2}"/>
    <cellStyle name="Normal 6 3 3 6 2" xfId="14237" xr:uid="{90C2EEDD-32CB-487E-A244-956ECDCAA624}"/>
    <cellStyle name="Normal 6 3 3 6 2 2" xfId="29841" xr:uid="{B667659D-D8C1-4324-A8E8-2FC757398FAD}"/>
    <cellStyle name="Normal 6 3 3 6 3" xfId="29840" xr:uid="{B34DE55B-E56B-4E06-84A4-5A68405D11D3}"/>
    <cellStyle name="Normal 6 3 3 6 3 2" xfId="35943" xr:uid="{DDA9B6F4-AC6B-4E81-BDDE-9CCDFE403405}"/>
    <cellStyle name="Normal 6 3 3 6 4" xfId="35942" xr:uid="{092EFFA0-C738-4651-AB46-85F1DDB2D8D0}"/>
    <cellStyle name="Normal 6 3 3 6_Canada W" xfId="34977" xr:uid="{39757717-AE8A-4C4D-B60F-55885BC5BA1C}"/>
    <cellStyle name="Normal 6 3 3 7" xfId="14238" xr:uid="{D6E2F64E-EDB7-411E-8425-A42AF4A6F202}"/>
    <cellStyle name="Normal 6 3 3 7 2" xfId="14239" xr:uid="{1004A02A-FCF5-4483-9AFD-6237DE695E7C}"/>
    <cellStyle name="Normal 6 3 3 7 2 2" xfId="29843" xr:uid="{34DE2EA3-D5EC-4E70-BEE9-688D7B193E06}"/>
    <cellStyle name="Normal 6 3 3 7 3" xfId="29842" xr:uid="{00420C0B-BBFF-46CD-9FC8-5C4A20488AFD}"/>
    <cellStyle name="Normal 6 3 3 7 3 2" xfId="35945" xr:uid="{0589642A-E03A-4790-A742-512C2B312D3D}"/>
    <cellStyle name="Normal 6 3 3 7 4" xfId="35944" xr:uid="{C17EE85F-C203-4D79-BF82-DEBF9F441E0B}"/>
    <cellStyle name="Normal 6 3 3 7_Canada W" xfId="34978" xr:uid="{FA60F829-B444-47AC-BB0B-1849C80C9BA6}"/>
    <cellStyle name="Normal 6 3 3 8" xfId="14240" xr:uid="{1431B271-DBE1-4572-8AD5-3A6D6C8619E9}"/>
    <cellStyle name="Normal 6 3 3 8 2" xfId="29844" xr:uid="{D1434D97-534D-47DA-B9B5-C7148FBFC0C8}"/>
    <cellStyle name="Normal 6 3 3 8 2 2" xfId="35947" xr:uid="{5A01A205-7CB8-470C-BFB6-8A4124384619}"/>
    <cellStyle name="Normal 6 3 3 8 3" xfId="18390" xr:uid="{F54D4BBB-E928-4375-9727-BB885D92A5C5}"/>
    <cellStyle name="Normal 6 3 3 8 3 2" xfId="35948" xr:uid="{F5989A5F-755D-41BE-8C15-E5D4E3103DA1}"/>
    <cellStyle name="Normal 6 3 3 8 4" xfId="35946" xr:uid="{8784FACB-CFB7-47A9-9768-D765FE71816B}"/>
    <cellStyle name="Normal 6 3 3 8_Canada W" xfId="34979" xr:uid="{74DE524A-5EE1-4931-8B93-BA32BE3BFA3A}"/>
    <cellStyle name="Normal 6 3 3 9" xfId="18389" xr:uid="{64E27831-1E39-419D-902F-991273124243}"/>
    <cellStyle name="Normal 6 3 3 9 2" xfId="35949" xr:uid="{223F3823-77D3-40A0-B913-3350C5A6E5E2}"/>
    <cellStyle name="Normal 6 3 3_Canada W" xfId="34980" xr:uid="{F1AEE028-FBCD-4C4F-9E11-0EB47089B6B6}"/>
    <cellStyle name="Normal 6 3 4" xfId="1833" xr:uid="{00000000-0005-0000-0000-0000E2070000}"/>
    <cellStyle name="Normal 6 3 4 2" xfId="1834" xr:uid="{00000000-0005-0000-0000-0000E3070000}"/>
    <cellStyle name="Normal 6 3 4 2 2" xfId="1835" xr:uid="{00000000-0005-0000-0000-0000E4070000}"/>
    <cellStyle name="Normal 6 3 4 2 2 2" xfId="14242" xr:uid="{BEA232E7-AE25-41A3-A472-63D587E516F1}"/>
    <cellStyle name="Normal 6 3 4 2 2 2 2" xfId="14243" xr:uid="{EFB02A8E-C009-4841-AC5E-BC19451A6ED4}"/>
    <cellStyle name="Normal 6 3 4 2 2 2 2 2" xfId="29846" xr:uid="{A7BC2202-A252-45AB-AA13-B7E1756CA640}"/>
    <cellStyle name="Normal 6 3 4 2 2 2 3" xfId="14244" xr:uid="{549B91DE-180A-4648-85A8-C0D18C627D8E}"/>
    <cellStyle name="Normal 6 3 4 2 2 2 3 2" xfId="29847" xr:uid="{D5D87DC6-3A57-4681-85CB-D6F8729093AF}"/>
    <cellStyle name="Normal 6 3 4 2 2 2 4" xfId="29845" xr:uid="{D2E16150-9D9F-4B7D-A26B-D322CAD0AE77}"/>
    <cellStyle name="Normal 6 3 4 2 2 3" xfId="14245" xr:uid="{6239ECD2-BDE8-4815-A145-D74A66171191}"/>
    <cellStyle name="Normal 6 3 4 2 2 3 2" xfId="14246" xr:uid="{F938FDAE-874D-4A40-9EC4-10339095D596}"/>
    <cellStyle name="Normal 6 3 4 2 2 3 2 2" xfId="29849" xr:uid="{57DEF8A1-6C0C-4E49-846D-B8B53DFBCFA6}"/>
    <cellStyle name="Normal 6 3 4 2 2 3 3" xfId="29848" xr:uid="{C8D23279-2260-49C9-9D4F-2EC787836291}"/>
    <cellStyle name="Normal 6 3 4 2 2 4" xfId="14247" xr:uid="{3D1282C4-D890-4588-A7E1-48BE3D7B3A7B}"/>
    <cellStyle name="Normal 6 3 4 2 2 4 2" xfId="14248" xr:uid="{4CE0D9D4-284B-4E41-BC15-686E3C21B4B1}"/>
    <cellStyle name="Normal 6 3 4 2 2 4 2 2" xfId="29851" xr:uid="{13B34502-D614-40A3-B7A9-5114DB66449F}"/>
    <cellStyle name="Normal 6 3 4 2 2 4 3" xfId="29850" xr:uid="{63DC19BC-3C11-4540-B71D-800164F7A7BD}"/>
    <cellStyle name="Normal 6 3 4 2 2 5" xfId="14249" xr:uid="{3280D3B4-38AC-490D-B4F6-308BB2D3CE6D}"/>
    <cellStyle name="Normal 6 3 4 2 2 5 2" xfId="29852" xr:uid="{39AA3862-6DA8-4C0F-BCCD-56F052DD6A88}"/>
    <cellStyle name="Normal 6 3 4 2 2 6" xfId="34138" xr:uid="{B8DABEC0-A6E6-4D45-964D-6F93D63BE67F}"/>
    <cellStyle name="Normal 6 3 4 2 2_sales contracts" xfId="14241" xr:uid="{A4FBB2EB-BCCC-4822-9D5C-EBF1AAC39572}"/>
    <cellStyle name="Normal 6 3 4 2 3" xfId="14250" xr:uid="{9EE5F250-D739-4C8F-8341-8FAC9D3C02CD}"/>
    <cellStyle name="Normal 6 3 4 2 3 2" xfId="14251" xr:uid="{9E9757AB-A13C-4773-B8DD-8FD8B59F73F3}"/>
    <cellStyle name="Normal 6 3 4 2 3 2 2" xfId="29854" xr:uid="{9F9CD7CB-9B85-4AF1-BC61-9795BD9BAD02}"/>
    <cellStyle name="Normal 6 3 4 2 3 3" xfId="14252" xr:uid="{1674ADCA-E4CA-4FD6-A8CE-8895AB6DB276}"/>
    <cellStyle name="Normal 6 3 4 2 3 3 2" xfId="29855" xr:uid="{7A02710A-006F-4980-B942-E466196335D7}"/>
    <cellStyle name="Normal 6 3 4 2 3 4" xfId="29853" xr:uid="{712E1953-858D-4FA0-BF99-E28D5DBE92FC}"/>
    <cellStyle name="Normal 6 3 4 2 4" xfId="14253" xr:uid="{2E19D207-7BE3-492C-BDC1-3BE5A8CD0100}"/>
    <cellStyle name="Normal 6 3 4 2 4 2" xfId="14254" xr:uid="{CAC4DC75-F446-4B6D-A75A-24F480F4E007}"/>
    <cellStyle name="Normal 6 3 4 2 4 2 2" xfId="29857" xr:uid="{8331BEA1-623A-4827-AF6A-FC079EC3655B}"/>
    <cellStyle name="Normal 6 3 4 2 4 3" xfId="14255" xr:uid="{AB8E6F67-49EC-4B13-8FA6-78AC09D9181B}"/>
    <cellStyle name="Normal 6 3 4 2 4 3 2" xfId="29858" xr:uid="{C23E90CA-73CE-4428-802D-583B3E92A10C}"/>
    <cellStyle name="Normal 6 3 4 2 4 4" xfId="29856" xr:uid="{01383AE9-24E6-42FE-A13A-932CA8E93724}"/>
    <cellStyle name="Normal 6 3 4 2 5" xfId="14256" xr:uid="{310A9334-0B02-4726-A0CE-02AFE943CC50}"/>
    <cellStyle name="Normal 6 3 4 2 5 2" xfId="14257" xr:uid="{9DF64340-1C5F-4806-B046-695336BA5DCA}"/>
    <cellStyle name="Normal 6 3 4 2 5 2 2" xfId="29860" xr:uid="{7ABF2D84-8EB8-40BC-A4A8-6F56BB1E1F9E}"/>
    <cellStyle name="Normal 6 3 4 2 5 3" xfId="29859" xr:uid="{89AE1539-A17A-4A76-9415-2E4475B37CF9}"/>
    <cellStyle name="Normal 6 3 4 2 6" xfId="14258" xr:uid="{2710FA87-57BF-4E60-A53B-D08C016EC73B}"/>
    <cellStyle name="Normal 6 3 4 2 6 2" xfId="14259" xr:uid="{776021DE-58CA-4DA2-B3C2-148C8B6745B9}"/>
    <cellStyle name="Normal 6 3 4 2 6 2 2" xfId="29862" xr:uid="{B3FB0BF0-B4C3-435B-92B9-6C26E2944565}"/>
    <cellStyle name="Normal 6 3 4 2 6 3" xfId="29861" xr:uid="{D47E9C60-C069-461C-A451-ED04841CD41E}"/>
    <cellStyle name="Normal 6 3 4 2 7" xfId="14260" xr:uid="{06BCA457-CCEA-44B5-9111-E3D34D7F379D}"/>
    <cellStyle name="Normal 6 3 4 2 7 2" xfId="29863" xr:uid="{71629C76-9C96-46C8-8D15-6EA76BDF5BCB}"/>
    <cellStyle name="Normal 6 3 4 2 8" xfId="34137" xr:uid="{2ED41ACE-B115-4AEA-9830-697967BE9516}"/>
    <cellStyle name="Normal 6 3 4 2_Canada W" xfId="34981" xr:uid="{91875BF0-EBAD-47B5-8E92-4EE5123F4765}"/>
    <cellStyle name="Normal 6 3 4 3" xfId="1836" xr:uid="{00000000-0005-0000-0000-0000E6070000}"/>
    <cellStyle name="Normal 6 3 4 3 2" xfId="14261" xr:uid="{8C8C58D0-5297-41AF-930A-01425DC7408F}"/>
    <cellStyle name="Normal 6 3 4 3 2 2" xfId="14262" xr:uid="{14DF4B8A-DC06-40A8-A59D-2B56130B7F95}"/>
    <cellStyle name="Normal 6 3 4 3 2 2 2" xfId="29865" xr:uid="{F14E839A-ADB0-488E-B20A-B8CCBDF5A46D}"/>
    <cellStyle name="Normal 6 3 4 3 2 3" xfId="14263" xr:uid="{F4C81C21-1E2B-414E-A9D9-01283E4F1E26}"/>
    <cellStyle name="Normal 6 3 4 3 2 3 2" xfId="29866" xr:uid="{E90877A1-B0C1-41D4-8341-FFC92C67C1F5}"/>
    <cellStyle name="Normal 6 3 4 3 2 4" xfId="29864" xr:uid="{8E39AEF5-B6D6-4E0B-AAAE-A44E122B2A5C}"/>
    <cellStyle name="Normal 6 3 4 3 3" xfId="14264" xr:uid="{6CB758D9-34D8-4328-A7BB-D492FD354E39}"/>
    <cellStyle name="Normal 6 3 4 3 3 2" xfId="14265" xr:uid="{B91AA1AD-1A06-40D1-B57D-5AC2667C6A45}"/>
    <cellStyle name="Normal 6 3 4 3 3 2 2" xfId="29868" xr:uid="{F5917DDD-D460-4DEE-B51D-88BF4B4B39E0}"/>
    <cellStyle name="Normal 6 3 4 3 3 3" xfId="29867" xr:uid="{C0A2971A-7FEF-4FDC-B368-FCB5B5FEBD71}"/>
    <cellStyle name="Normal 6 3 4 3 4" xfId="14266" xr:uid="{78F2553B-280B-43BD-BCE5-C123DF40DCEF}"/>
    <cellStyle name="Normal 6 3 4 3 4 2" xfId="14267" xr:uid="{645B07E5-2C64-43B7-BC6F-D19D4E4B1CD5}"/>
    <cellStyle name="Normal 6 3 4 3 4 2 2" xfId="29870" xr:uid="{BAA6441A-E38B-4A11-8E83-92D61D12EFED}"/>
    <cellStyle name="Normal 6 3 4 3 4 3" xfId="29869" xr:uid="{7A9A20F8-6BC5-4925-BE6A-57C5C22E7491}"/>
    <cellStyle name="Normal 6 3 4 3 5" xfId="14268" xr:uid="{FC569A85-ED92-4661-93D3-3FA099F8885B}"/>
    <cellStyle name="Normal 6 3 4 3 5 2" xfId="29871" xr:uid="{7B81EEF0-276D-49AB-A757-791E78A44AAF}"/>
    <cellStyle name="Normal 6 3 4 3 6" xfId="34139" xr:uid="{6AD41555-D107-43BD-9960-41892D54F095}"/>
    <cellStyle name="Normal 6 3 4 3_Canada W" xfId="34982" xr:uid="{5C514BE7-D9A7-4015-8C54-47AF0517CBF2}"/>
    <cellStyle name="Normal 6 3 4 4" xfId="14269" xr:uid="{8BC72699-4384-4182-8FB2-7F0C5018BAE6}"/>
    <cellStyle name="Normal 6 3 4 4 2" xfId="14270" xr:uid="{A3F97B47-C304-4F4E-807C-0EFC74C27696}"/>
    <cellStyle name="Normal 6 3 4 4 2 2" xfId="29873" xr:uid="{82A00DF1-411B-413C-90F3-DE10E017DFB1}"/>
    <cellStyle name="Normal 6 3 4 4 3" xfId="14271" xr:uid="{BFBF81D0-3E82-4364-8063-69FDF4680134}"/>
    <cellStyle name="Normal 6 3 4 4 3 2" xfId="29874" xr:uid="{2E7C682C-613A-4811-91F6-CBA1A1D0A05F}"/>
    <cellStyle name="Normal 6 3 4 4 4" xfId="29872" xr:uid="{3456AB5F-CEC7-4ACA-ABE9-95E783847C5D}"/>
    <cellStyle name="Normal 6 3 4 4_Canada W" xfId="34983" xr:uid="{F31C8734-48AE-467C-AFF3-65A458DF8A89}"/>
    <cellStyle name="Normal 6 3 4 5" xfId="14272" xr:uid="{93F5FC20-1DBD-42F7-A292-C5256A60D8A0}"/>
    <cellStyle name="Normal 6 3 4 5 2" xfId="14273" xr:uid="{A456D9DF-C64A-40EC-B410-97B147E23D93}"/>
    <cellStyle name="Normal 6 3 4 5 2 2" xfId="29876" xr:uid="{9A5A64CC-EBEB-4A52-856F-939F3065169D}"/>
    <cellStyle name="Normal 6 3 4 5 3" xfId="14274" xr:uid="{AC1AE61D-F8B9-4947-96BE-4732755537A8}"/>
    <cellStyle name="Normal 6 3 4 5 3 2" xfId="29877" xr:uid="{18E35C17-79FC-4133-9713-7FAC1E25877A}"/>
    <cellStyle name="Normal 6 3 4 5 4" xfId="29875" xr:uid="{57EC630D-4B3B-41C6-BBD5-04FECFC3A51E}"/>
    <cellStyle name="Normal 6 3 4 5_Canada W" xfId="34984" xr:uid="{32AC5076-C343-4315-9177-F5C0DAF07F43}"/>
    <cellStyle name="Normal 6 3 4 6" xfId="14275" xr:uid="{2047336B-C1A7-436C-A2A2-385F8CAA144B}"/>
    <cellStyle name="Normal 6 3 4 6 2" xfId="14276" xr:uid="{3DA685D3-E0F0-46A7-82DE-CF2D98383AF3}"/>
    <cellStyle name="Normal 6 3 4 6 2 2" xfId="29879" xr:uid="{8262731B-2285-4A89-997E-A32A7A511A9D}"/>
    <cellStyle name="Normal 6 3 4 6 3" xfId="29878" xr:uid="{56DA9BB3-3FE3-4B60-8ED9-7C41C96B9DE1}"/>
    <cellStyle name="Normal 6 3 4 6 3 2" xfId="35952" xr:uid="{7B603159-B19A-4C06-8CF1-ADD89DE47C6C}"/>
    <cellStyle name="Normal 6 3 4 6 4" xfId="35951" xr:uid="{79E77105-4B30-42C4-8248-8D9BB39E23E2}"/>
    <cellStyle name="Normal 6 3 4 6_Canada W" xfId="34985" xr:uid="{191EEDEF-522E-4645-BC41-22995861F340}"/>
    <cellStyle name="Normal 6 3 4 7" xfId="14277" xr:uid="{AA36DA53-02F0-4693-A716-124A307E3628}"/>
    <cellStyle name="Normal 6 3 4 7 2" xfId="14278" xr:uid="{AFF427EB-292A-44DD-8CCB-1864A6D725ED}"/>
    <cellStyle name="Normal 6 3 4 7 2 2" xfId="29881" xr:uid="{51B025EE-AD09-425B-94F7-3B044201F355}"/>
    <cellStyle name="Normal 6 3 4 7 3" xfId="29880" xr:uid="{6636CE17-510B-4624-9C68-29BCA25B4CFA}"/>
    <cellStyle name="Normal 6 3 4 8" xfId="14279" xr:uid="{FB18B8CC-7067-4D66-A9A0-DF029D23B4DF}"/>
    <cellStyle name="Normal 6 3 4 8 2" xfId="29882" xr:uid="{3A6F6C35-6F70-4320-A1D0-B4AE30A5E65A}"/>
    <cellStyle name="Normal 6 3 4 9" xfId="34136" xr:uid="{B3EC56B7-498F-4DAD-B4FB-AE5C1DC469C4}"/>
    <cellStyle name="Normal 6 3 4 9 2" xfId="35950" xr:uid="{F86AE2EF-5C9F-4BA5-97AF-25C88F0EA1AE}"/>
    <cellStyle name="Normal 6 3 4_Canada W" xfId="34986" xr:uid="{E6F2D03B-1F6E-4B97-BD57-A1B4BA38E2AC}"/>
    <cellStyle name="Normal 6 3 5" xfId="1837" xr:uid="{00000000-0005-0000-0000-0000E8070000}"/>
    <cellStyle name="Normal 6 3 5 2" xfId="1838" xr:uid="{00000000-0005-0000-0000-0000E9070000}"/>
    <cellStyle name="Normal 6 3 5 2 2" xfId="14280" xr:uid="{2A0966E0-DE0D-4BB4-AC2D-06E272AED639}"/>
    <cellStyle name="Normal 6 3 5 2 2 2" xfId="14281" xr:uid="{AEE099AC-A12E-4A49-94A9-FC8E57F17115}"/>
    <cellStyle name="Normal 6 3 5 2 2 2 2" xfId="29884" xr:uid="{B44C6895-6B48-466E-8327-1FCF614A663A}"/>
    <cellStyle name="Normal 6 3 5 2 2 3" xfId="14282" xr:uid="{DA710D2C-22E4-42BF-9FDB-B61027EC8803}"/>
    <cellStyle name="Normal 6 3 5 2 2 3 2" xfId="29885" xr:uid="{4BD42A4F-2086-4B6E-8E38-924117450121}"/>
    <cellStyle name="Normal 6 3 5 2 2 4" xfId="29883" xr:uid="{E21282F7-4AE9-4B72-806C-7D21017BB7CF}"/>
    <cellStyle name="Normal 6 3 5 2 3" xfId="14283" xr:uid="{00D30E7A-3555-4C0E-A0CE-41BC3FC61362}"/>
    <cellStyle name="Normal 6 3 5 2 3 2" xfId="14284" xr:uid="{ECB3E5C2-7695-4ECF-9993-6B253988F129}"/>
    <cellStyle name="Normal 6 3 5 2 3 2 2" xfId="29887" xr:uid="{235A4604-67AC-41DA-9EEB-6A895F01BF6E}"/>
    <cellStyle name="Normal 6 3 5 2 3 3" xfId="29886" xr:uid="{C3EEDE75-244D-4882-BC8E-5F11B5370B96}"/>
    <cellStyle name="Normal 6 3 5 2 4" xfId="14285" xr:uid="{FD0E4DD2-9281-4601-AD62-25FD329F62A6}"/>
    <cellStyle name="Normal 6 3 5 2 4 2" xfId="14286" xr:uid="{B9FB9E28-DADC-423A-BFD9-AE03E2E1C61F}"/>
    <cellStyle name="Normal 6 3 5 2 4 2 2" xfId="29889" xr:uid="{B8522498-A20E-447B-97A7-7461C6451C84}"/>
    <cellStyle name="Normal 6 3 5 2 4 3" xfId="29888" xr:uid="{447CCAA0-3555-4B0A-80EC-CB1523DAD9BD}"/>
    <cellStyle name="Normal 6 3 5 2 5" xfId="14287" xr:uid="{0137633A-8731-4883-8C94-A04233DE2C9B}"/>
    <cellStyle name="Normal 6 3 5 2 5 2" xfId="29890" xr:uid="{784F56BC-E28C-4D4B-B67C-E72D28CBDB04}"/>
    <cellStyle name="Normal 6 3 5 2 6" xfId="34141" xr:uid="{EB9AD0AD-DAB8-4939-B6BA-12F1525FCA73}"/>
    <cellStyle name="Normal 6 3 5 2_Canada W" xfId="34987" xr:uid="{DA01428A-6212-400D-A0F3-AB148A7DFCC9}"/>
    <cellStyle name="Normal 6 3 5 3" xfId="14288" xr:uid="{AE122834-223B-4E75-A2EC-718C8F82A8DF}"/>
    <cellStyle name="Normal 6 3 5 3 2" xfId="14289" xr:uid="{6255C4A7-9FEC-48A2-AED1-FCFE5BE753ED}"/>
    <cellStyle name="Normal 6 3 5 3 2 2" xfId="29892" xr:uid="{B8434618-5724-4495-B096-EF2BBF8F6F8F}"/>
    <cellStyle name="Normal 6 3 5 3 3" xfId="14290" xr:uid="{3EDB071B-09D5-4AF9-BACC-EA3ED0806CB5}"/>
    <cellStyle name="Normal 6 3 5 3 3 2" xfId="29893" xr:uid="{B0C503D2-6A23-4D33-95F1-D709336FC706}"/>
    <cellStyle name="Normal 6 3 5 3 4" xfId="29891" xr:uid="{573A10C9-63FF-41A7-8E9B-3754254779B2}"/>
    <cellStyle name="Normal 6 3 5 3_Canada W" xfId="34988" xr:uid="{B27E54FB-EDA5-491C-9784-8DEB106BBBAA}"/>
    <cellStyle name="Normal 6 3 5 4" xfId="14291" xr:uid="{26AAB19B-31C6-44E9-911D-3EC716291512}"/>
    <cellStyle name="Normal 6 3 5 4 2" xfId="14292" xr:uid="{DF2AFCD0-3AAC-45AB-8370-AA1CA38B5971}"/>
    <cellStyle name="Normal 6 3 5 4 2 2" xfId="29895" xr:uid="{FDC1F010-F4D4-45AD-9487-3DA54A316A5E}"/>
    <cellStyle name="Normal 6 3 5 4 3" xfId="14293" xr:uid="{DE208ACD-0580-4E31-A82E-BA38B0A9CBD5}"/>
    <cellStyle name="Normal 6 3 5 4 3 2" xfId="29896" xr:uid="{3FDD5DB6-EECC-4BB1-AE5A-97925929F76C}"/>
    <cellStyle name="Normal 6 3 5 4 4" xfId="29894" xr:uid="{B41A3059-B165-43F8-85BC-007EC9ED4944}"/>
    <cellStyle name="Normal 6 3 5 4_Canada W" xfId="34989" xr:uid="{989BFD54-4803-49F3-80AD-3F998306A0A0}"/>
    <cellStyle name="Normal 6 3 5 5" xfId="14294" xr:uid="{42A8D39D-6ECB-4625-8D50-4BBC3668BBAB}"/>
    <cellStyle name="Normal 6 3 5 5 2" xfId="14295" xr:uid="{1B1D4C2D-13AA-496D-B8F2-B0AD083FB048}"/>
    <cellStyle name="Normal 6 3 5 5 2 2" xfId="29898" xr:uid="{AF02FB71-519B-4C55-A159-70EB2AEA3CAA}"/>
    <cellStyle name="Normal 6 3 5 5 3" xfId="29897" xr:uid="{5ED993D2-1469-4BB3-9EFE-1A322BD24B54}"/>
    <cellStyle name="Normal 6 3 5 5 3 2" xfId="35955" xr:uid="{4CBB7007-6FC3-43D8-8609-7BD5EB464D32}"/>
    <cellStyle name="Normal 6 3 5 5 4" xfId="35954" xr:uid="{75A449AE-9D99-40CE-887B-7C7F28A9FC51}"/>
    <cellStyle name="Normal 6 3 5 5_Canada W" xfId="34990" xr:uid="{051E58CC-81CF-47E3-A68C-E6F1DB978BA4}"/>
    <cellStyle name="Normal 6 3 5 6" xfId="14296" xr:uid="{2BF608AF-8D88-4A1B-921F-6B040D8D5C71}"/>
    <cellStyle name="Normal 6 3 5 6 2" xfId="14297" xr:uid="{14912970-3179-431E-B7F4-372FC5036B79}"/>
    <cellStyle name="Normal 6 3 5 6 2 2" xfId="29900" xr:uid="{23C8E6AE-D21B-431F-8407-678B69E37CD0}"/>
    <cellStyle name="Normal 6 3 5 6 3" xfId="29899" xr:uid="{EF5D5D61-738D-41F1-B0C1-EF7AA9D4CD2E}"/>
    <cellStyle name="Normal 6 3 5 6 3 2" xfId="35957" xr:uid="{74C56CA8-6F37-4396-922E-F01A20B32B42}"/>
    <cellStyle name="Normal 6 3 5 6 4" xfId="35956" xr:uid="{27DFF206-8B61-44FA-9303-FD34B6BE0E90}"/>
    <cellStyle name="Normal 6 3 5 6_Canada W" xfId="34991" xr:uid="{27842882-F490-4B8F-8E28-7D38408BD99B}"/>
    <cellStyle name="Normal 6 3 5 7" xfId="14298" xr:uid="{1216B923-10A2-4269-A275-BC86A437D07E}"/>
    <cellStyle name="Normal 6 3 5 7 2" xfId="29901" xr:uid="{95CB030F-6573-4DAA-93FC-1228CD2B2E34}"/>
    <cellStyle name="Normal 6 3 5 8" xfId="20163" xr:uid="{785D6F8B-81CD-491A-9E12-BDCD24BC334C}"/>
    <cellStyle name="Normal 6 3 5 8 2" xfId="35958" xr:uid="{1D579DDC-7B33-4710-95E8-904575C56FA5}"/>
    <cellStyle name="Normal 6 3 5 9" xfId="34140" xr:uid="{59592400-E10B-4CED-8737-21D1D3A72DF9}"/>
    <cellStyle name="Normal 6 3 5 9 2" xfId="35953" xr:uid="{3631498A-924A-4B09-B43B-74F03EF28FFC}"/>
    <cellStyle name="Normal 6 3 5_Canada W" xfId="34992" xr:uid="{18EA8C42-4BD5-4876-9B4A-B5A825E98DD8}"/>
    <cellStyle name="Normal 6 3 6" xfId="1839" xr:uid="{00000000-0005-0000-0000-0000EB070000}"/>
    <cellStyle name="Normal 6 3 6 2" xfId="1840" xr:uid="{00000000-0005-0000-0000-0000EC070000}"/>
    <cellStyle name="Normal 6 3 6 2 2" xfId="14300" xr:uid="{E8F7BB44-CF58-40FD-B783-B9C9F3C44ABF}"/>
    <cellStyle name="Normal 6 3 6 2 2 2" xfId="14301" xr:uid="{D3F33174-D1A5-4436-B469-67540F2F223F}"/>
    <cellStyle name="Normal 6 3 6 2 2 2 2" xfId="29903" xr:uid="{FA1611E8-6771-41EA-B4A4-CB5605161535}"/>
    <cellStyle name="Normal 6 3 6 2 2 3" xfId="14302" xr:uid="{4DD28EC9-AE33-44A3-A48F-90B953F4FA67}"/>
    <cellStyle name="Normal 6 3 6 2 2 3 2" xfId="29904" xr:uid="{157488AD-7FD6-4879-A367-EF51CC222ED6}"/>
    <cellStyle name="Normal 6 3 6 2 2 4" xfId="29902" xr:uid="{F3417692-A13C-47CA-97A0-B0DB69EFCC2A}"/>
    <cellStyle name="Normal 6 3 6 2 3" xfId="14303" xr:uid="{EE679F75-148C-415A-82BA-B286872083FB}"/>
    <cellStyle name="Normal 6 3 6 2 3 2" xfId="14304" xr:uid="{55ED8903-401C-4772-B808-B86B327985EB}"/>
    <cellStyle name="Normal 6 3 6 2 3 2 2" xfId="29906" xr:uid="{0942EFBA-3AB8-47F8-919D-CFF9014BEB80}"/>
    <cellStyle name="Normal 6 3 6 2 3 3" xfId="29905" xr:uid="{71A9CE6A-9B55-4E47-8FD4-4EAF923F87E1}"/>
    <cellStyle name="Normal 6 3 6 2 4" xfId="14305" xr:uid="{B16DFAF0-DC9A-444B-A980-03433C916613}"/>
    <cellStyle name="Normal 6 3 6 2 4 2" xfId="14306" xr:uid="{F86E580E-F22B-4049-AAE4-F0FCAD300E40}"/>
    <cellStyle name="Normal 6 3 6 2 4 2 2" xfId="29908" xr:uid="{D96264D5-730D-4A62-BD0A-2C371C476213}"/>
    <cellStyle name="Normal 6 3 6 2 4 3" xfId="29907" xr:uid="{581FA657-66E1-4740-9AE6-67A7E670B8AB}"/>
    <cellStyle name="Normal 6 3 6 2 5" xfId="14307" xr:uid="{88AA93AD-45A5-4793-8E0F-829A64EA477F}"/>
    <cellStyle name="Normal 6 3 6 2 5 2" xfId="29909" xr:uid="{6001079F-D5AC-4A3E-BAE3-0C5A0FFCFD09}"/>
    <cellStyle name="Normal 6 3 6 2 6" xfId="34143" xr:uid="{6059C349-56AB-4F4E-AB02-FE3F41896C8D}"/>
    <cellStyle name="Normal 6 3 6 2_sales contracts" xfId="14299" xr:uid="{4DEDB2AF-0D75-4BAC-B1B1-C094CB2DD71F}"/>
    <cellStyle name="Normal 6 3 6 3" xfId="14308" xr:uid="{7EE03646-F3A6-476F-8F2B-93AC6CBA2948}"/>
    <cellStyle name="Normal 6 3 6 3 2" xfId="14309" xr:uid="{9ED08DF4-195F-4614-A641-8C9C68B9D137}"/>
    <cellStyle name="Normal 6 3 6 3 2 2" xfId="29911" xr:uid="{8E2BF039-11B4-4B9E-8017-652D99A90F67}"/>
    <cellStyle name="Normal 6 3 6 3 3" xfId="14310" xr:uid="{7A4E738C-7CB1-4EB7-82D7-ED302BA9F621}"/>
    <cellStyle name="Normal 6 3 6 3 3 2" xfId="29912" xr:uid="{464712E4-5706-4CB5-86AF-77430A3B0EFD}"/>
    <cellStyle name="Normal 6 3 6 3 4" xfId="29910" xr:uid="{53DAAF80-79CF-40B2-A450-3070212E13BA}"/>
    <cellStyle name="Normal 6 3 6 4" xfId="14311" xr:uid="{DC459232-B087-4363-A42F-BC6C9A0AE977}"/>
    <cellStyle name="Normal 6 3 6 4 2" xfId="14312" xr:uid="{1E864FCB-F7E5-4F6F-B6EE-3E36DB537C96}"/>
    <cellStyle name="Normal 6 3 6 4 2 2" xfId="29914" xr:uid="{EDC3E729-A95F-4BFB-8828-CF7FDF56A7BE}"/>
    <cellStyle name="Normal 6 3 6 4 3" xfId="14313" xr:uid="{424480D6-B147-4535-92A0-FD0F0E63DC40}"/>
    <cellStyle name="Normal 6 3 6 4 3 2" xfId="29915" xr:uid="{E8A8DD14-878C-45E6-A09F-BD34B8DDE20C}"/>
    <cellStyle name="Normal 6 3 6 4 4" xfId="29913" xr:uid="{953C430F-7464-4874-AAB2-A6ADCB2807B0}"/>
    <cellStyle name="Normal 6 3 6 5" xfId="14314" xr:uid="{82F55E87-8E1D-48EC-9D3E-94075230AD06}"/>
    <cellStyle name="Normal 6 3 6 5 2" xfId="14315" xr:uid="{25DD3101-864E-4CFA-B03C-346C5232BB5F}"/>
    <cellStyle name="Normal 6 3 6 5 2 2" xfId="29917" xr:uid="{03E5663D-81AE-4E2A-B872-88FB9144847E}"/>
    <cellStyle name="Normal 6 3 6 5 3" xfId="29916" xr:uid="{CE3D45E0-50FA-4C35-95DC-D8C0EAB5D1C7}"/>
    <cellStyle name="Normal 6 3 6 6" xfId="14316" xr:uid="{BBB5C866-8068-439D-A2B3-A42CE6AA3362}"/>
    <cellStyle name="Normal 6 3 6 6 2" xfId="14317" xr:uid="{CA028D58-B56F-472A-8A64-1B198208B480}"/>
    <cellStyle name="Normal 6 3 6 6 2 2" xfId="29919" xr:uid="{8925ECC6-A2B8-48AD-BE4E-65A437E3EEB3}"/>
    <cellStyle name="Normal 6 3 6 6 3" xfId="29918" xr:uid="{2BDC53FA-0AB0-4878-94DD-AC4F3882E3F9}"/>
    <cellStyle name="Normal 6 3 6 7" xfId="14318" xr:uid="{02E13E47-21D6-40BF-8FD5-72FF57CBC013}"/>
    <cellStyle name="Normal 6 3 6 7 2" xfId="29920" xr:uid="{57709288-D2DF-47C4-AF75-69F4BA29C75C}"/>
    <cellStyle name="Normal 6 3 6 8" xfId="34142" xr:uid="{9D892347-2A26-478B-ABD2-362501A89001}"/>
    <cellStyle name="Normal 6 3 6_Canada W" xfId="34993" xr:uid="{61EA9D38-D5B2-4D5B-98E1-5AAC96334C04}"/>
    <cellStyle name="Normal 6 3 7" xfId="1841" xr:uid="{00000000-0005-0000-0000-0000EE070000}"/>
    <cellStyle name="Normal 6 3 7 2" xfId="14319" xr:uid="{5019BAA7-4129-4400-9BF1-074249E8D02C}"/>
    <cellStyle name="Normal 6 3 7 2 2" xfId="14320" xr:uid="{DE99210D-0AC5-43FD-9185-78B7A288F661}"/>
    <cellStyle name="Normal 6 3 7 2 2 2" xfId="14321" xr:uid="{70E82872-F552-4D1A-9CF9-5AF130743C9B}"/>
    <cellStyle name="Normal 6 3 7 2 2 2 2" xfId="29923" xr:uid="{3E8DE2FB-167D-4FBE-BCEE-0829C3E9AC09}"/>
    <cellStyle name="Normal 6 3 7 2 2 3" xfId="29922" xr:uid="{7D5CD6EB-E1E9-47B9-BA3A-179E29A36F2E}"/>
    <cellStyle name="Normal 6 3 7 2 3" xfId="14322" xr:uid="{706D7F0E-B67E-4187-A659-486D86E08144}"/>
    <cellStyle name="Normal 6 3 7 2 3 2" xfId="14323" xr:uid="{46649F82-607A-4491-9654-7A0C88C2E01D}"/>
    <cellStyle name="Normal 6 3 7 2 3 2 2" xfId="29925" xr:uid="{1FDE8FB0-18FE-4584-ADE8-CB7C3BB9BB30}"/>
    <cellStyle name="Normal 6 3 7 2 3 3" xfId="29924" xr:uid="{995E7367-FE9E-4B1A-9500-341C77FDB5FF}"/>
    <cellStyle name="Normal 6 3 7 2 4" xfId="14324" xr:uid="{C05435D6-E132-4F5B-A45E-59CCAD7C5716}"/>
    <cellStyle name="Normal 6 3 7 2 4 2" xfId="29926" xr:uid="{3D5C326F-18D9-43BB-9A39-40102C53ACBC}"/>
    <cellStyle name="Normal 6 3 7 2 5" xfId="29921" xr:uid="{886A2D8A-001D-4AA3-83C9-371FE84F0ACB}"/>
    <cellStyle name="Normal 6 3 7 3" xfId="14325" xr:uid="{6848C24E-F25A-4D35-B98C-9841F1CEFD68}"/>
    <cellStyle name="Normal 6 3 7 3 2" xfId="14326" xr:uid="{E4E2F965-2C01-4A09-AE3B-2EC69C472419}"/>
    <cellStyle name="Normal 6 3 7 3 2 2" xfId="29928" xr:uid="{AA88FBC2-8374-453A-A404-B3BFCAB5DBAB}"/>
    <cellStyle name="Normal 6 3 7 3 3" xfId="14327" xr:uid="{A7301409-C2A3-48B0-80D9-5024665A07CB}"/>
    <cellStyle name="Normal 6 3 7 3 3 2" xfId="29929" xr:uid="{914AE3E8-ACE5-4DBA-A942-EF9A9FA898B3}"/>
    <cellStyle name="Normal 6 3 7 3 4" xfId="29927" xr:uid="{D2AB0AEB-6679-4224-9769-C19973766804}"/>
    <cellStyle name="Normal 6 3 7 4" xfId="14328" xr:uid="{C926E3F2-2FAF-48B2-9A5C-BFCEC4FE62FE}"/>
    <cellStyle name="Normal 6 3 7 4 2" xfId="14329" xr:uid="{082C3A9B-1918-4758-96F4-2B09AB48D6F6}"/>
    <cellStyle name="Normal 6 3 7 4 2 2" xfId="29931" xr:uid="{1B95EFDD-04BC-458B-855F-6CF922DA85C7}"/>
    <cellStyle name="Normal 6 3 7 4 3" xfId="29930" xr:uid="{9396018C-9659-4B60-8EEF-F23DCEEBB962}"/>
    <cellStyle name="Normal 6 3 7 5" xfId="14330" xr:uid="{74A0EA56-E2B6-40DD-8384-82D6061F3E85}"/>
    <cellStyle name="Normal 6 3 7 5 2" xfId="14331" xr:uid="{C3576C3F-5289-4E4C-9CDD-FDB0AC72236A}"/>
    <cellStyle name="Normal 6 3 7 5 2 2" xfId="29933" xr:uid="{A121B340-36E7-4185-BFA4-F859F0197077}"/>
    <cellStyle name="Normal 6 3 7 5 3" xfId="29932" xr:uid="{35A35136-7140-459B-83F1-E759230C6AAE}"/>
    <cellStyle name="Normal 6 3 7 6" xfId="14332" xr:uid="{072815DF-930D-457D-977C-F37F474BBD7B}"/>
    <cellStyle name="Normal 6 3 7 6 2" xfId="29934" xr:uid="{DB02A0BA-2AFE-4681-9E8D-A19480E00F44}"/>
    <cellStyle name="Normal 6 3 7 7" xfId="34144" xr:uid="{71D0801E-44F6-4CEF-B010-946172291C99}"/>
    <cellStyle name="Normal 6 3 7_Canada W" xfId="34994" xr:uid="{E3DE7EBA-4CB0-4AF2-A774-C1DBA8BE6656}"/>
    <cellStyle name="Normal 6 3 8" xfId="1842" xr:uid="{00000000-0005-0000-0000-0000EF070000}"/>
    <cellStyle name="Normal 6 3 8 2" xfId="14333" xr:uid="{3E7BA76D-C03D-4DF3-AAD7-B21BE04D9C55}"/>
    <cellStyle name="Normal 6 3 8 2 2" xfId="14334" xr:uid="{6FBB0E38-64DC-4E38-AD16-AEBE5E815BAC}"/>
    <cellStyle name="Normal 6 3 8 2 2 2" xfId="14335" xr:uid="{BF5B172B-830F-40E1-863F-A1082E62927F}"/>
    <cellStyle name="Normal 6 3 8 2 2 2 2" xfId="29937" xr:uid="{5B40E142-EC59-43CC-9AA6-AFCFD6C9F8FB}"/>
    <cellStyle name="Normal 6 3 8 2 2 3" xfId="29936" xr:uid="{047D1C5F-BDBA-4E3E-8E37-000AEF30C002}"/>
    <cellStyle name="Normal 6 3 8 2 3" xfId="14336" xr:uid="{FAE7CF26-FFBE-4273-929C-2D82CED67BAE}"/>
    <cellStyle name="Normal 6 3 8 2 3 2" xfId="14337" xr:uid="{5ADF27FF-C130-463F-BDB3-533E210323C4}"/>
    <cellStyle name="Normal 6 3 8 2 3 2 2" xfId="29939" xr:uid="{8E33C9C5-C877-4549-8813-B09BB40A9C68}"/>
    <cellStyle name="Normal 6 3 8 2 3 3" xfId="29938" xr:uid="{9DE91D9E-6258-40E7-8F08-50DC84925AA2}"/>
    <cellStyle name="Normal 6 3 8 2 4" xfId="14338" xr:uid="{AF2E6FD5-79DA-4F28-9770-832B1BDFDFD8}"/>
    <cellStyle name="Normal 6 3 8 2 4 2" xfId="29940" xr:uid="{ED66E1D7-8AD4-470E-B5CE-6D18EBFEC642}"/>
    <cellStyle name="Normal 6 3 8 2 5" xfId="29935" xr:uid="{EDFCA2B0-A823-4495-A45D-C98A9A184552}"/>
    <cellStyle name="Normal 6 3 8 3" xfId="14339" xr:uid="{721F8958-220C-46D3-BE4B-25DB281A9695}"/>
    <cellStyle name="Normal 6 3 8 3 2" xfId="14340" xr:uid="{E69AC2B1-3A30-4DF4-9423-76AFA27B003F}"/>
    <cellStyle name="Normal 6 3 8 3 2 2" xfId="29942" xr:uid="{F368D518-6BC3-481E-8444-67039ABA6B00}"/>
    <cellStyle name="Normal 6 3 8 3 3" xfId="14341" xr:uid="{DD531DA4-F2A3-46A8-ABE9-6BDD1F02FDF5}"/>
    <cellStyle name="Normal 6 3 8 3 3 2" xfId="29943" xr:uid="{D6A06B65-87C1-4AC4-B6E8-AA5A94BA1F32}"/>
    <cellStyle name="Normal 6 3 8 3 4" xfId="29941" xr:uid="{3A59DC09-454F-4E10-926E-682951C89417}"/>
    <cellStyle name="Normal 6 3 8 4" xfId="14342" xr:uid="{C46A8CAB-5792-4FD0-B98D-DF5186FC22D5}"/>
    <cellStyle name="Normal 6 3 8 4 2" xfId="14343" xr:uid="{07B1E0B0-E490-441F-AC79-55F24612B48F}"/>
    <cellStyle name="Normal 6 3 8 4 2 2" xfId="29945" xr:uid="{B1314FDD-207E-4773-8AA8-69DDD2EE9B22}"/>
    <cellStyle name="Normal 6 3 8 4 3" xfId="29944" xr:uid="{83C41A75-CC1F-4BC0-9A2A-269FE972D6F2}"/>
    <cellStyle name="Normal 6 3 8 5" xfId="14344" xr:uid="{4B176124-DA12-43BD-886F-BC5CD482F0C9}"/>
    <cellStyle name="Normal 6 3 8 5 2" xfId="14345" xr:uid="{3339B30A-76BA-4FFD-8582-42354F0199C5}"/>
    <cellStyle name="Normal 6 3 8 5 2 2" xfId="29947" xr:uid="{D2C8AF2C-6CC9-448A-B891-1674952F55C4}"/>
    <cellStyle name="Normal 6 3 8 5 3" xfId="29946" xr:uid="{60B47568-3B2E-4D05-8F3C-238C057AC9F5}"/>
    <cellStyle name="Normal 6 3 8 6" xfId="14346" xr:uid="{2A33A0DF-AE0B-4D20-9EA9-01AB3D62ED20}"/>
    <cellStyle name="Normal 6 3 8 6 2" xfId="29948" xr:uid="{21BC5DD1-FBF0-4429-B71C-1E08674D9A2F}"/>
    <cellStyle name="Normal 6 3 8 7" xfId="34145" xr:uid="{65F0DB04-4AFA-4B94-A22B-3A3681D5042F}"/>
    <cellStyle name="Normal 6 3 8_Canada W" xfId="34995" xr:uid="{16DA2BE6-48FE-4924-A648-793AAD33494A}"/>
    <cellStyle name="Normal 6 3 9" xfId="14347" xr:uid="{A3FFB423-6F7E-4E8F-834E-0C875849846E}"/>
    <cellStyle name="Normal 6 3 9 2" xfId="14348" xr:uid="{F4755C33-E1B8-46B8-8363-26F770F4EF4B}"/>
    <cellStyle name="Normal 6 3 9 2 2" xfId="14349" xr:uid="{3F6015B1-5B67-45E3-92C1-2FBD8B3C2D2A}"/>
    <cellStyle name="Normal 6 3 9 2 2 2" xfId="29951" xr:uid="{75FDFCAD-8670-40BD-958E-EC7B1084DFAA}"/>
    <cellStyle name="Normal 6 3 9 2 3" xfId="29950" xr:uid="{DFDA0773-2E0E-4CD1-9DED-49BA61354381}"/>
    <cellStyle name="Normal 6 3 9 3" xfId="14350" xr:uid="{3FF71B1E-4499-46B2-99F5-CB2234D05A01}"/>
    <cellStyle name="Normal 6 3 9 3 2" xfId="14351" xr:uid="{91EB6859-E767-4E95-A76E-8AF1AE819F74}"/>
    <cellStyle name="Normal 6 3 9 3 2 2" xfId="29953" xr:uid="{63C298A0-18A1-4668-85EB-2B7FDFDECA0C}"/>
    <cellStyle name="Normal 6 3 9 3 3" xfId="29952" xr:uid="{CF24FDAF-974E-4045-A981-28EB9C42CB9E}"/>
    <cellStyle name="Normal 6 3 9 4" xfId="14352" xr:uid="{74863A0B-B8F6-48A1-AA96-30416FEECAEB}"/>
    <cellStyle name="Normal 6 3 9 4 2" xfId="29954" xr:uid="{2A47ACEA-864A-45EE-BC7B-F90D74118D6E}"/>
    <cellStyle name="Normal 6 3 9 5" xfId="29949" xr:uid="{5A95C559-5E34-4300-BBCE-BCD1A43CC5C1}"/>
    <cellStyle name="Normal 6 3 9_Canada W" xfId="34996" xr:uid="{62D4D010-4ACF-4420-A8F0-7E5A133BC5C4}"/>
    <cellStyle name="Normal 6 3_2015 BFOREC HFM PLBS" xfId="1843" xr:uid="{00000000-0005-0000-0000-0000F0070000}"/>
    <cellStyle name="Normal 6 30" xfId="37805" xr:uid="{65DFE1E2-F6BE-479E-9A4B-0CB8546F5B45}"/>
    <cellStyle name="Normal 6 31" xfId="37992" xr:uid="{C3070717-ED69-455E-B259-1D38BFCE456B}"/>
    <cellStyle name="Normal 6 32" xfId="37993" xr:uid="{84536C32-4BDF-4AEC-9BD5-F442F924CF69}"/>
    <cellStyle name="Normal 6 33" xfId="34668" xr:uid="{299EC3B8-35B2-4300-93F2-FBB1CF11540F}"/>
    <cellStyle name="Normal 6 34" xfId="34815" xr:uid="{F21A982F-7FA4-4BC1-A03E-B41AFA284A1A}"/>
    <cellStyle name="Normal 6 4" xfId="1844" xr:uid="{00000000-0005-0000-0000-0000F1070000}"/>
    <cellStyle name="Normal 6 4 10" xfId="20162" xr:uid="{17B87814-B449-4BDC-BE8B-7698581C6A9A}"/>
    <cellStyle name="Normal 6 4 10 2" xfId="20161" xr:uid="{202DC5F6-F517-4C96-AD5A-4081866851D9}"/>
    <cellStyle name="Normal 6 4 10 2 2" xfId="35961" xr:uid="{C1AB9B82-5511-402B-A1A7-D7ACD3B35DBF}"/>
    <cellStyle name="Normal 6 4 10 3" xfId="20160" xr:uid="{FA2274A2-E19D-4E8F-A4B1-5FCACA6B4304}"/>
    <cellStyle name="Normal 6 4 10 3 2" xfId="35962" xr:uid="{8B6A5CC7-2C09-4D04-96CC-3072D6C59842}"/>
    <cellStyle name="Normal 6 4 10 4" xfId="35960" xr:uid="{73CEEC61-4309-4323-A9AE-2306070F6051}"/>
    <cellStyle name="Normal 6 4 10_Canada W" xfId="34997" xr:uid="{854AA998-BC7A-4EB5-936D-652F89BDDB8F}"/>
    <cellStyle name="Normal 6 4 11" xfId="20159" xr:uid="{6CEF7A50-4A12-42BB-A226-778C1EDF8B8E}"/>
    <cellStyle name="Normal 6 4 11 2" xfId="35963" xr:uid="{AB6C6893-28D0-46C1-A759-23C1646A8951}"/>
    <cellStyle name="Normal 6 4 12" xfId="20158" xr:uid="{D9DCE711-4D4C-41E0-9C87-9B2BEC546D15}"/>
    <cellStyle name="Normal 6 4 12 2" xfId="35964" xr:uid="{26977BAC-8D1B-4D8B-8DB3-3045CA543F7A}"/>
    <cellStyle name="Normal 6 4 13" xfId="35959" xr:uid="{DB419A4F-651F-48F9-96C6-E916E21794DD}"/>
    <cellStyle name="Normal 6 4 2" xfId="20157" xr:uid="{14CCCB2E-FE18-4ABE-A425-9CB84684F120}"/>
    <cellStyle name="Normal 6 4 2 10" xfId="20156" xr:uid="{075980B8-8CAA-48FB-AAA5-632FD3BB49B0}"/>
    <cellStyle name="Normal 6 4 2 10 2" xfId="35966" xr:uid="{2AB12246-D9FE-48EE-9AF2-64DBEBE62B75}"/>
    <cellStyle name="Normal 6 4 2 11" xfId="35965" xr:uid="{92DC5D9B-A253-452C-B83E-2564FFB68F23}"/>
    <cellStyle name="Normal 6 4 2 2" xfId="20155" xr:uid="{6A46B436-49A3-4DFD-AA4C-98AA88D22EAE}"/>
    <cellStyle name="Normal 6 4 2 2 2" xfId="20154" xr:uid="{A5CFF530-7DBC-4046-BE91-7706DC21E016}"/>
    <cellStyle name="Normal 6 4 2 2 2 2" xfId="20153" xr:uid="{82D039D8-7EBB-4D96-811C-C340698EBFC7}"/>
    <cellStyle name="Normal 6 4 2 2 2 2 2" xfId="35969" xr:uid="{5467748F-2F5C-4A6F-A146-D7D790304A3C}"/>
    <cellStyle name="Normal 6 4 2 2 2 3" xfId="20152" xr:uid="{58EB991C-0291-4CD2-989D-C17020FCAC6D}"/>
    <cellStyle name="Normal 6 4 2 2 2 3 2" xfId="35970" xr:uid="{76CE69E7-35D5-41AE-93AD-73502C4FABBB}"/>
    <cellStyle name="Normal 6 4 2 2 2 4" xfId="35968" xr:uid="{923682C0-A6FF-4FB6-90D3-1B696775183A}"/>
    <cellStyle name="Normal 6 4 2 2 2_Canada W" xfId="34998" xr:uid="{0EE8C045-E9CB-4207-88AE-0BF06196B14C}"/>
    <cellStyle name="Normal 6 4 2 2 3" xfId="20151" xr:uid="{632202E1-5ACF-40D3-BAA2-9FDE2D813E37}"/>
    <cellStyle name="Normal 6 4 2 2 3 2" xfId="18388" xr:uid="{534E34A3-A476-42B3-8ABD-774C1085477D}"/>
    <cellStyle name="Normal 6 4 2 2 3 2 2" xfId="35972" xr:uid="{F1B0CE70-9774-4D63-A66A-1DBEB9458F78}"/>
    <cellStyle name="Normal 6 4 2 2 3 3" xfId="18387" xr:uid="{84481783-E5AF-4419-9BC7-59F59390C50E}"/>
    <cellStyle name="Normal 6 4 2 2 3 3 2" xfId="35973" xr:uid="{D1563B53-15AC-46CE-B5DC-E87B9D28DF94}"/>
    <cellStyle name="Normal 6 4 2 2 3 4" xfId="35971" xr:uid="{AAE35BF8-B4D4-4FFE-8AC4-1B04E98CF323}"/>
    <cellStyle name="Normal 6 4 2 2 3_Canada W" xfId="34999" xr:uid="{1CA4B896-E668-4AC4-AA49-2CCE590F320E}"/>
    <cellStyle name="Normal 6 4 2 2 4" xfId="20150" xr:uid="{8EFB7BFB-1AA1-4E98-8B5B-384FD0660F68}"/>
    <cellStyle name="Normal 6 4 2 2 4 2" xfId="20149" xr:uid="{34974249-47F6-4FBF-B569-8DBAA921BF98}"/>
    <cellStyle name="Normal 6 4 2 2 4 2 2" xfId="35975" xr:uid="{9683DAC6-55C6-4004-814F-7DD605FB02FA}"/>
    <cellStyle name="Normal 6 4 2 2 4 3" xfId="20148" xr:uid="{1539034E-E900-4E25-86EA-141055770240}"/>
    <cellStyle name="Normal 6 4 2 2 4 3 2" xfId="35976" xr:uid="{1221F771-C937-469D-9727-58A07BD641DF}"/>
    <cellStyle name="Normal 6 4 2 2 4 4" xfId="35974" xr:uid="{9902B552-61D4-4467-9363-EDCB00DA4F5B}"/>
    <cellStyle name="Normal 6 4 2 2 4_Canada W" xfId="35000" xr:uid="{CF5C4FCE-2B72-4E34-8260-01CC088C7599}"/>
    <cellStyle name="Normal 6 4 2 2 5" xfId="20147" xr:uid="{29DFC0CE-758B-4207-A68F-09E971813D73}"/>
    <cellStyle name="Normal 6 4 2 2 5 2" xfId="20146" xr:uid="{EA018420-9576-4A17-A22F-E915CFB36AF0}"/>
    <cellStyle name="Normal 6 4 2 2 5 2 2" xfId="35978" xr:uid="{7BAB6AA4-7A98-4312-AB4A-1B641B8B99E6}"/>
    <cellStyle name="Normal 6 4 2 2 5 3" xfId="20145" xr:uid="{5218801B-D967-408D-A2B7-A3E11AFD2FFA}"/>
    <cellStyle name="Normal 6 4 2 2 5 3 2" xfId="35979" xr:uid="{D5731066-2564-43C4-A8EB-FF93EA8865FE}"/>
    <cellStyle name="Normal 6 4 2 2 5 4" xfId="35977" xr:uid="{AD23C95B-32C5-4B54-AC90-F3AD29B05F75}"/>
    <cellStyle name="Normal 6 4 2 2 5_Canada W" xfId="35001" xr:uid="{7C51686D-2870-428D-8DDA-75813713B4EE}"/>
    <cellStyle name="Normal 6 4 2 2 6" xfId="20144" xr:uid="{12DABFCA-D486-4137-8722-EA3B7771650A}"/>
    <cellStyle name="Normal 6 4 2 2 6 2" xfId="20143" xr:uid="{3563FACB-136F-4754-ABCC-FB05FC91BBF4}"/>
    <cellStyle name="Normal 6 4 2 2 6 2 2" xfId="35981" xr:uid="{8AA8A846-AA07-4647-B9F0-94FC055D1B3A}"/>
    <cellStyle name="Normal 6 4 2 2 6 3" xfId="20142" xr:uid="{9951AF0E-4F52-41C1-8583-62C8456EE862}"/>
    <cellStyle name="Normal 6 4 2 2 6 3 2" xfId="35982" xr:uid="{316EDAE6-CAF8-4079-811C-6680A155A8F1}"/>
    <cellStyle name="Normal 6 4 2 2 6 4" xfId="35980" xr:uid="{5880689C-2438-48B6-81B4-A7A378D45769}"/>
    <cellStyle name="Normal 6 4 2 2 6_Canada W" xfId="35002" xr:uid="{C3528468-6EF2-4DC0-9983-B338C77F91AC}"/>
    <cellStyle name="Normal 6 4 2 2 7" xfId="20141" xr:uid="{4C0A5148-E120-4318-AB1B-A88F7385E837}"/>
    <cellStyle name="Normal 6 4 2 2 7 2" xfId="35983" xr:uid="{701BF676-2759-4CF8-9A8F-CEA44EA7EB02}"/>
    <cellStyle name="Normal 6 4 2 2 8" xfId="20140" xr:uid="{B5A15219-0FD0-4FEE-93F7-0F5448541C8A}"/>
    <cellStyle name="Normal 6 4 2 2 8 2" xfId="35984" xr:uid="{8A2FEA59-0BD8-4718-A9AB-B04D8561FEBC}"/>
    <cellStyle name="Normal 6 4 2 2 9" xfId="35967" xr:uid="{0F1703FD-2448-4772-B551-F05CACDC7E7C}"/>
    <cellStyle name="Normal 6 4 2 2_Canada W" xfId="35003" xr:uid="{87E8F843-CEBB-4C15-8717-1F5EB1F6EA62}"/>
    <cellStyle name="Normal 6 4 2 3" xfId="20139" xr:uid="{20058466-AD9C-4061-BD37-3E98408450BE}"/>
    <cellStyle name="Normal 6 4 2 3 2" xfId="20138" xr:uid="{D725A414-5BBD-4C5E-AE77-031E36EABCB7}"/>
    <cellStyle name="Normal 6 4 2 3 2 2" xfId="20137" xr:uid="{451DFA93-25E4-41D2-AC94-0E9BE258A5EE}"/>
    <cellStyle name="Normal 6 4 2 3 2 2 2" xfId="35987" xr:uid="{AD761B57-9E6A-435C-A540-7FEF4D183A1B}"/>
    <cellStyle name="Normal 6 4 2 3 2 3" xfId="20136" xr:uid="{BEE067B9-AAEC-41D2-AFFC-197E9BE018D0}"/>
    <cellStyle name="Normal 6 4 2 3 2 3 2" xfId="35988" xr:uid="{51F149D6-4646-492D-A895-C9F21A7ABB34}"/>
    <cellStyle name="Normal 6 4 2 3 2 4" xfId="35986" xr:uid="{ADFB9F6F-4815-41C4-B949-C5318BDAD3DD}"/>
    <cellStyle name="Normal 6 4 2 3 2_Canada W" xfId="35004" xr:uid="{625045A4-B712-4A08-8222-0224CC7005B6}"/>
    <cellStyle name="Normal 6 4 2 3 3" xfId="18386" xr:uid="{6F146A7F-47FA-4293-88C9-6B738C3A85F0}"/>
    <cellStyle name="Normal 6 4 2 3 3 2" xfId="20135" xr:uid="{3F35AB7F-D8C0-4AF0-8CD1-802C0517047A}"/>
    <cellStyle name="Normal 6 4 2 3 3 2 2" xfId="35990" xr:uid="{BDA84303-514D-41F4-BC9B-87330AE7AD02}"/>
    <cellStyle name="Normal 6 4 2 3 3 3" xfId="20134" xr:uid="{5BEBEAFF-84C0-4D7A-88D6-43FC1AE343B7}"/>
    <cellStyle name="Normal 6 4 2 3 3 3 2" xfId="35991" xr:uid="{5AF5DEBD-C16F-4D5E-8679-E7951414EBD2}"/>
    <cellStyle name="Normal 6 4 2 3 3 4" xfId="35989" xr:uid="{CD150F78-D098-42C2-B42B-AF4216AF5F46}"/>
    <cellStyle name="Normal 6 4 2 3 3_Canada W" xfId="35005" xr:uid="{D5589B56-6654-4FC6-AB06-D03E1CAB6D20}"/>
    <cellStyle name="Normal 6 4 2 3 4" xfId="20133" xr:uid="{C7DF569A-CB26-4D40-BB13-7539B393B02A}"/>
    <cellStyle name="Normal 6 4 2 3 4 2" xfId="20132" xr:uid="{FF10DBCF-75FD-4240-A62D-72619B760D04}"/>
    <cellStyle name="Normal 6 4 2 3 4 2 2" xfId="35993" xr:uid="{9B071517-9BA2-4AEF-954F-0D25046D3BE8}"/>
    <cellStyle name="Normal 6 4 2 3 4 3" xfId="20131" xr:uid="{977F4B2E-25D4-4518-86F2-20E01B95B4C0}"/>
    <cellStyle name="Normal 6 4 2 3 4 3 2" xfId="35994" xr:uid="{55B307A7-CD51-4603-B936-C3250BFAD346}"/>
    <cellStyle name="Normal 6 4 2 3 4 4" xfId="35992" xr:uid="{39A94DCA-8926-4516-86E7-11D12E788E39}"/>
    <cellStyle name="Normal 6 4 2 3 4_Canada W" xfId="35006" xr:uid="{44E0D475-7B13-4935-87D7-22FEDB2A83C3}"/>
    <cellStyle name="Normal 6 4 2 3 5" xfId="20130" xr:uid="{777FBABE-DCAD-4238-80FD-64E201F772AA}"/>
    <cellStyle name="Normal 6 4 2 3 5 2" xfId="20129" xr:uid="{F3942935-0587-4EB2-A61D-552CB801D7B9}"/>
    <cellStyle name="Normal 6 4 2 3 5 2 2" xfId="35996" xr:uid="{35EA6F99-C825-46D4-8476-972F17D75F8B}"/>
    <cellStyle name="Normal 6 4 2 3 5 3" xfId="20128" xr:uid="{2C13F2CB-FB60-41AD-9FCD-AE5D6FCE2B5E}"/>
    <cellStyle name="Normal 6 4 2 3 5 3 2" xfId="35997" xr:uid="{6B58A494-0746-4ADA-B96D-EA9DC2306DA5}"/>
    <cellStyle name="Normal 6 4 2 3 5 4" xfId="35995" xr:uid="{DEFA747E-7385-48BE-9F74-5E00FA0820C7}"/>
    <cellStyle name="Normal 6 4 2 3 5_Canada W" xfId="35007" xr:uid="{A39E93D8-2D4E-4AB9-BBAB-AEB1367E8863}"/>
    <cellStyle name="Normal 6 4 2 3 6" xfId="20127" xr:uid="{278F5ED7-4E57-4B95-A9E1-6C5C125A191B}"/>
    <cellStyle name="Normal 6 4 2 3 6 2" xfId="20126" xr:uid="{0338271D-C4BA-4E67-B431-8501024B316F}"/>
    <cellStyle name="Normal 6 4 2 3 6 2 2" xfId="35999" xr:uid="{60C80BC7-0D76-439D-86B0-B6D511CC2DD0}"/>
    <cellStyle name="Normal 6 4 2 3 6 3" xfId="20125" xr:uid="{1A254211-EFA4-4A39-BDB6-9459F793EC04}"/>
    <cellStyle name="Normal 6 4 2 3 6 3 2" xfId="36000" xr:uid="{BE1DFDF2-5009-485A-A988-D1DB3E6D9BC6}"/>
    <cellStyle name="Normal 6 4 2 3 6 4" xfId="35998" xr:uid="{E15528DB-17A9-4547-9320-61CB8BB23E2F}"/>
    <cellStyle name="Normal 6 4 2 3 6_Canada W" xfId="35008" xr:uid="{9F0B3665-15EE-49D6-A7E8-A2282AC1A22F}"/>
    <cellStyle name="Normal 6 4 2 3 7" xfId="20124" xr:uid="{82F1887E-2939-4570-9BFA-D8049B995E75}"/>
    <cellStyle name="Normal 6 4 2 3 7 2" xfId="36001" xr:uid="{F3E2919B-3520-4315-ACFB-5DBF1A295525}"/>
    <cellStyle name="Normal 6 4 2 3 8" xfId="20123" xr:uid="{C0D6FCB3-6C8F-4387-8AE5-BE5FAFF77B4B}"/>
    <cellStyle name="Normal 6 4 2 3 8 2" xfId="36002" xr:uid="{E9A5C5BB-7627-44F8-9EFA-A35412469346}"/>
    <cellStyle name="Normal 6 4 2 3 9" xfId="35985" xr:uid="{7BE393B3-B13B-4694-BC7E-DFC585044A1F}"/>
    <cellStyle name="Normal 6 4 2 3_Canada W" xfId="35009" xr:uid="{649B7B0D-A127-4DC1-9A51-6CE108822674}"/>
    <cellStyle name="Normal 6 4 2 4" xfId="20122" xr:uid="{97492D73-6DC6-4377-BEB7-E5DAAF2F071E}"/>
    <cellStyle name="Normal 6 4 2 4 2" xfId="20121" xr:uid="{4A9FCD67-2AFD-4A62-A7EF-27307D2C12F2}"/>
    <cellStyle name="Normal 6 4 2 4 2 2" xfId="36004" xr:uid="{78066755-5AF8-4507-AC89-F1F05768E7C8}"/>
    <cellStyle name="Normal 6 4 2 4 3" xfId="18385" xr:uid="{F7E57A98-1F88-409B-8137-06CE7DCB9AE2}"/>
    <cellStyle name="Normal 6 4 2 4 3 2" xfId="36005" xr:uid="{BC118E54-6D87-4A07-A52A-5BF8057F9D9F}"/>
    <cellStyle name="Normal 6 4 2 4 4" xfId="36003" xr:uid="{B46D1D5F-C886-4E10-ABD3-0213179FC1E2}"/>
    <cellStyle name="Normal 6 4 2 4_Canada W" xfId="35010" xr:uid="{6E9977D5-CDF5-4E10-B15D-770854812320}"/>
    <cellStyle name="Normal 6 4 2 5" xfId="20120" xr:uid="{6F649E51-6C53-43EE-AD57-984FA05D47A3}"/>
    <cellStyle name="Normal 6 4 2 5 2" xfId="20119" xr:uid="{DF251763-CE1B-4C0C-AE34-8AFA991D6C7F}"/>
    <cellStyle name="Normal 6 4 2 5 2 2" xfId="36007" xr:uid="{0689DD25-31C3-479F-BB01-EEBA4F1ACE62}"/>
    <cellStyle name="Normal 6 4 2 5 3" xfId="20118" xr:uid="{D65E6748-809A-4022-B046-AD8F2D1D33DC}"/>
    <cellStyle name="Normal 6 4 2 5 3 2" xfId="36008" xr:uid="{8D59379E-6F19-44F7-9FCA-803396F9E3E0}"/>
    <cellStyle name="Normal 6 4 2 5 4" xfId="36006" xr:uid="{60C77BE0-60F5-4C6F-A314-5E28EBA2C699}"/>
    <cellStyle name="Normal 6 4 2 5_Canada W" xfId="35011" xr:uid="{B15E6D7E-07F2-4024-89FD-CE788F837BA3}"/>
    <cellStyle name="Normal 6 4 2 6" xfId="20117" xr:uid="{D477391D-E4E8-4C8D-8E9C-5B32E4409560}"/>
    <cellStyle name="Normal 6 4 2 6 2" xfId="20116" xr:uid="{8557C006-3C69-4A93-A6CF-18D930373C2D}"/>
    <cellStyle name="Normal 6 4 2 6 2 2" xfId="36010" xr:uid="{5D7879E7-70DB-4BF5-B2C4-37B3B03F0D09}"/>
    <cellStyle name="Normal 6 4 2 6 3" xfId="20115" xr:uid="{F48615EE-DB80-43DA-8436-84E79A2F88A1}"/>
    <cellStyle name="Normal 6 4 2 6 3 2" xfId="36011" xr:uid="{D5A5D226-19BD-4068-9507-3A25A12E6ABB}"/>
    <cellStyle name="Normal 6 4 2 6 4" xfId="36009" xr:uid="{927A362B-3B3D-460D-9D13-CACFA46D6D21}"/>
    <cellStyle name="Normal 6 4 2 6_Canada W" xfId="35012" xr:uid="{BC264B3F-FC2E-4A54-99BF-F85993B1CF44}"/>
    <cellStyle name="Normal 6 4 2 7" xfId="20114" xr:uid="{07133B9E-993E-4A18-898E-FC1491BA8E3A}"/>
    <cellStyle name="Normal 6 4 2 7 2" xfId="20113" xr:uid="{8135F574-088B-4135-B750-AD6FEA7DC72C}"/>
    <cellStyle name="Normal 6 4 2 7 2 2" xfId="36013" xr:uid="{0254D81F-E67A-4B7D-A876-44F8CF11F3FA}"/>
    <cellStyle name="Normal 6 4 2 7 3" xfId="20112" xr:uid="{3339A0D6-82DB-4282-B36D-4A08796A8C96}"/>
    <cellStyle name="Normal 6 4 2 7 3 2" xfId="36014" xr:uid="{9439A778-6CCF-4BF9-ABD0-6A261207E3C8}"/>
    <cellStyle name="Normal 6 4 2 7 4" xfId="36012" xr:uid="{AF6D3179-D8E9-4AAC-AB4F-5AEDF1180D45}"/>
    <cellStyle name="Normal 6 4 2 7_Canada W" xfId="35013" xr:uid="{6399005B-751B-449C-AE9B-2005599161A2}"/>
    <cellStyle name="Normal 6 4 2 8" xfId="20111" xr:uid="{3BA11EB8-C547-46C6-AC78-54D91DB0C51C}"/>
    <cellStyle name="Normal 6 4 2 8 2" xfId="20110" xr:uid="{AF1DF953-018D-4839-8134-6625D1029579}"/>
    <cellStyle name="Normal 6 4 2 8 2 2" xfId="36016" xr:uid="{D2E82EEB-C3E2-47F5-A94B-9FBDB339099B}"/>
    <cellStyle name="Normal 6 4 2 8 3" xfId="20109" xr:uid="{98B68C34-888B-412D-A0AC-64D008761981}"/>
    <cellStyle name="Normal 6 4 2 8 3 2" xfId="36017" xr:uid="{019E3FEE-084D-4A19-915F-9F23A164CC6E}"/>
    <cellStyle name="Normal 6 4 2 8 4" xfId="36015" xr:uid="{88033360-E514-4845-B5C4-607905C1E541}"/>
    <cellStyle name="Normal 6 4 2 8_Canada W" xfId="35014" xr:uid="{7B133CA8-5968-4131-92EE-CAE104264005}"/>
    <cellStyle name="Normal 6 4 2 9" xfId="20108" xr:uid="{8B6F3E75-08F1-44F6-A596-1BF89BBCF083}"/>
    <cellStyle name="Normal 6 4 2 9 2" xfId="36018" xr:uid="{651FAE7A-CF98-4A0C-8400-EF4EF49518C0}"/>
    <cellStyle name="Normal 6 4 2_Canada W" xfId="35015" xr:uid="{A6C1301C-649D-4F37-802B-E51ADA13031A}"/>
    <cellStyle name="Normal 6 4 3" xfId="20107" xr:uid="{6EC596DA-5FBC-4997-AAE9-AFB6A750A821}"/>
    <cellStyle name="Normal 6 4 3 10" xfId="18384" xr:uid="{EACB9204-2626-4F72-BB9E-C69303365597}"/>
    <cellStyle name="Normal 6 4 3 10 2" xfId="36020" xr:uid="{EBAEC03A-533B-41D4-99FE-CE4F264A92FC}"/>
    <cellStyle name="Normal 6 4 3 11" xfId="36019" xr:uid="{139B8857-9BE0-44A0-A506-C7D100038F25}"/>
    <cellStyle name="Normal 6 4 3 2" xfId="18383" xr:uid="{6F8D97B3-183C-49F4-ADA9-FA86C1AE587D}"/>
    <cellStyle name="Normal 6 4 3 2 2" xfId="18382" xr:uid="{D05D4D2D-C359-4F62-AB5E-EAE32E343057}"/>
    <cellStyle name="Normal 6 4 3 2 2 2" xfId="20106" xr:uid="{4E1714ED-4C35-46F9-9DA2-B68E0ABA7EBB}"/>
    <cellStyle name="Normal 6 4 3 2 2 2 2" xfId="36023" xr:uid="{D7A8A5B1-EAD3-44D3-9B21-F8E3AB2AEA14}"/>
    <cellStyle name="Normal 6 4 3 2 2 3" xfId="20105" xr:uid="{A2314206-14AE-490A-B49E-01431B125BF8}"/>
    <cellStyle name="Normal 6 4 3 2 2 3 2" xfId="36024" xr:uid="{3B5E9336-77D0-423D-A81A-25F213F9BEF7}"/>
    <cellStyle name="Normal 6 4 3 2 2 4" xfId="36022" xr:uid="{DFA30589-628A-4F1C-8F43-083346F447F2}"/>
    <cellStyle name="Normal 6 4 3 2 2_Canada W" xfId="35016" xr:uid="{BFD9EAF7-DF17-4932-9326-EBD51288B50B}"/>
    <cellStyle name="Normal 6 4 3 2 3" xfId="20104" xr:uid="{9E0419D1-E4C6-4421-AD7E-74A18623AA9A}"/>
    <cellStyle name="Normal 6 4 3 2 3 2" xfId="20103" xr:uid="{82C8724F-3BF7-43FF-82EB-583E9DD8EDF6}"/>
    <cellStyle name="Normal 6 4 3 2 3 2 2" xfId="36026" xr:uid="{664C2167-C974-4DCF-9474-9A8DD91AECF6}"/>
    <cellStyle name="Normal 6 4 3 2 3 3" xfId="20102" xr:uid="{DEC4F45D-54C8-446C-BB26-1BDB2CC2DE06}"/>
    <cellStyle name="Normal 6 4 3 2 3 3 2" xfId="36027" xr:uid="{36D422A9-1FE0-4EEF-9906-A95BEAB02C48}"/>
    <cellStyle name="Normal 6 4 3 2 3 4" xfId="36025" xr:uid="{F2E16932-A063-4814-92CF-FD9DD396D667}"/>
    <cellStyle name="Normal 6 4 3 2 3_Canada W" xfId="35017" xr:uid="{40E0FE4B-57AE-456C-821A-18D92F1D86FD}"/>
    <cellStyle name="Normal 6 4 3 2 4" xfId="20101" xr:uid="{88F4D30A-3857-4DF2-956C-5FC56A6B95F4}"/>
    <cellStyle name="Normal 6 4 3 2 4 2" xfId="20100" xr:uid="{6AD45547-2574-46E1-8041-34E6ECB8D6A5}"/>
    <cellStyle name="Normal 6 4 3 2 4 2 2" xfId="36029" xr:uid="{9DDCABC2-E84F-41F5-8212-4A13D670F03B}"/>
    <cellStyle name="Normal 6 4 3 2 4 3" xfId="20099" xr:uid="{E4DF8F78-D220-4E90-BCDC-91D6AEDC4C6B}"/>
    <cellStyle name="Normal 6 4 3 2 4 3 2" xfId="36030" xr:uid="{DB55CE5C-3CDF-428C-AC3B-BB69A729BEAD}"/>
    <cellStyle name="Normal 6 4 3 2 4 4" xfId="36028" xr:uid="{EC4222FF-6026-4A70-9FC8-742C0B89EECE}"/>
    <cellStyle name="Normal 6 4 3 2 4_Canada W" xfId="35018" xr:uid="{0CB297BC-EA9E-4BFF-BF5D-65F312780285}"/>
    <cellStyle name="Normal 6 4 3 2 5" xfId="20098" xr:uid="{2DA22238-3F7A-4200-8B27-D02A50E2232D}"/>
    <cellStyle name="Normal 6 4 3 2 5 2" xfId="20097" xr:uid="{4D0E1652-B9EE-4F01-B315-81FA1F1981FD}"/>
    <cellStyle name="Normal 6 4 3 2 5 2 2" xfId="36032" xr:uid="{39346B7A-0CC1-499C-863B-9573D780EF5B}"/>
    <cellStyle name="Normal 6 4 3 2 5 3" xfId="20096" xr:uid="{F3092AB7-D45C-458C-8FCA-AAA484DEA69C}"/>
    <cellStyle name="Normal 6 4 3 2 5 3 2" xfId="36033" xr:uid="{B4CC837D-39BF-41EB-8F73-6A70A60460BF}"/>
    <cellStyle name="Normal 6 4 3 2 5 4" xfId="36031" xr:uid="{7F09B210-926D-4C50-A777-6682F3900ACB}"/>
    <cellStyle name="Normal 6 4 3 2 5_Canada W" xfId="35019" xr:uid="{D143E277-40A0-4ACB-B12C-DB0DB9E936C3}"/>
    <cellStyle name="Normal 6 4 3 2 6" xfId="20095" xr:uid="{F4108FDB-09BD-4242-B862-06FB2501616B}"/>
    <cellStyle name="Normal 6 4 3 2 6 2" xfId="20094" xr:uid="{2F221A2A-3C93-4104-97C0-C23C3C99A43D}"/>
    <cellStyle name="Normal 6 4 3 2 6 2 2" xfId="36035" xr:uid="{82C9E585-C4CD-4B54-94ED-C933CC46D9F1}"/>
    <cellStyle name="Normal 6 4 3 2 6 3" xfId="20093" xr:uid="{B6FD4E9C-DD9D-409C-BB0E-E78F8149430B}"/>
    <cellStyle name="Normal 6 4 3 2 6 3 2" xfId="36036" xr:uid="{95EBEC85-58B2-4FF7-A9EF-E8B54A30A2CA}"/>
    <cellStyle name="Normal 6 4 3 2 6 4" xfId="36034" xr:uid="{685F2CBC-A5E3-49CD-8C18-F4BF2ED9DF4B}"/>
    <cellStyle name="Normal 6 4 3 2 6_Canada W" xfId="35020" xr:uid="{ACFA05BD-FD15-438C-AD78-CB6D25DF62A2}"/>
    <cellStyle name="Normal 6 4 3 2 7" xfId="20092" xr:uid="{A40BF4C5-4F60-491C-8E8E-56BFD4EB5249}"/>
    <cellStyle name="Normal 6 4 3 2 7 2" xfId="36037" xr:uid="{3FA34412-6607-4160-BF05-911A7E57C9CE}"/>
    <cellStyle name="Normal 6 4 3 2 8" xfId="18381" xr:uid="{7ED95D43-53DF-47A1-8A4C-69868AC777E7}"/>
    <cellStyle name="Normal 6 4 3 2 8 2" xfId="36038" xr:uid="{1B0291AB-32F9-4860-8908-BF09071DF2A8}"/>
    <cellStyle name="Normal 6 4 3 2 9" xfId="36021" xr:uid="{09E51194-3384-489B-B50F-3FBCD7F139F9}"/>
    <cellStyle name="Normal 6 4 3 2_Canada W" xfId="35021" xr:uid="{10AAF27E-3463-4EED-962F-88BE596339A4}"/>
    <cellStyle name="Normal 6 4 3 3" xfId="20091" xr:uid="{E4F25E9E-9AD0-45E1-80F8-9A8A229C3C1B}"/>
    <cellStyle name="Normal 6 4 3 3 2" xfId="20090" xr:uid="{5583997D-2413-4661-9C4B-717DF46E110B}"/>
    <cellStyle name="Normal 6 4 3 3 2 2" xfId="20089" xr:uid="{4B2A79C6-7D2D-4370-B12C-A683ADC41CA3}"/>
    <cellStyle name="Normal 6 4 3 3 2 2 2" xfId="36041" xr:uid="{85C241F1-1AEB-4925-BF85-7D8F9387F024}"/>
    <cellStyle name="Normal 6 4 3 3 2 3" xfId="20088" xr:uid="{A52B4C8C-1312-46DD-A25E-312AC2F11B2C}"/>
    <cellStyle name="Normal 6 4 3 3 2 3 2" xfId="36042" xr:uid="{6FECD9CD-C347-4BFF-ACA1-762F16FEB981}"/>
    <cellStyle name="Normal 6 4 3 3 2 4" xfId="36040" xr:uid="{2D2CD54D-ACFC-4CC9-9531-047D0D034857}"/>
    <cellStyle name="Normal 6 4 3 3 2_Canada W" xfId="35022" xr:uid="{8AB9EBF6-584A-45CD-9A9D-D6EC878DD75A}"/>
    <cellStyle name="Normal 6 4 3 3 3" xfId="20087" xr:uid="{53EBDD4E-0314-4011-98DE-19E8AED61E8C}"/>
    <cellStyle name="Normal 6 4 3 3 3 2" xfId="20086" xr:uid="{9B463F71-7079-4BB1-B995-DAD1800708F8}"/>
    <cellStyle name="Normal 6 4 3 3 3 2 2" xfId="36044" xr:uid="{080ACE32-0611-41CC-9F6D-6A4A9CFFBEBD}"/>
    <cellStyle name="Normal 6 4 3 3 3 3" xfId="20085" xr:uid="{3E1A4487-A076-4EE0-8719-A74D3C66A32B}"/>
    <cellStyle name="Normal 6 4 3 3 3 3 2" xfId="36045" xr:uid="{B592A532-FC6A-4D1E-9D35-2ECE6FF7B7CC}"/>
    <cellStyle name="Normal 6 4 3 3 3 4" xfId="36043" xr:uid="{968052DF-D4DE-4B9E-A178-7F056CC32556}"/>
    <cellStyle name="Normal 6 4 3 3 3_Canada W" xfId="35023" xr:uid="{A6CBEF85-8CB7-4A7B-A740-7205A409C3BF}"/>
    <cellStyle name="Normal 6 4 3 3 4" xfId="20084" xr:uid="{DE218482-7FA9-489F-8DE5-D25BC241172B}"/>
    <cellStyle name="Normal 6 4 3 3 4 2" xfId="20083" xr:uid="{A59199EA-735E-454C-AFE0-4235D46C4A76}"/>
    <cellStyle name="Normal 6 4 3 3 4 2 2" xfId="36047" xr:uid="{2FDD88E6-F529-4690-86CC-52FAA6E96E53}"/>
    <cellStyle name="Normal 6 4 3 3 4 3" xfId="20082" xr:uid="{F66C00B6-8267-45E0-BB8D-1787E56A6135}"/>
    <cellStyle name="Normal 6 4 3 3 4 3 2" xfId="36048" xr:uid="{733B7F9B-26DA-44E7-83EB-9D7DE68D838E}"/>
    <cellStyle name="Normal 6 4 3 3 4 4" xfId="36046" xr:uid="{96548A03-3318-4B55-BABB-94B0C7D63141}"/>
    <cellStyle name="Normal 6 4 3 3 4_Canada W" xfId="35024" xr:uid="{A6DA32AE-F923-4075-9CDE-AABF5823C013}"/>
    <cellStyle name="Normal 6 4 3 3 5" xfId="20081" xr:uid="{10C286E5-1A6F-40B2-B858-76FE1CDF1515}"/>
    <cellStyle name="Normal 6 4 3 3 5 2" xfId="20080" xr:uid="{B80A8422-5376-4517-BDB6-0219CF854088}"/>
    <cellStyle name="Normal 6 4 3 3 5 2 2" xfId="36050" xr:uid="{55F70597-902C-44FB-A796-8ECF42BB9E24}"/>
    <cellStyle name="Normal 6 4 3 3 5 3" xfId="20079" xr:uid="{C6E5F9A5-98CF-4387-A8FD-E0B9609D8FF3}"/>
    <cellStyle name="Normal 6 4 3 3 5 3 2" xfId="36051" xr:uid="{C8BC0AD5-4A96-426D-8A34-1297E5F245E2}"/>
    <cellStyle name="Normal 6 4 3 3 5 4" xfId="36049" xr:uid="{C51B801B-E9D4-46B9-9D0F-933F33D683F5}"/>
    <cellStyle name="Normal 6 4 3 3 5_Canada W" xfId="35025" xr:uid="{82F9EFC0-7C31-478A-B97F-AA5DC7FF3FC0}"/>
    <cellStyle name="Normal 6 4 3 3 6" xfId="20078" xr:uid="{E0C671A6-0A87-4E1A-8218-5570A36F4E28}"/>
    <cellStyle name="Normal 6 4 3 3 6 2" xfId="20077" xr:uid="{E3DA0F1C-0936-4138-AC54-135C48F3F755}"/>
    <cellStyle name="Normal 6 4 3 3 6 2 2" xfId="36053" xr:uid="{365A2C80-BDCF-46B9-BB03-BB9271D96B50}"/>
    <cellStyle name="Normal 6 4 3 3 6 3" xfId="18380" xr:uid="{D3071BB8-08B1-4B20-A285-0D91EFCB8BC7}"/>
    <cellStyle name="Normal 6 4 3 3 6 3 2" xfId="36054" xr:uid="{CD6CD13D-BBD1-420F-96DF-786E3475E194}"/>
    <cellStyle name="Normal 6 4 3 3 6 4" xfId="36052" xr:uid="{62DFF9B3-8A70-4618-8C34-37A402583C96}"/>
    <cellStyle name="Normal 6 4 3 3 6_Canada W" xfId="35026" xr:uid="{C1E6EF5F-172B-4153-A974-CCF637E930D6}"/>
    <cellStyle name="Normal 6 4 3 3 7" xfId="18379" xr:uid="{108DB6B6-29A0-4F66-8824-3D8969CF6E2C}"/>
    <cellStyle name="Normal 6 4 3 3 7 2" xfId="36055" xr:uid="{D3F16FB5-EF64-4FF3-8C3B-FA44FD68AAD8}"/>
    <cellStyle name="Normal 6 4 3 3 8" xfId="20076" xr:uid="{4E4B168A-7264-404C-998E-FF085307CD7F}"/>
    <cellStyle name="Normal 6 4 3 3 8 2" xfId="36056" xr:uid="{59C2FB06-9DC5-47A0-B836-9A84E9692EB2}"/>
    <cellStyle name="Normal 6 4 3 3 9" xfId="36039" xr:uid="{238CDF13-A03A-42BD-8B7E-FC1DCD0A7FC9}"/>
    <cellStyle name="Normal 6 4 3 3_Canada W" xfId="35027" xr:uid="{9584FECC-0979-4CFB-95F6-7A7EF559F968}"/>
    <cellStyle name="Normal 6 4 3 4" xfId="20075" xr:uid="{6217CCAE-57AF-431E-A824-5CE24EEA940D}"/>
    <cellStyle name="Normal 6 4 3 4 2" xfId="20074" xr:uid="{C17D535C-64C5-4C15-94E9-9E9146DA2A04}"/>
    <cellStyle name="Normal 6 4 3 4 2 2" xfId="36058" xr:uid="{37FA3E53-D0EA-4D8E-AB88-38AF34D7587C}"/>
    <cellStyle name="Normal 6 4 3 4 3" xfId="20073" xr:uid="{90531D72-D8EB-4317-826F-A78238AAF6AF}"/>
    <cellStyle name="Normal 6 4 3 4 3 2" xfId="36059" xr:uid="{4BAC35F0-2BB1-41E6-A03E-A8CFBBD29A29}"/>
    <cellStyle name="Normal 6 4 3 4 4" xfId="36057" xr:uid="{0B10E56E-94F7-49E1-9E0B-A9A6D687DD8B}"/>
    <cellStyle name="Normal 6 4 3 4_Canada W" xfId="35028" xr:uid="{BE815554-31F8-4475-8131-F020B20A7165}"/>
    <cellStyle name="Normal 6 4 3 5" xfId="20072" xr:uid="{6A86C2A7-40AD-4260-B194-4E75D3E71E14}"/>
    <cellStyle name="Normal 6 4 3 5 2" xfId="20071" xr:uid="{E3BAA34B-FFEA-4959-88BF-AA1F52E5616C}"/>
    <cellStyle name="Normal 6 4 3 5 2 2" xfId="36061" xr:uid="{F66463ED-CCDE-4009-BF14-6297D08485E7}"/>
    <cellStyle name="Normal 6 4 3 5 3" xfId="18183" xr:uid="{7848CCC2-2E62-4C93-9699-7D854ADCB171}"/>
    <cellStyle name="Normal 6 4 3 5 3 2" xfId="36062" xr:uid="{B4D02557-217B-4892-904F-FFDC01B82E89}"/>
    <cellStyle name="Normal 6 4 3 5 4" xfId="36060" xr:uid="{2A86B003-F5B9-40D7-B1A0-1FCEE75A4DDA}"/>
    <cellStyle name="Normal 6 4 3 5_Canada W" xfId="35029" xr:uid="{C4BB8D45-AF9E-4430-9E42-025CF5F19A26}"/>
    <cellStyle name="Normal 6 4 3 6" xfId="18378" xr:uid="{F5444B01-7FAC-4218-A622-D2F8373C4B6C}"/>
    <cellStyle name="Normal 6 4 3 6 2" xfId="20070" xr:uid="{B6A1E9E5-82BC-4864-83A4-94663932A4C7}"/>
    <cellStyle name="Normal 6 4 3 6 2 2" xfId="36064" xr:uid="{203FBB41-EF5D-48A0-936A-411BC3D190F2}"/>
    <cellStyle name="Normal 6 4 3 6 3" xfId="20069" xr:uid="{039310C3-BD02-4443-9FBE-9D26F12165DB}"/>
    <cellStyle name="Normal 6 4 3 6 3 2" xfId="36065" xr:uid="{AB9D0212-2AAE-4A07-BF7E-24312E93BFEF}"/>
    <cellStyle name="Normal 6 4 3 6 4" xfId="36063" xr:uid="{2124E6C8-6AAF-4164-B0E0-6B408ACC24B2}"/>
    <cellStyle name="Normal 6 4 3 6_Canada W" xfId="35030" xr:uid="{4FCCCCCE-50A5-4AB8-8EBF-2ED85286B28F}"/>
    <cellStyle name="Normal 6 4 3 7" xfId="20068" xr:uid="{4D7EA051-D48C-49A8-A427-5E0DF4A05D42}"/>
    <cellStyle name="Normal 6 4 3 7 2" xfId="20067" xr:uid="{096FE2A5-6F6D-4230-A6C5-A51EDB3C772F}"/>
    <cellStyle name="Normal 6 4 3 7 2 2" xfId="36067" xr:uid="{F469DE43-3EB4-4C93-8F92-776830F5E94E}"/>
    <cellStyle name="Normal 6 4 3 7 3" xfId="20066" xr:uid="{7EF731CD-4728-45F0-9DFE-2B843BBFFFD7}"/>
    <cellStyle name="Normal 6 4 3 7 3 2" xfId="36068" xr:uid="{2794D687-A4DA-4BAA-8C57-A92B6EE15C15}"/>
    <cellStyle name="Normal 6 4 3 7 4" xfId="36066" xr:uid="{C1303F54-F850-45A4-B8DF-A66CA1AE9348}"/>
    <cellStyle name="Normal 6 4 3 7_Canada W" xfId="35031" xr:uid="{B29822F0-2131-4217-8FD6-08CB8CA069E0}"/>
    <cellStyle name="Normal 6 4 3 8" xfId="20065" xr:uid="{ADF23C9D-C712-418E-8EB9-CA854C9814CF}"/>
    <cellStyle name="Normal 6 4 3 8 2" xfId="20064" xr:uid="{B0AD4489-2EEC-46A6-802F-9CBFD6B982BD}"/>
    <cellStyle name="Normal 6 4 3 8 2 2" xfId="36070" xr:uid="{CE6F53A7-E100-4B0B-BD62-929D5910C639}"/>
    <cellStyle name="Normal 6 4 3 8 3" xfId="20063" xr:uid="{BE498140-E97C-4F34-887B-71E0F74050A0}"/>
    <cellStyle name="Normal 6 4 3 8 3 2" xfId="36071" xr:uid="{BCE24990-AB6F-410D-BF52-D8129E0D5EBB}"/>
    <cellStyle name="Normal 6 4 3 8 4" xfId="36069" xr:uid="{5C062783-B8C6-4BB5-92E3-3E713D105A63}"/>
    <cellStyle name="Normal 6 4 3 8_Canada W" xfId="35032" xr:uid="{5E4F870D-8AF9-4F8C-A13E-0725616BECCA}"/>
    <cellStyle name="Normal 6 4 3 9" xfId="20062" xr:uid="{0AF70A3A-0B91-4C52-9CE5-B9CB8BE47168}"/>
    <cellStyle name="Normal 6 4 3 9 2" xfId="36072" xr:uid="{68B1523C-A3C6-4CBE-8E95-63CD8FFFF04F}"/>
    <cellStyle name="Normal 6 4 3_Canada W" xfId="35033" xr:uid="{E81775B4-6501-446E-AF9A-6251238D0E4A}"/>
    <cellStyle name="Normal 6 4 4" xfId="20061" xr:uid="{CCDCCFB8-3F3C-4F1E-A408-FBC4A2EAC5F1}"/>
    <cellStyle name="Normal 6 4 4 2" xfId="20060" xr:uid="{35CC955C-FB3F-4E1B-AF24-8AD4E0836CA8}"/>
    <cellStyle name="Normal 6 4 4 2 2" xfId="20059" xr:uid="{03D9FBC8-76CB-41A0-9718-C9F996DF2B78}"/>
    <cellStyle name="Normal 6 4 4 2 2 2" xfId="36075" xr:uid="{4752CAC3-414C-41E5-B7D7-15D27D931A27}"/>
    <cellStyle name="Normal 6 4 4 2 3" xfId="20058" xr:uid="{7884A6BB-CF66-4017-A28E-7E9610F269C2}"/>
    <cellStyle name="Normal 6 4 4 2 3 2" xfId="36076" xr:uid="{53BD3928-A9F7-411E-B8A1-21E0E1A757EC}"/>
    <cellStyle name="Normal 6 4 4 2 4" xfId="36074" xr:uid="{0AEB04C9-5034-4B6B-B1B7-9A18DB3851F7}"/>
    <cellStyle name="Normal 6 4 4 2_Canada W" xfId="35034" xr:uid="{A3542829-FAA5-472F-B933-CF0C262EBADF}"/>
    <cellStyle name="Normal 6 4 4 3" xfId="20057" xr:uid="{44530580-F9C6-4BF9-999D-E5B8A7DA610C}"/>
    <cellStyle name="Normal 6 4 4 3 2" xfId="20056" xr:uid="{FDC4345D-AB5D-4F52-B9E3-2AE1988FF907}"/>
    <cellStyle name="Normal 6 4 4 3 2 2" xfId="36078" xr:uid="{08E73F4C-05BF-4E7F-8BD4-6FC5CB8204BD}"/>
    <cellStyle name="Normal 6 4 4 3 3" xfId="20055" xr:uid="{B4AE5CC4-9FB4-4B6B-928F-945F9CE1FF7A}"/>
    <cellStyle name="Normal 6 4 4 3 3 2" xfId="36079" xr:uid="{AC3764E3-6ECC-4D48-AD9D-A1D8103D0FC3}"/>
    <cellStyle name="Normal 6 4 4 3 4" xfId="36077" xr:uid="{58F2800D-B7DF-4C46-A983-1F012536620C}"/>
    <cellStyle name="Normal 6 4 4 3_Canada W" xfId="35035" xr:uid="{C16D4EE0-452B-415F-8291-D2F16810333D}"/>
    <cellStyle name="Normal 6 4 4 4" xfId="20054" xr:uid="{DBDBE2CF-3E98-4995-A41B-96B1A89C9F5D}"/>
    <cellStyle name="Normal 6 4 4 4 2" xfId="20053" xr:uid="{660557DE-1C7A-4DA7-B6CE-0CB57712C2FA}"/>
    <cellStyle name="Normal 6 4 4 4 2 2" xfId="36081" xr:uid="{96CBD47D-242B-48D5-92D5-08442BA5B4FD}"/>
    <cellStyle name="Normal 6 4 4 4 3" xfId="20052" xr:uid="{95AC038C-66A7-4DA7-BA0E-69390BBDD2D3}"/>
    <cellStyle name="Normal 6 4 4 4 3 2" xfId="36082" xr:uid="{175151AB-96F4-4078-BE1D-C8E293AB8C79}"/>
    <cellStyle name="Normal 6 4 4 4 4" xfId="36080" xr:uid="{C8421FE0-DF41-4710-84E6-5E311EC643E5}"/>
    <cellStyle name="Normal 6 4 4 4_Canada W" xfId="35036" xr:uid="{2495587D-E4F3-4EFB-8CCE-C294F5FBA207}"/>
    <cellStyle name="Normal 6 4 4 5" xfId="20051" xr:uid="{A30FD902-183E-48FE-B6FF-E6BCCBF86C5D}"/>
    <cellStyle name="Normal 6 4 4 5 2" xfId="20050" xr:uid="{D743B1A9-7558-4306-A122-0E40CA19D974}"/>
    <cellStyle name="Normal 6 4 4 5 2 2" xfId="36084" xr:uid="{785BD3BF-A677-4254-B8DE-A455364EFBB2}"/>
    <cellStyle name="Normal 6 4 4 5 3" xfId="20049" xr:uid="{BF3BD56C-F304-411B-8B63-5CE354B021AD}"/>
    <cellStyle name="Normal 6 4 4 5 3 2" xfId="36085" xr:uid="{D6B8FC88-A5FE-4144-AB1C-0FBC8D04CF97}"/>
    <cellStyle name="Normal 6 4 4 5 4" xfId="36083" xr:uid="{43A61466-A210-4C56-A25C-2ADA2992D173}"/>
    <cellStyle name="Normal 6 4 4 5_Canada W" xfId="35037" xr:uid="{C748B696-85F7-4A97-A7BD-01DA96F61457}"/>
    <cellStyle name="Normal 6 4 4 6" xfId="20048" xr:uid="{094EB358-675E-4447-836E-9BA13894F9D5}"/>
    <cellStyle name="Normal 6 4 4 6 2" xfId="20047" xr:uid="{3774CCFF-F9F7-4310-9FDC-351E436F1D89}"/>
    <cellStyle name="Normal 6 4 4 6 2 2" xfId="36087" xr:uid="{4F27866B-3BCE-4A6A-ACC9-1FC19F2BC68C}"/>
    <cellStyle name="Normal 6 4 4 6 3" xfId="20046" xr:uid="{E2A763AA-E1E9-480C-BFEE-CB033EDE409D}"/>
    <cellStyle name="Normal 6 4 4 6 3 2" xfId="36088" xr:uid="{FABD69BA-AAAC-45E3-9A00-A840B914E910}"/>
    <cellStyle name="Normal 6 4 4 6 4" xfId="36086" xr:uid="{F2ABF303-DF20-43E4-8A2C-E9F249B8CD55}"/>
    <cellStyle name="Normal 6 4 4 6_Canada W" xfId="35038" xr:uid="{93D1A461-3992-4C39-B66F-6653DDAD2AEA}"/>
    <cellStyle name="Normal 6 4 4 7" xfId="20045" xr:uid="{23B06B27-D661-41DB-A0DA-567FDD5736DF}"/>
    <cellStyle name="Normal 6 4 4 7 2" xfId="36089" xr:uid="{1B461DCB-7715-4B6E-9592-9FCDAB71D691}"/>
    <cellStyle name="Normal 6 4 4 8" xfId="20044" xr:uid="{515EAADF-D86A-4B13-9BAA-45125CC282EE}"/>
    <cellStyle name="Normal 6 4 4 8 2" xfId="36090" xr:uid="{256B7307-5116-4BE8-8B84-876093F38E00}"/>
    <cellStyle name="Normal 6 4 4 9" xfId="36073" xr:uid="{809AFF07-73E4-43A9-AC32-09A9451968F9}"/>
    <cellStyle name="Normal 6 4 4_Canada W" xfId="35039" xr:uid="{22003306-307C-4CC2-9272-94E00A8D7A17}"/>
    <cellStyle name="Normal 6 4 5" xfId="20043" xr:uid="{344F02E6-2CCF-4A24-AEEB-096FF8ED8827}"/>
    <cellStyle name="Normal 6 4 5 2" xfId="20042" xr:uid="{AACAFC78-EE3B-4D0D-8581-40947F64DCE2}"/>
    <cellStyle name="Normal 6 4 5 2 2" xfId="20041" xr:uid="{1DA18405-7E9A-48D9-91A7-D24DC65B4EC2}"/>
    <cellStyle name="Normal 6 4 5 2 2 2" xfId="36093" xr:uid="{915B5BD6-0672-4DC6-8568-1FE1904C7FA3}"/>
    <cellStyle name="Normal 6 4 5 2 3" xfId="20040" xr:uid="{08450084-B210-4833-A32E-A6FA8E450379}"/>
    <cellStyle name="Normal 6 4 5 2 3 2" xfId="36094" xr:uid="{D61BCAA0-F6FD-4780-8B5A-699293D167AA}"/>
    <cellStyle name="Normal 6 4 5 2 4" xfId="36092" xr:uid="{732CBB76-2ABD-42D0-AC3A-8781AA37E2BD}"/>
    <cellStyle name="Normal 6 4 5 2_Canada W" xfId="35040" xr:uid="{DC4E9581-128B-4B5B-BE3D-CBA442C75B2E}"/>
    <cellStyle name="Normal 6 4 5 3" xfId="20039" xr:uid="{A729427C-DD92-4150-9B4F-831601F11AB2}"/>
    <cellStyle name="Normal 6 4 5 3 2" xfId="20038" xr:uid="{59249653-7509-4075-903F-3D6EBD9A0E58}"/>
    <cellStyle name="Normal 6 4 5 3 2 2" xfId="36096" xr:uid="{7DCA4B97-90F1-40AD-A919-AE2DF5862032}"/>
    <cellStyle name="Normal 6 4 5 3 3" xfId="20037" xr:uid="{F3DEE792-11AA-4CB9-9AF4-6E9627A9915C}"/>
    <cellStyle name="Normal 6 4 5 3 3 2" xfId="36097" xr:uid="{FBC69FF5-EB87-4441-BB36-5A82C32CA0CB}"/>
    <cellStyle name="Normal 6 4 5 3 4" xfId="36095" xr:uid="{60D1A5F5-C41F-4022-B920-7731478C7B40}"/>
    <cellStyle name="Normal 6 4 5 3_Canada W" xfId="35041" xr:uid="{ABD90715-DADF-41DB-B9C1-F84EBCEEA2C1}"/>
    <cellStyle name="Normal 6 4 5 4" xfId="20036" xr:uid="{D5A6F12D-965B-406F-A2DC-90749A4383DB}"/>
    <cellStyle name="Normal 6 4 5 4 2" xfId="20035" xr:uid="{D2189BC6-17C6-4773-A6E9-5CA029D5AF33}"/>
    <cellStyle name="Normal 6 4 5 4 2 2" xfId="36099" xr:uid="{0E462BAC-FEBB-40B5-9495-EC15F3534B0C}"/>
    <cellStyle name="Normal 6 4 5 4 3" xfId="20034" xr:uid="{491790CD-1EE0-4E7E-9FB9-4DECF2E0D1C5}"/>
    <cellStyle name="Normal 6 4 5 4 3 2" xfId="36100" xr:uid="{1A968BB0-33D3-41D8-9F1F-2490B4BE22DC}"/>
    <cellStyle name="Normal 6 4 5 4 4" xfId="36098" xr:uid="{4605055C-9540-476B-A2DF-A1E547CAEB7E}"/>
    <cellStyle name="Normal 6 4 5 4_Canada W" xfId="35042" xr:uid="{3C2D24DE-6BAA-41E9-BD6F-806318E93EBE}"/>
    <cellStyle name="Normal 6 4 5 5" xfId="20033" xr:uid="{1CD605BD-16FC-40B4-8197-D38C93F8C74A}"/>
    <cellStyle name="Normal 6 4 5 5 2" xfId="20032" xr:uid="{643D6D0F-FE68-4278-98EC-1F00911FB589}"/>
    <cellStyle name="Normal 6 4 5 5 2 2" xfId="36102" xr:uid="{686120AB-0E84-4297-A3B7-931A42CD209E}"/>
    <cellStyle name="Normal 6 4 5 5 3" xfId="20031" xr:uid="{01878332-C581-476B-9A8D-9D0C2423CF69}"/>
    <cellStyle name="Normal 6 4 5 5 3 2" xfId="36103" xr:uid="{E96E5C17-2B02-481C-9DBD-5B6FEE3C1DF8}"/>
    <cellStyle name="Normal 6 4 5 5 4" xfId="36101" xr:uid="{F4467B86-9837-4E69-8976-AF119957ACF0}"/>
    <cellStyle name="Normal 6 4 5 5_Canada W" xfId="35043" xr:uid="{7B7C4E73-3145-43BF-AF5A-5B0A20C1DF5E}"/>
    <cellStyle name="Normal 6 4 5 6" xfId="20030" xr:uid="{0AFB1846-6F83-47C5-8BA3-ACA6CFF7E8D0}"/>
    <cellStyle name="Normal 6 4 5 6 2" xfId="20029" xr:uid="{DC62C8A7-7228-48BD-914E-F29AAF3018EE}"/>
    <cellStyle name="Normal 6 4 5 6 2 2" xfId="36105" xr:uid="{0BAF06FD-D406-4D2B-97E5-1D971985C6B9}"/>
    <cellStyle name="Normal 6 4 5 6 3" xfId="20028" xr:uid="{43DAC89B-32EE-4285-9F54-CF5F7C975B2F}"/>
    <cellStyle name="Normal 6 4 5 6 3 2" xfId="36106" xr:uid="{31F77508-62FC-4B7C-9E50-6BE9C3B5302E}"/>
    <cellStyle name="Normal 6 4 5 6 4" xfId="36104" xr:uid="{9B4650C5-9565-47B7-9321-3D26BF5D00BB}"/>
    <cellStyle name="Normal 6 4 5 6_Canada W" xfId="35044" xr:uid="{A9664105-DF40-4C3C-8702-E91313DD609E}"/>
    <cellStyle name="Normal 6 4 5 7" xfId="20027" xr:uid="{A7A7F42D-26E5-41AD-8BBC-376835393B37}"/>
    <cellStyle name="Normal 6 4 5 7 2" xfId="36107" xr:uid="{6D290E98-92AA-4A14-874B-034C1FC8B62F}"/>
    <cellStyle name="Normal 6 4 5 8" xfId="20026" xr:uid="{F665AE98-70A1-4EEB-8171-60843E40A7AA}"/>
    <cellStyle name="Normal 6 4 5 8 2" xfId="36108" xr:uid="{2E2EA9E9-306D-42ED-B03B-AA9BDA7B3E90}"/>
    <cellStyle name="Normal 6 4 5 9" xfId="36091" xr:uid="{4B8360DB-5F78-4381-B712-E457557DB569}"/>
    <cellStyle name="Normal 6 4 5_Canada W" xfId="35045" xr:uid="{E659EB5F-747B-454D-B942-C19A16CB244A}"/>
    <cellStyle name="Normal 6 4 6" xfId="20025" xr:uid="{1784840B-6285-4ED8-970A-B1A82AA62438}"/>
    <cellStyle name="Normal 6 4 6 2" xfId="18377" xr:uid="{0A0913B4-DC44-41A5-9830-EE7258C326DD}"/>
    <cellStyle name="Normal 6 4 6 2 2" xfId="36110" xr:uid="{1A8A1EA4-A68C-4BF6-82AD-3695A023100D}"/>
    <cellStyle name="Normal 6 4 6 3" xfId="18376" xr:uid="{8D36EB4D-B1F4-4D9A-AB95-F7FE2397800F}"/>
    <cellStyle name="Normal 6 4 6 3 2" xfId="36111" xr:uid="{57D4DCF3-9A47-419E-BA44-20AD1F5FD93B}"/>
    <cellStyle name="Normal 6 4 6 4" xfId="36109" xr:uid="{F26D33DF-AE20-4864-8EC0-86155F129164}"/>
    <cellStyle name="Normal 6 4 6_Canada W" xfId="35046" xr:uid="{D5A1F39A-301B-4214-AECF-F578F79C4218}"/>
    <cellStyle name="Normal 6 4 7" xfId="20024" xr:uid="{14C6946D-340F-4D7C-87E3-F82F51AF0329}"/>
    <cellStyle name="Normal 6 4 7 2" xfId="20023" xr:uid="{6A4FB7C2-61C5-4345-869F-29AFC515463A}"/>
    <cellStyle name="Normal 6 4 7 2 2" xfId="36113" xr:uid="{70179479-48D0-410C-BA45-1E69ED04D5D6}"/>
    <cellStyle name="Normal 6 4 7 3" xfId="20022" xr:uid="{AB591922-94F2-4E7C-B6EF-D7F43D2FB8DB}"/>
    <cellStyle name="Normal 6 4 7 3 2" xfId="36114" xr:uid="{D3ED3CCA-D0EF-47CB-8DC7-F0ABB66190A4}"/>
    <cellStyle name="Normal 6 4 7 4" xfId="36112" xr:uid="{645E9CC9-272C-463B-9F27-47B7B728CF4E}"/>
    <cellStyle name="Normal 6 4 7_Canada W" xfId="35047" xr:uid="{71C23FEE-4B6A-4133-994C-EFDEADE6AB09}"/>
    <cellStyle name="Normal 6 4 8" xfId="20021" xr:uid="{DA53A196-709E-42FE-88B8-45EF9159CD69}"/>
    <cellStyle name="Normal 6 4 8 2" xfId="20020" xr:uid="{5ADBD56D-7B8E-4E66-8C35-E352C1EF1DE5}"/>
    <cellStyle name="Normal 6 4 8 2 2" xfId="36116" xr:uid="{4573FAAD-9CA6-4C40-9856-388BDCA0ACCD}"/>
    <cellStyle name="Normal 6 4 8 3" xfId="20019" xr:uid="{52E803CC-0B6B-48C1-ACEF-A7A7A030757B}"/>
    <cellStyle name="Normal 6 4 8 3 2" xfId="36117" xr:uid="{D1402328-9ED1-43A2-A9B9-FBB5C1806964}"/>
    <cellStyle name="Normal 6 4 8 4" xfId="36115" xr:uid="{6C86649B-5F1E-4732-BD6A-6065ED79ACCC}"/>
    <cellStyle name="Normal 6 4 8_Canada W" xfId="35048" xr:uid="{E94E2F03-065C-42E7-8268-46336B048F51}"/>
    <cellStyle name="Normal 6 4 9" xfId="20018" xr:uid="{61B6E1D7-7603-44E6-B4D5-DB3482B745DB}"/>
    <cellStyle name="Normal 6 4 9 2" xfId="20017" xr:uid="{85A02F67-B55D-41C4-BA77-DD4EF1800015}"/>
    <cellStyle name="Normal 6 4 9 2 2" xfId="36119" xr:uid="{9025126B-2C04-46B3-B5EE-F7A66C4C0603}"/>
    <cellStyle name="Normal 6 4 9 3" xfId="20016" xr:uid="{27469F7D-D311-4B05-9F06-8FAECE30F180}"/>
    <cellStyle name="Normal 6 4 9 3 2" xfId="36120" xr:uid="{007592A6-0C8E-49CA-9976-7DCECA41084E}"/>
    <cellStyle name="Normal 6 4 9 4" xfId="36118" xr:uid="{BCB116C5-E390-4C83-81F0-63597FF21078}"/>
    <cellStyle name="Normal 6 4 9_Canada W" xfId="35049" xr:uid="{EFE588A6-AB9F-40A1-B8E0-AC3EB7010CC5}"/>
    <cellStyle name="Normal 6 4_Canada W" xfId="35050" xr:uid="{DE70D62D-AED1-413F-A2D9-8EB997E62BF1}"/>
    <cellStyle name="Normal 6 5" xfId="1845" xr:uid="{00000000-0005-0000-0000-0000F2070000}"/>
    <cellStyle name="Normal 6 5 10" xfId="20015" xr:uid="{6303F972-5404-48C6-A58C-6C9EEFBC8557}"/>
    <cellStyle name="Normal 6 5 10 2" xfId="36122" xr:uid="{13FE5DF7-3F50-4E3B-A6A6-B27431FBF80C}"/>
    <cellStyle name="Normal 6 5 11" xfId="36121" xr:uid="{0A661C43-AF28-497C-83CA-4145167B165F}"/>
    <cellStyle name="Normal 6 5 2" xfId="20014" xr:uid="{264CF927-2F14-47BD-8AC3-26DBB30328DD}"/>
    <cellStyle name="Normal 6 5 2 2" xfId="20013" xr:uid="{25BFF6F4-E134-4A5E-BF2A-723A96488110}"/>
    <cellStyle name="Normal 6 5 2 2 2" xfId="20012" xr:uid="{1FB065B3-094E-4658-BFA8-4200400E8FAC}"/>
    <cellStyle name="Normal 6 5 2 2 2 2" xfId="36125" xr:uid="{F102BD64-A820-4FA9-9066-EF96C9EE3941}"/>
    <cellStyle name="Normal 6 5 2 2 3" xfId="20011" xr:uid="{41DFF7C5-10E6-46EF-AE74-96F7BDF09FDF}"/>
    <cellStyle name="Normal 6 5 2 2 3 2" xfId="36126" xr:uid="{610725AA-FFEC-488C-A05A-70EE3D95F4E4}"/>
    <cellStyle name="Normal 6 5 2 2 4" xfId="36124" xr:uid="{AE63CA7F-0EFE-463B-ADEB-CB2E7093EE00}"/>
    <cellStyle name="Normal 6 5 2 2_Canada W" xfId="35051" xr:uid="{28C0942F-AA7A-4357-A280-8AD0D14F2DF9}"/>
    <cellStyle name="Normal 6 5 2 3" xfId="18375" xr:uid="{D9F20F4B-3FA3-4BE0-A364-2A7FA06BBAA5}"/>
    <cellStyle name="Normal 6 5 2 3 2" xfId="20010" xr:uid="{2A2A8EEB-817A-43CE-89B7-165616AF0174}"/>
    <cellStyle name="Normal 6 5 2 3 2 2" xfId="36128" xr:uid="{47C88247-B982-48DC-AA4C-C7D4DA761C66}"/>
    <cellStyle name="Normal 6 5 2 3 3" xfId="20009" xr:uid="{89027552-2A7F-40EC-B829-EA16E4167A6D}"/>
    <cellStyle name="Normal 6 5 2 3 3 2" xfId="36129" xr:uid="{F2F0094C-FE27-41AA-9F65-138EEBD8ED07}"/>
    <cellStyle name="Normal 6 5 2 3 4" xfId="36127" xr:uid="{15C73418-B7AA-4C54-9AA3-E755F6FFCE54}"/>
    <cellStyle name="Normal 6 5 2 3_Canada W" xfId="35052" xr:uid="{4F3D2D49-91D1-4507-8FF8-B5EE6010DD0C}"/>
    <cellStyle name="Normal 6 5 2 4" xfId="20008" xr:uid="{C6180E91-DA41-4E1E-9432-D62A688DFBC4}"/>
    <cellStyle name="Normal 6 5 2 4 2" xfId="20007" xr:uid="{CE0C7F21-A875-4B63-B6C4-17860C33CD5B}"/>
    <cellStyle name="Normal 6 5 2 4 2 2" xfId="36131" xr:uid="{DEFC7A53-C432-4D00-B05E-16BCB862E21F}"/>
    <cellStyle name="Normal 6 5 2 4 3" xfId="20006" xr:uid="{FC7C2A9E-F1BE-4D10-A19D-35157C432FE0}"/>
    <cellStyle name="Normal 6 5 2 4 3 2" xfId="36132" xr:uid="{B485D880-6305-4EA6-867A-CA5725B0EA2B}"/>
    <cellStyle name="Normal 6 5 2 4 4" xfId="36130" xr:uid="{C899B63E-83CC-4264-8374-0E8FBA9DE59C}"/>
    <cellStyle name="Normal 6 5 2 4_Canada W" xfId="35053" xr:uid="{3CC312D7-BB0A-4245-98A6-A8F682D15A52}"/>
    <cellStyle name="Normal 6 5 2 5" xfId="20005" xr:uid="{5C445944-924E-441D-AC42-D19C1BBC9CFD}"/>
    <cellStyle name="Normal 6 5 2 5 2" xfId="20004" xr:uid="{F6FE3DA4-E7E9-41CE-9C98-C0992529316B}"/>
    <cellStyle name="Normal 6 5 2 5 2 2" xfId="36134" xr:uid="{2D8C0300-A6A5-4E7E-934A-CC7329360F48}"/>
    <cellStyle name="Normal 6 5 2 5 3" xfId="20003" xr:uid="{5B509836-2EC3-44CC-BFE3-9A5C6D7E83D6}"/>
    <cellStyle name="Normal 6 5 2 5 3 2" xfId="36135" xr:uid="{81F093CC-21EE-43AA-987F-8B482D6F7171}"/>
    <cellStyle name="Normal 6 5 2 5 4" xfId="36133" xr:uid="{6B7C2235-598D-48F0-B1FB-16825E058A8A}"/>
    <cellStyle name="Normal 6 5 2 5_Canada W" xfId="35054" xr:uid="{DBCA58FA-4C2E-4E16-BC7F-060B9813F8E9}"/>
    <cellStyle name="Normal 6 5 2 6" xfId="20002" xr:uid="{D0DE5D8F-F777-402A-8DDA-37534E3940C7}"/>
    <cellStyle name="Normal 6 5 2 6 2" xfId="20001" xr:uid="{C080731F-5C23-4AB3-8C94-55B8C89A3534}"/>
    <cellStyle name="Normal 6 5 2 6 2 2" xfId="36137" xr:uid="{9B34EB28-9BD3-4D85-9AF2-1A44D8C6DCA7}"/>
    <cellStyle name="Normal 6 5 2 6 3" xfId="20000" xr:uid="{F6E34F87-7168-46A5-977D-48903B58447A}"/>
    <cellStyle name="Normal 6 5 2 6 3 2" xfId="36138" xr:uid="{1451DD8D-1672-40CE-BF7C-D8DF2398CB8A}"/>
    <cellStyle name="Normal 6 5 2 6 4" xfId="36136" xr:uid="{0B87A60E-701E-46DF-BB88-B87D1F640D16}"/>
    <cellStyle name="Normal 6 5 2 6_Canada W" xfId="35055" xr:uid="{E5DEFA02-01DA-4605-884F-EF4B701435D9}"/>
    <cellStyle name="Normal 6 5 2 7" xfId="19999" xr:uid="{C04B9D1D-4DF9-49F0-B901-0F8385D1DB9A}"/>
    <cellStyle name="Normal 6 5 2 7 2" xfId="36139" xr:uid="{9F3FEED5-36BA-4E1D-A4F4-8FE9ABD2AF53}"/>
    <cellStyle name="Normal 6 5 2 8" xfId="19998" xr:uid="{B8CC1320-D9D8-4E16-97A6-8972F4091B7A}"/>
    <cellStyle name="Normal 6 5 2 8 2" xfId="36140" xr:uid="{D74EAFB2-03EF-4CF5-939C-7073D7AAE868}"/>
    <cellStyle name="Normal 6 5 2 9" xfId="36123" xr:uid="{08192250-8C83-4F13-8053-CB4281108639}"/>
    <cellStyle name="Normal 6 5 2_Canada W" xfId="35056" xr:uid="{FEFFE8AF-6455-496D-A563-FAD88C1CE48F}"/>
    <cellStyle name="Normal 6 5 3" xfId="19997" xr:uid="{0C46B9B4-EBCA-47C9-AD74-1795BC8303EE}"/>
    <cellStyle name="Normal 6 5 3 2" xfId="19996" xr:uid="{DC4E884E-79C6-47A6-AE97-284393DBEEA6}"/>
    <cellStyle name="Normal 6 5 3 2 2" xfId="18374" xr:uid="{462B4460-B00B-4356-AB78-5F11F69BDB75}"/>
    <cellStyle name="Normal 6 5 3 2 2 2" xfId="36143" xr:uid="{F7FB13D3-E384-406D-B1A8-6935232209A4}"/>
    <cellStyle name="Normal 6 5 3 2 3" xfId="19995" xr:uid="{898DCB8B-9317-42B8-8B03-D9EE5C376963}"/>
    <cellStyle name="Normal 6 5 3 2 3 2" xfId="36144" xr:uid="{BAF3F149-4B33-4F83-B7E9-81A2A4F044A7}"/>
    <cellStyle name="Normal 6 5 3 2 4" xfId="36142" xr:uid="{FDEE28DE-37B1-4390-9B89-0FFF15035993}"/>
    <cellStyle name="Normal 6 5 3 2_Canada W" xfId="35057" xr:uid="{0F72BAAE-CE4D-41A6-8B15-CDE7CBA130A1}"/>
    <cellStyle name="Normal 6 5 3 3" xfId="19994" xr:uid="{E3C61ABF-8EBF-4970-AD74-CEBDF1BC3BAF}"/>
    <cellStyle name="Normal 6 5 3 3 2" xfId="19993" xr:uid="{7098FF21-859B-44E6-9453-DDCD343A3D8A}"/>
    <cellStyle name="Normal 6 5 3 3 2 2" xfId="36146" xr:uid="{DDFC9B46-DA20-4AA9-B218-90394E982424}"/>
    <cellStyle name="Normal 6 5 3 3 3" xfId="19992" xr:uid="{92439623-4211-48B8-8AC3-F82AB0D1587A}"/>
    <cellStyle name="Normal 6 5 3 3 3 2" xfId="36147" xr:uid="{8DA3E43E-7008-46AF-A2A2-9BC3ABB39584}"/>
    <cellStyle name="Normal 6 5 3 3 4" xfId="36145" xr:uid="{E0511094-67DE-4D92-866D-F0289E891558}"/>
    <cellStyle name="Normal 6 5 3 3_Canada W" xfId="35058" xr:uid="{C9096644-5344-43AF-B80F-DF9970B2DCF5}"/>
    <cellStyle name="Normal 6 5 3 4" xfId="19991" xr:uid="{A8B2B12D-7CF7-43CE-B6C3-A5516EDB0B63}"/>
    <cellStyle name="Normal 6 5 3 4 2" xfId="19990" xr:uid="{1D11FF46-654D-4E38-9193-68E24CDCEFE3}"/>
    <cellStyle name="Normal 6 5 3 4 2 2" xfId="36149" xr:uid="{FCE19389-DC4D-4C27-AB50-9B92E5F4393F}"/>
    <cellStyle name="Normal 6 5 3 4 3" xfId="19989" xr:uid="{17EDE6CA-3B83-4656-8EF1-047D34517D9E}"/>
    <cellStyle name="Normal 6 5 3 4 3 2" xfId="36150" xr:uid="{8CDB3971-2858-4205-BA10-A61FA1BC18C5}"/>
    <cellStyle name="Normal 6 5 3 4 4" xfId="36148" xr:uid="{9FEC6061-4C0E-4328-92CA-AB01258EB6FE}"/>
    <cellStyle name="Normal 6 5 3 4_Canada W" xfId="35059" xr:uid="{CCE9F236-160A-4F66-B8C0-F5C2B37889D5}"/>
    <cellStyle name="Normal 6 5 3 5" xfId="19988" xr:uid="{041C07F9-AE35-4493-B075-A82EA70C2D81}"/>
    <cellStyle name="Normal 6 5 3 5 2" xfId="19987" xr:uid="{382C6AF3-0ACB-410F-A72B-43D3D95789D0}"/>
    <cellStyle name="Normal 6 5 3 5 2 2" xfId="36152" xr:uid="{FDD6263B-54E4-458B-A6FE-E522F78EDB9E}"/>
    <cellStyle name="Normal 6 5 3 5 3" xfId="19986" xr:uid="{47A60838-D5DF-425C-93FD-854B59134110}"/>
    <cellStyle name="Normal 6 5 3 5 3 2" xfId="36153" xr:uid="{BC21EC9E-642F-488D-9850-CE0F9A3B9ACE}"/>
    <cellStyle name="Normal 6 5 3 5 4" xfId="36151" xr:uid="{64004B39-3A10-4A2F-A371-932FF6AA2EC4}"/>
    <cellStyle name="Normal 6 5 3 5_Canada W" xfId="35060" xr:uid="{7EB921C9-B4DA-4330-A53F-FCC4B55A6B12}"/>
    <cellStyle name="Normal 6 5 3 6" xfId="19985" xr:uid="{1A522733-5FD2-4A92-9B5C-16029EED0559}"/>
    <cellStyle name="Normal 6 5 3 6 2" xfId="19984" xr:uid="{12B6C32B-2A9A-4F41-8AEE-88DC0E83D330}"/>
    <cellStyle name="Normal 6 5 3 6 2 2" xfId="36155" xr:uid="{0FEB25D8-0EE0-44ED-98FF-AA9717D1F842}"/>
    <cellStyle name="Normal 6 5 3 6 3" xfId="19983" xr:uid="{07B82744-F499-4730-BEC8-7B37AF273945}"/>
    <cellStyle name="Normal 6 5 3 6 3 2" xfId="36156" xr:uid="{7BC882B1-7578-441A-8B38-97B2ADBF35A4}"/>
    <cellStyle name="Normal 6 5 3 6 4" xfId="36154" xr:uid="{833A956C-D521-41BF-96B7-362CD64553D2}"/>
    <cellStyle name="Normal 6 5 3 6_Canada W" xfId="35061" xr:uid="{A83F0A94-2605-40AC-A9C7-310F7485B3B5}"/>
    <cellStyle name="Normal 6 5 3 7" xfId="19982" xr:uid="{0B89AD61-AF2B-4BD3-98AA-ECF4A8D20E9F}"/>
    <cellStyle name="Normal 6 5 3 7 2" xfId="36157" xr:uid="{74C3367F-8DDF-4932-A9E0-6FE5C038183B}"/>
    <cellStyle name="Normal 6 5 3 8" xfId="19981" xr:uid="{418EBD17-C9A0-4382-A756-4464FDF20719}"/>
    <cellStyle name="Normal 6 5 3 8 2" xfId="36158" xr:uid="{1D49E587-1208-4476-86F3-1F3A6DEE89EB}"/>
    <cellStyle name="Normal 6 5 3 9" xfId="36141" xr:uid="{A32E10C8-D872-4877-A608-6C6C6DE1222D}"/>
    <cellStyle name="Normal 6 5 3_Canada W" xfId="35062" xr:uid="{62FFB63A-A607-4725-AF88-74A76859A8AF}"/>
    <cellStyle name="Normal 6 5 4" xfId="18373" xr:uid="{BE3BCBB7-A39C-48C3-8F91-EE2291366C1B}"/>
    <cellStyle name="Normal 6 5 4 2" xfId="18372" xr:uid="{8AA14482-22A2-46BC-BE0B-C72A284B3FC1}"/>
    <cellStyle name="Normal 6 5 4 2 2" xfId="36160" xr:uid="{FEB7F1A8-1E18-451D-AE25-389FF6DDAAD0}"/>
    <cellStyle name="Normal 6 5 4 3" xfId="19980" xr:uid="{F491B3FC-CB34-47A0-814F-4B120CA2E79B}"/>
    <cellStyle name="Normal 6 5 4 3 2" xfId="36161" xr:uid="{AFE2F5AF-FBFA-4DC9-B91E-1C4ACEC2B932}"/>
    <cellStyle name="Normal 6 5 4 4" xfId="36159" xr:uid="{13059CA8-75A7-450A-8CB7-73B07E26F5F5}"/>
    <cellStyle name="Normal 6 5 4_Canada W" xfId="35063" xr:uid="{20AD4120-D766-40D3-9C62-D13370F33763}"/>
    <cellStyle name="Normal 6 5 5" xfId="19979" xr:uid="{076EB824-3A9C-4137-8366-30482335DA2E}"/>
    <cellStyle name="Normal 6 5 5 2" xfId="19978" xr:uid="{B86B70EA-3049-4F63-8C20-07F607C2093E}"/>
    <cellStyle name="Normal 6 5 5 2 2" xfId="36163" xr:uid="{8D0C0AA2-5D36-4776-A143-5F564DF2C162}"/>
    <cellStyle name="Normal 6 5 5 3" xfId="19977" xr:uid="{7ED62477-F4EC-48A9-97FA-3617F849EAD7}"/>
    <cellStyle name="Normal 6 5 5 3 2" xfId="36164" xr:uid="{3C73BCB1-ED5F-4605-B01B-88764A3610FC}"/>
    <cellStyle name="Normal 6 5 5 4" xfId="36162" xr:uid="{24940E35-6EA1-4896-BC6F-2B7C0382AC0B}"/>
    <cellStyle name="Normal 6 5 5_Canada W" xfId="35064" xr:uid="{D9692A70-C607-455D-8E23-A8D1EA19B580}"/>
    <cellStyle name="Normal 6 5 6" xfId="19976" xr:uid="{BF67DF24-E5BC-4BCC-8D55-9001FBEC60A6}"/>
    <cellStyle name="Normal 6 5 6 2" xfId="19975" xr:uid="{8061A46A-FBDF-4993-ABFA-6B818BD027C9}"/>
    <cellStyle name="Normal 6 5 6 2 2" xfId="36166" xr:uid="{20AEA0A0-97C8-4891-8803-FBCCC7ECCEF7}"/>
    <cellStyle name="Normal 6 5 6 3" xfId="19974" xr:uid="{D69B2626-9924-4C2A-8A4E-CA3279C2EC27}"/>
    <cellStyle name="Normal 6 5 6 3 2" xfId="36167" xr:uid="{9878B068-DE17-4C9C-8F2C-38218828764B}"/>
    <cellStyle name="Normal 6 5 6 4" xfId="36165" xr:uid="{82E32DE9-F3AE-4F8A-8025-A78078B24983}"/>
    <cellStyle name="Normal 6 5 6_Canada W" xfId="35065" xr:uid="{612C773B-3FCB-4892-AD12-2A2950F3AA33}"/>
    <cellStyle name="Normal 6 5 7" xfId="19973" xr:uid="{A0206B9F-633B-40C3-AA77-7DB4C5EC47FE}"/>
    <cellStyle name="Normal 6 5 7 2" xfId="19972" xr:uid="{55AF5422-26C4-42CF-ACC6-364CF435AECD}"/>
    <cellStyle name="Normal 6 5 7 2 2" xfId="36169" xr:uid="{0796AEA4-B869-4830-BCAE-9C57FF8E8092}"/>
    <cellStyle name="Normal 6 5 7 3" xfId="19971" xr:uid="{DBCBB56C-5B51-4237-9241-C4B39E163139}"/>
    <cellStyle name="Normal 6 5 7 3 2" xfId="36170" xr:uid="{41647D4D-6E8A-4FDD-ABF6-4917DB498213}"/>
    <cellStyle name="Normal 6 5 7 4" xfId="36168" xr:uid="{19F301B4-347C-4B42-927D-DEDF154BBBF8}"/>
    <cellStyle name="Normal 6 5 7_Canada W" xfId="35066" xr:uid="{CCC1D5F8-0DB5-402D-B535-1E5E840A9781}"/>
    <cellStyle name="Normal 6 5 8" xfId="19970" xr:uid="{E1ED8E9D-90D7-491B-BA00-E931BFCA67F5}"/>
    <cellStyle name="Normal 6 5 8 2" xfId="19969" xr:uid="{114930FE-0695-481C-9064-A36CA26EC827}"/>
    <cellStyle name="Normal 6 5 8 2 2" xfId="36172" xr:uid="{82CD1505-F284-4B15-81ED-904875A0A9EC}"/>
    <cellStyle name="Normal 6 5 8 3" xfId="19968" xr:uid="{28417350-A1E2-4532-911B-E699D9426210}"/>
    <cellStyle name="Normal 6 5 8 3 2" xfId="36173" xr:uid="{90840C2A-E133-457E-83AE-A40C474600D1}"/>
    <cellStyle name="Normal 6 5 8 4" xfId="36171" xr:uid="{F60FAF5B-D6FC-4BAD-A3CF-1F19D212CFB9}"/>
    <cellStyle name="Normal 6 5 8_Canada W" xfId="35067" xr:uid="{3AE284EB-F88E-443E-A849-6177BE2EF4D9}"/>
    <cellStyle name="Normal 6 5 9" xfId="19967" xr:uid="{C6C48205-53BC-453F-8346-02380F43221D}"/>
    <cellStyle name="Normal 6 5 9 2" xfId="36174" xr:uid="{9F4C0543-C294-4310-91E0-148F24FAD232}"/>
    <cellStyle name="Normal 6 5_Canada W" xfId="35068" xr:uid="{089BCAEA-80B4-49E3-A5D5-1CD6EABA1C08}"/>
    <cellStyle name="Normal 6 6" xfId="1846" xr:uid="{00000000-0005-0000-0000-0000F3070000}"/>
    <cellStyle name="Normal 6 6 10" xfId="19966" xr:uid="{9FC093AB-C73C-4F61-B1FE-F98D5FDD3654}"/>
    <cellStyle name="Normal 6 6 10 2" xfId="36176" xr:uid="{7B597B50-6506-4A26-BC0D-F26F83FBA524}"/>
    <cellStyle name="Normal 6 6 11" xfId="36175" xr:uid="{A7FFB6D7-E6D4-43C5-9079-C98A241D01A6}"/>
    <cellStyle name="Normal 6 6 2" xfId="19965" xr:uid="{368B1107-72A4-4406-A2DA-4E8AE2379414}"/>
    <cellStyle name="Normal 6 6 2 2" xfId="19964" xr:uid="{19A6F948-F6A6-4457-A717-51BAB7E83526}"/>
    <cellStyle name="Normal 6 6 2 2 2" xfId="19963" xr:uid="{7B25F905-CC1C-41DC-B41F-25D9070E716F}"/>
    <cellStyle name="Normal 6 6 2 2 2 2" xfId="36179" xr:uid="{5C07B702-8917-4154-B5ED-5A6C0EF05216}"/>
    <cellStyle name="Normal 6 6 2 2 3" xfId="19962" xr:uid="{029324BA-D038-4C08-8BD0-09539EF69C79}"/>
    <cellStyle name="Normal 6 6 2 2 3 2" xfId="36180" xr:uid="{23508B90-5A0D-4AE8-965D-29D56C4B8F34}"/>
    <cellStyle name="Normal 6 6 2 2 4" xfId="36178" xr:uid="{A46D1C9F-EEBE-4444-8A08-8E67B10538A4}"/>
    <cellStyle name="Normal 6 6 2 2_Canada W" xfId="35069" xr:uid="{7910E400-B056-4981-8FA7-EFA81DAD4011}"/>
    <cellStyle name="Normal 6 6 2 3" xfId="19961" xr:uid="{7A3D9386-49B9-4D21-8B8E-04149CAD745D}"/>
    <cellStyle name="Normal 6 6 2 3 2" xfId="19960" xr:uid="{E18A8EAF-C9E6-47B8-9B66-BCEBECF084D9}"/>
    <cellStyle name="Normal 6 6 2 3 2 2" xfId="36182" xr:uid="{0E12D2D7-392D-4DDD-B784-4F62B991789E}"/>
    <cellStyle name="Normal 6 6 2 3 3" xfId="19959" xr:uid="{4BEA3381-A162-4D35-A6CD-DD88C3A7AF9D}"/>
    <cellStyle name="Normal 6 6 2 3 3 2" xfId="36183" xr:uid="{BBAD5971-46A1-4311-B7CE-50089D518543}"/>
    <cellStyle name="Normal 6 6 2 3 4" xfId="36181" xr:uid="{CDD0DAB3-BC1A-4824-8004-AE3F36E2FBDE}"/>
    <cellStyle name="Normal 6 6 2 3_Canada W" xfId="35070" xr:uid="{1A8CDBA0-BACB-40E6-A307-2C2916BA1AB8}"/>
    <cellStyle name="Normal 6 6 2 4" xfId="19958" xr:uid="{F42781EE-2067-44DD-9176-4D0FFFDDA1CA}"/>
    <cellStyle name="Normal 6 6 2 4 2" xfId="19957" xr:uid="{E3008107-5AF1-4F06-8410-D37112B2C2BF}"/>
    <cellStyle name="Normal 6 6 2 4 2 2" xfId="36185" xr:uid="{FC3F4A3C-4F43-4B6C-9848-C8CA39F3B8E5}"/>
    <cellStyle name="Normal 6 6 2 4 3" xfId="19956" xr:uid="{0017FA12-B6BC-485F-A593-E3EC1C7F9624}"/>
    <cellStyle name="Normal 6 6 2 4 3 2" xfId="36186" xr:uid="{A9B434E0-00F1-464E-A0BE-4EC06289629C}"/>
    <cellStyle name="Normal 6 6 2 4 4" xfId="36184" xr:uid="{5428FBB5-D431-4A1A-8C7C-2E1D0C261E4D}"/>
    <cellStyle name="Normal 6 6 2 4_Canada W" xfId="35071" xr:uid="{24E417EA-3BB9-4FB2-84C9-6B268AE8B6AF}"/>
    <cellStyle name="Normal 6 6 2 5" xfId="19955" xr:uid="{CC82FA9A-AF38-4696-AEBA-91366982D52E}"/>
    <cellStyle name="Normal 6 6 2 5 2" xfId="19954" xr:uid="{4F911725-88C6-46F4-A7DE-FFEF13368F51}"/>
    <cellStyle name="Normal 6 6 2 5 2 2" xfId="36188" xr:uid="{506F3121-70EF-4933-88C2-45F78410103A}"/>
    <cellStyle name="Normal 6 6 2 5 3" xfId="19953" xr:uid="{A2AAF368-A127-4393-812B-048B86A85695}"/>
    <cellStyle name="Normal 6 6 2 5 3 2" xfId="36189" xr:uid="{B3913744-D42E-4346-99CA-8BEC0389828A}"/>
    <cellStyle name="Normal 6 6 2 5 4" xfId="36187" xr:uid="{9D245703-87CC-4A06-A600-EBF8B3109C34}"/>
    <cellStyle name="Normal 6 6 2 5_Canada W" xfId="35072" xr:uid="{6C17770E-6E36-42B6-BDE0-600E52BBBF9D}"/>
    <cellStyle name="Normal 6 6 2 6" xfId="19952" xr:uid="{7D13BE05-86A8-4066-81CE-A227FBB4D8A0}"/>
    <cellStyle name="Normal 6 6 2 6 2" xfId="19951" xr:uid="{9AD583F1-C6A6-4DEC-977C-F12E34FEBB8F}"/>
    <cellStyle name="Normal 6 6 2 6 2 2" xfId="36191" xr:uid="{48635490-8C21-4429-9EA5-45FFF1A713B2}"/>
    <cellStyle name="Normal 6 6 2 6 3" xfId="18371" xr:uid="{74327108-22D7-40C4-B26D-F3B56B7D7B6B}"/>
    <cellStyle name="Normal 6 6 2 6 3 2" xfId="36192" xr:uid="{5B894EDF-3698-4D33-84E7-BF09B7FAF2EA}"/>
    <cellStyle name="Normal 6 6 2 6 4" xfId="36190" xr:uid="{35D93E2F-C198-4D81-B667-6B50E0FE94A5}"/>
    <cellStyle name="Normal 6 6 2 6_Canada W" xfId="35073" xr:uid="{4EFE2E37-6296-4484-A8AC-A16CF74AA3B8}"/>
    <cellStyle name="Normal 6 6 2 7" xfId="18370" xr:uid="{30FF319E-986E-4D3F-89CD-D7CD7897C195}"/>
    <cellStyle name="Normal 6 6 2 7 2" xfId="36193" xr:uid="{259FC0B8-F9C3-4605-B079-48FB076669C1}"/>
    <cellStyle name="Normal 6 6 2 8" xfId="19950" xr:uid="{57B594A0-CF78-4501-980B-7D1151AC5B49}"/>
    <cellStyle name="Normal 6 6 2 8 2" xfId="36194" xr:uid="{F035617F-E381-4481-AEC4-33213DD1887A}"/>
    <cellStyle name="Normal 6 6 2 9" xfId="36177" xr:uid="{49AE53CD-C13E-49F1-A173-C9EBD1F2C9F6}"/>
    <cellStyle name="Normal 6 6 2_Canada W" xfId="35074" xr:uid="{1CB734DB-91F4-4365-8DB2-D384E8949D9A}"/>
    <cellStyle name="Normal 6 6 3" xfId="19949" xr:uid="{805121ED-464A-44A3-8BD6-28668DDEF776}"/>
    <cellStyle name="Normal 6 6 3 2" xfId="19948" xr:uid="{44A0E880-284A-43D3-BB3D-890D4870E190}"/>
    <cellStyle name="Normal 6 6 3 2 2" xfId="19947" xr:uid="{C3FC64CF-5454-4E76-888A-D56E1E322C4E}"/>
    <cellStyle name="Normal 6 6 3 2 2 2" xfId="36197" xr:uid="{7AABB6D4-4B13-481A-BE22-123427C05C6B}"/>
    <cellStyle name="Normal 6 6 3 2 3" xfId="18369" xr:uid="{74615BC3-63E1-421D-8E90-B045C6B5F06C}"/>
    <cellStyle name="Normal 6 6 3 2 3 2" xfId="36198" xr:uid="{4043D7F8-ADA4-44AD-A848-1BCB97AB29B9}"/>
    <cellStyle name="Normal 6 6 3 2 4" xfId="36196" xr:uid="{AA5CB5B6-9671-45F4-BA3F-5F35740EFC16}"/>
    <cellStyle name="Normal 6 6 3 2_Canada W" xfId="35075" xr:uid="{8C6C725B-400B-40B7-927E-9C3729893799}"/>
    <cellStyle name="Normal 6 6 3 3" xfId="19946" xr:uid="{4A45BCD0-33D5-4A81-BBDA-0A1062366E3D}"/>
    <cellStyle name="Normal 6 6 3 3 2" xfId="18182" xr:uid="{E1E11321-9CD5-49B6-BEC4-A45F7D9936FF}"/>
    <cellStyle name="Normal 6 6 3 3 2 2" xfId="36200" xr:uid="{29296852-2D61-4DC2-ABBB-CBD8134DAB99}"/>
    <cellStyle name="Normal 6 6 3 3 3" xfId="18368" xr:uid="{6F8CCC0F-9F6C-4422-A6AC-BB75A5FE72EF}"/>
    <cellStyle name="Normal 6 6 3 3 3 2" xfId="36201" xr:uid="{38980DA6-2210-4BB2-94BC-9AECBFCDF08B}"/>
    <cellStyle name="Normal 6 6 3 3 4" xfId="36199" xr:uid="{C364CC9F-FBCE-47C0-86E1-A8375D82152A}"/>
    <cellStyle name="Normal 6 6 3 3_Canada W" xfId="35076" xr:uid="{7AF40AE7-DB17-4861-8077-D71A6DD41AEE}"/>
    <cellStyle name="Normal 6 6 3 4" xfId="19945" xr:uid="{9798D245-B1B6-4884-8E81-E0AC9B782186}"/>
    <cellStyle name="Normal 6 6 3 4 2" xfId="19944" xr:uid="{44204DEA-8457-4834-92EE-3125BB4B38AF}"/>
    <cellStyle name="Normal 6 6 3 4 2 2" xfId="36203" xr:uid="{F65AF1BD-7139-49EE-952A-53BCD74A08B8}"/>
    <cellStyle name="Normal 6 6 3 4 3" xfId="19943" xr:uid="{336E3FBA-E512-467B-9A44-EC7E469E1584}"/>
    <cellStyle name="Normal 6 6 3 4 3 2" xfId="36204" xr:uid="{EF683626-92C3-44CF-BAE9-BC91DBAFFBF5}"/>
    <cellStyle name="Normal 6 6 3 4 4" xfId="36202" xr:uid="{63623B0B-257B-4BAC-A7AD-FF8D1ADE94F0}"/>
    <cellStyle name="Normal 6 6 3 4_Canada W" xfId="35077" xr:uid="{3DB92124-7A20-452A-AFB3-BC7A33E92DB4}"/>
    <cellStyle name="Normal 6 6 3 5" xfId="19942" xr:uid="{20602A18-5FA8-4C9A-AA2B-222498DB9DD8}"/>
    <cellStyle name="Normal 6 6 3 5 2" xfId="19941" xr:uid="{F572DB0E-BD01-4984-921E-5E71EC987010}"/>
    <cellStyle name="Normal 6 6 3 5 2 2" xfId="36206" xr:uid="{B01E1A96-1289-4840-B49A-CA03BDB58EA7}"/>
    <cellStyle name="Normal 6 6 3 5 3" xfId="19940" xr:uid="{C4F8CFCB-BE21-4148-99BC-976D44CFD731}"/>
    <cellStyle name="Normal 6 6 3 5 3 2" xfId="36207" xr:uid="{27EFD6C0-F3CC-4C18-97B4-BF06609DA88D}"/>
    <cellStyle name="Normal 6 6 3 5 4" xfId="36205" xr:uid="{AD4E43F0-940A-43EE-B7E8-003E1C9E6405}"/>
    <cellStyle name="Normal 6 6 3 5_Canada W" xfId="35078" xr:uid="{7EE196B9-8B74-406E-A688-ADF057CF3EC5}"/>
    <cellStyle name="Normal 6 6 3 6" xfId="19939" xr:uid="{344980E1-8A8F-42F6-801F-32197AED7DFF}"/>
    <cellStyle name="Normal 6 6 3 6 2" xfId="19938" xr:uid="{A959E1B6-7682-469F-93F5-FAA449042849}"/>
    <cellStyle name="Normal 6 6 3 6 2 2" xfId="36209" xr:uid="{E144E9CB-1367-462B-9D57-A89B6D22FAB2}"/>
    <cellStyle name="Normal 6 6 3 6 3" xfId="19937" xr:uid="{5139C28D-9B32-43BE-B6ED-317B6574C585}"/>
    <cellStyle name="Normal 6 6 3 6 3 2" xfId="36210" xr:uid="{58244FE2-28EB-49EC-85E8-0224E8445134}"/>
    <cellStyle name="Normal 6 6 3 6 4" xfId="36208" xr:uid="{5CA15EC6-2461-4552-BF9D-634C6050E3C2}"/>
    <cellStyle name="Normal 6 6 3 6_Canada W" xfId="35079" xr:uid="{5467CF65-3346-4CEF-BB1C-9A43E4B2DC71}"/>
    <cellStyle name="Normal 6 6 3 7" xfId="19936" xr:uid="{8496AB54-1422-4E5C-9060-877297DB8F1D}"/>
    <cellStyle name="Normal 6 6 3 7 2" xfId="36211" xr:uid="{1907300B-6A4E-4B22-9120-6679094231A9}"/>
    <cellStyle name="Normal 6 6 3 8" xfId="19935" xr:uid="{28F5A122-851A-4165-A6F2-03CCE7DDBA03}"/>
    <cellStyle name="Normal 6 6 3 8 2" xfId="36212" xr:uid="{D4F64547-E774-442F-9465-9E7C35CC8B7F}"/>
    <cellStyle name="Normal 6 6 3 9" xfId="36195" xr:uid="{1AE4A613-2C8A-407C-A4C8-B6D57C2664BC}"/>
    <cellStyle name="Normal 6 6 3_Canada W" xfId="35080" xr:uid="{79E4863F-3505-4419-9AD5-965A1A9137C6}"/>
    <cellStyle name="Normal 6 6 4" xfId="19934" xr:uid="{01BC4D6B-A52F-4390-B4EE-6A242CB632DD}"/>
    <cellStyle name="Normal 6 6 4 2" xfId="19933" xr:uid="{11C9071F-27E7-494A-B1D5-D5D76C3654B2}"/>
    <cellStyle name="Normal 6 6 4 2 2" xfId="36214" xr:uid="{D96389F7-0F48-460C-9CF7-1126D26C5786}"/>
    <cellStyle name="Normal 6 6 4 3" xfId="19932" xr:uid="{3E119EC9-098D-467A-B272-1C38B40EB45A}"/>
    <cellStyle name="Normal 6 6 4 3 2" xfId="36215" xr:uid="{B6EB9B46-9619-4803-865E-8FEBDF33D0B9}"/>
    <cellStyle name="Normal 6 6 4 4" xfId="36213" xr:uid="{75B5AF0F-F584-4E30-9913-BAC62CA4355E}"/>
    <cellStyle name="Normal 6 6 4_Canada W" xfId="35081" xr:uid="{B5D5E173-492A-4E3F-8BBD-4576A774469D}"/>
    <cellStyle name="Normal 6 6 5" xfId="19931" xr:uid="{25BEF7BA-B96C-40DA-B3DE-8E08CFE8A90C}"/>
    <cellStyle name="Normal 6 6 5 2" xfId="19930" xr:uid="{6613C6DD-6E24-420F-90BD-9724D0ED1EC6}"/>
    <cellStyle name="Normal 6 6 5 2 2" xfId="36217" xr:uid="{7331238F-2D36-4FD0-8EBF-752A87F1A168}"/>
    <cellStyle name="Normal 6 6 5 3" xfId="19929" xr:uid="{7F1444BB-0FF4-4B8D-A362-DF10B29836F2}"/>
    <cellStyle name="Normal 6 6 5 3 2" xfId="36218" xr:uid="{D283E043-2716-4340-81FC-18838283D4DC}"/>
    <cellStyle name="Normal 6 6 5 4" xfId="36216" xr:uid="{FD348A71-86E0-4A4C-8591-49FD8D6E2185}"/>
    <cellStyle name="Normal 6 6 5_Canada W" xfId="35082" xr:uid="{38F19213-3EA7-41A8-979A-A0F8CFBF1CF4}"/>
    <cellStyle name="Normal 6 6 6" xfId="19928" xr:uid="{3640B9A2-9373-4374-B1CC-DC03BF6C8772}"/>
    <cellStyle name="Normal 6 6 6 2" xfId="19927" xr:uid="{4A8765A0-B485-48AD-968A-DCF57F5BC33E}"/>
    <cellStyle name="Normal 6 6 6 2 2" xfId="36220" xr:uid="{8EE7B44B-E746-4230-973A-B78FFCE2D074}"/>
    <cellStyle name="Normal 6 6 6 3" xfId="18367" xr:uid="{1C71AA55-D85E-4ABA-A689-1F3C724239F9}"/>
    <cellStyle name="Normal 6 6 6 3 2" xfId="36221" xr:uid="{7BD9CB88-1352-4806-91FD-4B9EB0450C69}"/>
    <cellStyle name="Normal 6 6 6 4" xfId="36219" xr:uid="{D0935B84-2015-4935-BA8D-CB17237B1B1E}"/>
    <cellStyle name="Normal 6 6 6_Canada W" xfId="35083" xr:uid="{BED78CBB-1C1E-475E-9A88-B0E6B631A194}"/>
    <cellStyle name="Normal 6 6 7" xfId="19926" xr:uid="{21BF3AFD-EF23-49AC-A000-6FC1331B03E0}"/>
    <cellStyle name="Normal 6 6 7 2" xfId="19925" xr:uid="{A2F5B07F-A7CC-4E5E-B2A2-B054443F0C10}"/>
    <cellStyle name="Normal 6 6 7 2 2" xfId="36223" xr:uid="{4BBFB353-B4E9-41D0-BFDD-8974667C7625}"/>
    <cellStyle name="Normal 6 6 7 3" xfId="19924" xr:uid="{2DF85837-FB13-46CA-9D2D-9FC6B974C6D2}"/>
    <cellStyle name="Normal 6 6 7 3 2" xfId="36224" xr:uid="{803C6734-163D-43DD-840E-8CA476731234}"/>
    <cellStyle name="Normal 6 6 7 4" xfId="36222" xr:uid="{B643E6ED-B460-4976-8284-B4C373081091}"/>
    <cellStyle name="Normal 6 6 7_Canada W" xfId="35084" xr:uid="{8F120AA1-5DCA-42F6-8A4F-04BEAAD5FF20}"/>
    <cellStyle name="Normal 6 6 8" xfId="19923" xr:uid="{15827701-D704-44E3-B2B6-DE638E779566}"/>
    <cellStyle name="Normal 6 6 8 2" xfId="19922" xr:uid="{6AA93923-4FDE-48C9-A160-3F556438E0C5}"/>
    <cellStyle name="Normal 6 6 8 2 2" xfId="36226" xr:uid="{07B1D8DD-6E2B-4550-9C8B-3C2906B63619}"/>
    <cellStyle name="Normal 6 6 8 3" xfId="19921" xr:uid="{ABAF1751-C76E-4E48-9411-B08E294870FB}"/>
    <cellStyle name="Normal 6 6 8 3 2" xfId="36227" xr:uid="{8F06A218-7580-4862-AAE6-2F18FE63AE27}"/>
    <cellStyle name="Normal 6 6 8 4" xfId="36225" xr:uid="{AA026B38-2ADD-490F-B7C2-B1211FD0667C}"/>
    <cellStyle name="Normal 6 6 8_Canada W" xfId="35085" xr:uid="{211A1FBE-1A40-447E-88AB-5E6AF3103B82}"/>
    <cellStyle name="Normal 6 6 9" xfId="19920" xr:uid="{3E4AD1D4-84A5-4794-B504-BB965AE155E8}"/>
    <cellStyle name="Normal 6 6 9 2" xfId="36228" xr:uid="{188C974E-B9EE-491E-B4C6-236B9E995048}"/>
    <cellStyle name="Normal 6 6_Canada W" xfId="35086" xr:uid="{8AA17140-81E6-49BF-AA34-8EB92DE267B6}"/>
    <cellStyle name="Normal 6 7" xfId="1847" xr:uid="{00000000-0005-0000-0000-0000F4070000}"/>
    <cellStyle name="Normal 6 7 2" xfId="19919" xr:uid="{B7F8C24C-C3B0-42DC-90D9-32CF00AF9EAB}"/>
    <cellStyle name="Normal 6 7 2 2" xfId="19918" xr:uid="{F94339B1-0933-447D-A1AB-7623E7AFA5D2}"/>
    <cellStyle name="Normal 6 7 2 2 2" xfId="36231" xr:uid="{4C58009C-6018-4947-8C9E-82370013B566}"/>
    <cellStyle name="Normal 6 7 2 3" xfId="19917" xr:uid="{05664EF7-1199-40F0-B736-ABFACD7FB8E1}"/>
    <cellStyle name="Normal 6 7 2 3 2" xfId="36232" xr:uid="{59EF658F-5C40-45DA-BA6C-19CEDC47FDA8}"/>
    <cellStyle name="Normal 6 7 2 4" xfId="36230" xr:uid="{C3176DBC-A39B-4C6E-B89E-7CF9736F92D1}"/>
    <cellStyle name="Normal 6 7 2_Canada W" xfId="35087" xr:uid="{E542EB88-C01D-4C98-B43F-0955665F09D1}"/>
    <cellStyle name="Normal 6 7 3" xfId="19916" xr:uid="{B2B70E89-085B-49EB-ADEC-B83BF13D21F2}"/>
    <cellStyle name="Normal 6 7 3 2" xfId="19915" xr:uid="{F5B3F46A-E7AB-4851-906D-E773ADCE5DA6}"/>
    <cellStyle name="Normal 6 7 3 2 2" xfId="36234" xr:uid="{D1CE8D9C-9C7D-4E81-ACF9-FD1BB40520FC}"/>
    <cellStyle name="Normal 6 7 3 3" xfId="19914" xr:uid="{17FBD013-AC78-4ED0-95FC-D0193F3080BD}"/>
    <cellStyle name="Normal 6 7 3 3 2" xfId="36235" xr:uid="{ADE7ACDA-8070-4403-9908-2AC03A9C9F5D}"/>
    <cellStyle name="Normal 6 7 3 4" xfId="36233" xr:uid="{E78363C4-2004-4FDD-88BD-5E23F0750D1A}"/>
    <cellStyle name="Normal 6 7 3_Canada W" xfId="35088" xr:uid="{F2E0B269-A2EE-4FFB-BF34-3296BA456A11}"/>
    <cellStyle name="Normal 6 7 4" xfId="19913" xr:uid="{840AB477-466F-47E6-B7EB-0D2517CCF4A7}"/>
    <cellStyle name="Normal 6 7 4 2" xfId="19912" xr:uid="{9B6BD916-524B-4ADB-81B5-3B377E7DBCAC}"/>
    <cellStyle name="Normal 6 7 4 2 2" xfId="36237" xr:uid="{7482D343-BB38-49C7-B06C-102125959298}"/>
    <cellStyle name="Normal 6 7 4 3" xfId="19911" xr:uid="{C54F03CE-0A21-4454-90DA-13167FA32052}"/>
    <cellStyle name="Normal 6 7 4 3 2" xfId="36238" xr:uid="{8775E633-67B2-4AE7-B055-F2B95FB069B2}"/>
    <cellStyle name="Normal 6 7 4 4" xfId="36236" xr:uid="{7182370F-03F4-4A88-8DF5-756A8F7F515B}"/>
    <cellStyle name="Normal 6 7 4_Canada W" xfId="35089" xr:uid="{10F7C796-D998-4A7B-B10A-E44F4C80790E}"/>
    <cellStyle name="Normal 6 7 5" xfId="19910" xr:uid="{CB80AC6E-00FD-4714-8170-E96C1E0E91F0}"/>
    <cellStyle name="Normal 6 7 5 2" xfId="19909" xr:uid="{F6C8137A-7D20-4A54-8FDF-0C817D734111}"/>
    <cellStyle name="Normal 6 7 5 2 2" xfId="36240" xr:uid="{7C582FFB-8E77-4901-922B-F3CB449E95ED}"/>
    <cellStyle name="Normal 6 7 5 3" xfId="19908" xr:uid="{8EFBF10E-2C2D-4CCF-9BEC-1609A98723DF}"/>
    <cellStyle name="Normal 6 7 5 3 2" xfId="36241" xr:uid="{1BD83EF6-1C89-44EB-B9FE-F9446749F090}"/>
    <cellStyle name="Normal 6 7 5 4" xfId="36239" xr:uid="{E67FE521-AE30-43E6-969A-A237AD7E5A43}"/>
    <cellStyle name="Normal 6 7 5_Canada W" xfId="35090" xr:uid="{3FAB400C-2513-40B5-9C3E-F1BF37006C58}"/>
    <cellStyle name="Normal 6 7 6" xfId="19907" xr:uid="{E4BECA17-29F4-4E7F-9151-11F0A4B3B72E}"/>
    <cellStyle name="Normal 6 7 6 2" xfId="19906" xr:uid="{E42DC953-3D57-4C4A-A785-925E3B591070}"/>
    <cellStyle name="Normal 6 7 6 2 2" xfId="36243" xr:uid="{C7627058-3001-4DEB-AF4E-98C195508808}"/>
    <cellStyle name="Normal 6 7 6 3" xfId="19905" xr:uid="{388E62B2-5E35-40F6-9A4F-640893D07DA0}"/>
    <cellStyle name="Normal 6 7 6 3 2" xfId="36244" xr:uid="{EDD40C40-68C8-44F9-9887-C9EB1181F08B}"/>
    <cellStyle name="Normal 6 7 6 4" xfId="36242" xr:uid="{47AA1005-1700-4022-BF8B-CEF9224336F1}"/>
    <cellStyle name="Normal 6 7 6_Canada W" xfId="35091" xr:uid="{83CA1C30-211F-4C08-9170-19692F3CD7F2}"/>
    <cellStyle name="Normal 6 7 7" xfId="19904" xr:uid="{354730F7-D5D2-487C-8DA9-5CC0F24D0E04}"/>
    <cellStyle name="Normal 6 7 7 2" xfId="36245" xr:uid="{381A4A5E-5EED-4B46-9BA7-749DBFF5FB43}"/>
    <cellStyle name="Normal 6 7 8" xfId="19903" xr:uid="{7EF39FD3-C0CC-4AB7-A6D0-D910037BE260}"/>
    <cellStyle name="Normal 6 7 8 2" xfId="36246" xr:uid="{3223ADEE-0916-4F7E-8011-D4CFD57D2F6F}"/>
    <cellStyle name="Normal 6 7 9" xfId="36229" xr:uid="{AF55DCF7-9D24-49E7-AC9E-9F8D63CA213D}"/>
    <cellStyle name="Normal 6 7_Canada W" xfId="35092" xr:uid="{1299CCBC-88FD-4E29-B6FB-CAA37FBCA667}"/>
    <cellStyle name="Normal 6 8" xfId="1848" xr:uid="{00000000-0005-0000-0000-0000F5070000}"/>
    <cellStyle name="Normal 6 8 2" xfId="18366" xr:uid="{62772608-2169-48ED-9124-145FD1E33B5C}"/>
    <cellStyle name="Normal 6 8 2 2" xfId="18365" xr:uid="{EF2397C9-29C9-4245-B262-517DFFE08AE3}"/>
    <cellStyle name="Normal 6 8 2 2 2" xfId="36249" xr:uid="{F01BC13F-5870-4B29-B59F-C295D8BB24E8}"/>
    <cellStyle name="Normal 6 8 2 3" xfId="19902" xr:uid="{E078060E-FFEC-433F-9955-0D3BA9B923D2}"/>
    <cellStyle name="Normal 6 8 2 3 2" xfId="36250" xr:uid="{2B0D5F18-403F-4DC4-9BEC-D73F21E4BA4A}"/>
    <cellStyle name="Normal 6 8 2 4" xfId="36248" xr:uid="{8405C836-3634-405D-AE4F-233A84573997}"/>
    <cellStyle name="Normal 6 8 2_Canada W" xfId="35093" xr:uid="{9B57A684-F0B9-4497-BA37-2F3675C6EA0D}"/>
    <cellStyle name="Normal 6 8 3" xfId="19901" xr:uid="{59E04BD2-FC04-4E22-906A-BF89565767A7}"/>
    <cellStyle name="Normal 6 8 3 2" xfId="19900" xr:uid="{8BC867E8-4120-4B04-964B-B3DC0AA35991}"/>
    <cellStyle name="Normal 6 8 3 2 2" xfId="36252" xr:uid="{11A5FA7F-CD18-44C5-9ABA-2880F0647FC5}"/>
    <cellStyle name="Normal 6 8 3 3" xfId="19899" xr:uid="{F7662624-A853-4DC0-9DC6-424E46744D38}"/>
    <cellStyle name="Normal 6 8 3 3 2" xfId="36253" xr:uid="{E5D23BFA-6FA6-436E-9448-66171ACF549A}"/>
    <cellStyle name="Normal 6 8 3 4" xfId="36251" xr:uid="{8377728E-5505-4CFE-A7F9-ACB92DA3FD27}"/>
    <cellStyle name="Normal 6 8 3_Canada W" xfId="35094" xr:uid="{C1DE8746-24A4-4AAC-BEAC-0C43A16824B0}"/>
    <cellStyle name="Normal 6 8 4" xfId="19898" xr:uid="{8E234B3B-ACEB-48E2-B8B4-B2BD7CAC6878}"/>
    <cellStyle name="Normal 6 8 4 2" xfId="19897" xr:uid="{198B6B06-5ED6-48F7-A480-52E104FB70E9}"/>
    <cellStyle name="Normal 6 8 4 2 2" xfId="36255" xr:uid="{11CD081A-E0E8-495E-BD5B-7EBBA77E7D87}"/>
    <cellStyle name="Normal 6 8 4 3" xfId="19896" xr:uid="{41344633-1F7D-46C7-96D9-52F265F609D3}"/>
    <cellStyle name="Normal 6 8 4 3 2" xfId="36256" xr:uid="{1378B1DE-14E4-4602-89BA-F03C10866B73}"/>
    <cellStyle name="Normal 6 8 4 4" xfId="36254" xr:uid="{C3C62AEF-ACBE-4894-AF6D-EE684FED0B7A}"/>
    <cellStyle name="Normal 6 8 4_Canada W" xfId="35095" xr:uid="{396E8810-620C-4218-AB74-7340D25D382B}"/>
    <cellStyle name="Normal 6 8 5" xfId="19895" xr:uid="{66F6C229-DFDD-43C0-B7D5-FE0EC4898D5E}"/>
    <cellStyle name="Normal 6 8 5 2" xfId="19894" xr:uid="{F9793472-3CE8-4F36-A76A-2828EECD4A03}"/>
    <cellStyle name="Normal 6 8 5 2 2" xfId="36258" xr:uid="{56D8FF67-5C3C-433B-8E7C-EDC9BA3D41B9}"/>
    <cellStyle name="Normal 6 8 5 3" xfId="19893" xr:uid="{91A979C9-DEC5-494F-AB6D-E68F9034C2FA}"/>
    <cellStyle name="Normal 6 8 5 3 2" xfId="36259" xr:uid="{CC12D963-7AC6-435A-ADBF-07702A80E507}"/>
    <cellStyle name="Normal 6 8 5 4" xfId="36257" xr:uid="{CC3F8DDB-3B34-41A8-A52C-23D709D93E91}"/>
    <cellStyle name="Normal 6 8 5_Canada W" xfId="35096" xr:uid="{3B3F2F96-C48F-4F54-BF35-4760277424AD}"/>
    <cellStyle name="Normal 6 8 6" xfId="19892" xr:uid="{66E1FE06-5352-4B83-A04D-7166C8306C20}"/>
    <cellStyle name="Normal 6 8 6 2" xfId="19891" xr:uid="{9F2ABE1D-DF86-4052-8B64-BCC5E4AA7BD1}"/>
    <cellStyle name="Normal 6 8 6 2 2" xfId="36261" xr:uid="{5D8B6068-935B-4AAC-8870-105266EB495D}"/>
    <cellStyle name="Normal 6 8 6 3" xfId="19890" xr:uid="{06089E4D-6182-498E-AD3C-0E22CF2062BA}"/>
    <cellStyle name="Normal 6 8 6 3 2" xfId="36262" xr:uid="{B485AFB7-5159-475D-B8B6-1B76DB4916E7}"/>
    <cellStyle name="Normal 6 8 6 4" xfId="36260" xr:uid="{CFD733B7-2B19-4F02-BF96-1DA33769A288}"/>
    <cellStyle name="Normal 6 8 6_Canada W" xfId="35097" xr:uid="{EC0F5E31-A49B-4048-8A7B-4B45CF7913E4}"/>
    <cellStyle name="Normal 6 8 7" xfId="19889" xr:uid="{718166AD-1603-43D1-A124-16D4D7107B68}"/>
    <cellStyle name="Normal 6 8 7 2" xfId="36263" xr:uid="{3E830D29-0009-4308-BC62-7C06B8B33A7B}"/>
    <cellStyle name="Normal 6 8 8" xfId="19888" xr:uid="{5757F2C5-8283-4B86-B94B-B7B0A98732C9}"/>
    <cellStyle name="Normal 6 8 8 2" xfId="36264" xr:uid="{6417F454-3F7A-4B08-AC4B-37699A363D3B}"/>
    <cellStyle name="Normal 6 8 9" xfId="36247" xr:uid="{1F139156-91C2-42B1-A509-67AA68653373}"/>
    <cellStyle name="Normal 6 8_Canada W" xfId="35098" xr:uid="{36F0E01C-25F3-469B-BC6E-D329614520D9}"/>
    <cellStyle name="Normal 6 9" xfId="1849" xr:uid="{00000000-0005-0000-0000-0000F6070000}"/>
    <cellStyle name="Normal 6 9 2" xfId="19887" xr:uid="{122F6B73-53FB-4F7A-B5E1-CE1E4FCCD5CF}"/>
    <cellStyle name="Normal 6 9 2 2" xfId="36266" xr:uid="{642DF880-CB44-4392-AE14-FCD5C587C8F0}"/>
    <cellStyle name="Normal 6 9 3" xfId="19886" xr:uid="{44D28C2A-EAD0-448F-8053-722F75F7426E}"/>
    <cellStyle name="Normal 6 9 3 2" xfId="36267" xr:uid="{2E634D67-4F45-4457-A3C6-0F0FB9F76CFD}"/>
    <cellStyle name="Normal 6 9 4" xfId="34146" xr:uid="{6BB7D367-DD06-40FC-8F80-3181EBEEEAD9}"/>
    <cellStyle name="Normal 6 9 4 2" xfId="36265" xr:uid="{B0A49921-0A91-40DE-9F0F-F28A51E22E9D}"/>
    <cellStyle name="Normal 6 9 5" xfId="18364" xr:uid="{68313D59-EDED-4781-BD4E-8ABC676529BA}"/>
    <cellStyle name="Normal 6 9_Canada W" xfId="35099" xr:uid="{51AFD1C7-41ED-4379-97DC-86701A4518C3}"/>
    <cellStyle name="Normal 6_2799 juli" xfId="35803" xr:uid="{53A4B779-FCEA-444E-A98D-0C23B8E0E95E}"/>
    <cellStyle name="Normal 60" xfId="14353" xr:uid="{D234390E-EF13-4A0A-B375-3FB1192FDADC}"/>
    <cellStyle name="Normal 60 2" xfId="14354" xr:uid="{1B4CA451-9CCE-4BDD-8241-FCA720D1C8F4}"/>
    <cellStyle name="Normal 60 2 2" xfId="14355" xr:uid="{AE71FEF8-5693-4547-BADA-DFB0A067CE9A}"/>
    <cellStyle name="Normal 60 2 2 2" xfId="14356" xr:uid="{2C092EC7-5026-4158-BE56-AE547BCFF8CA}"/>
    <cellStyle name="Normal 60 2 2 2 2" xfId="29958" xr:uid="{9627A2A7-4844-4E23-A3BF-FD693FE9C110}"/>
    <cellStyle name="Normal 60 2 2 3" xfId="29957" xr:uid="{2EB10175-1EB4-4F8D-BB96-8272FA65DF51}"/>
    <cellStyle name="Normal 60 2 3" xfId="14357" xr:uid="{F1799AFD-B608-43BF-8BB2-A9F49ACBF3CD}"/>
    <cellStyle name="Normal 60 2 3 2" xfId="14358" xr:uid="{6D2ACD05-2DD8-41D7-BD53-96342350CC5C}"/>
    <cellStyle name="Normal 60 2 3 2 2" xfId="29960" xr:uid="{8BB21178-84CA-413A-9875-740529A7EBBA}"/>
    <cellStyle name="Normal 60 2 3 3" xfId="29959" xr:uid="{8D27A7E1-2264-4CAD-8A4C-098AD5F4037A}"/>
    <cellStyle name="Normal 60 2 4" xfId="14359" xr:uid="{715070DC-2ED9-4099-8B11-5C2568E21EF0}"/>
    <cellStyle name="Normal 60 2 4 2" xfId="29961" xr:uid="{B9BABB7A-977E-42FF-AB46-9295CED8B213}"/>
    <cellStyle name="Normal 60 2 5" xfId="29956" xr:uid="{42F46680-9A55-40B0-8B4C-ADEA892B4B11}"/>
    <cellStyle name="Normal 60 3" xfId="14360" xr:uid="{690472C0-4BE9-47CD-A7C5-AFB1A968FF57}"/>
    <cellStyle name="Normal 60 3 2" xfId="14361" xr:uid="{322B81FA-BA46-4DB4-9969-63E2949E1CBE}"/>
    <cellStyle name="Normal 60 3 2 2" xfId="29963" xr:uid="{95AAB815-D1F9-4097-88C1-8C40611D4B9A}"/>
    <cellStyle name="Normal 60 3 3" xfId="29962" xr:uid="{AAF9B6F2-047B-4061-BB2B-351F5985CA53}"/>
    <cellStyle name="Normal 60 4" xfId="14362" xr:uid="{D9BA2C5A-6005-4BB3-A02B-1374BF28BFB2}"/>
    <cellStyle name="Normal 60 4 2" xfId="14363" xr:uid="{D3FCD72B-2FA6-497C-A4AF-8454611A8E17}"/>
    <cellStyle name="Normal 60 4 2 2" xfId="29965" xr:uid="{5777242D-6DD0-4C41-B4CC-57F73A98BA08}"/>
    <cellStyle name="Normal 60 4 3" xfId="29964" xr:uid="{F53896D9-4507-47E1-8AA7-DC91BD28621C}"/>
    <cellStyle name="Normal 60 5" xfId="14364" xr:uid="{0AFFD108-1DC8-4BB6-812E-98F33E08E1B6}"/>
    <cellStyle name="Normal 60 5 2" xfId="29966" xr:uid="{53A720C7-8CD6-41CC-B680-9D95BC07EE39}"/>
    <cellStyle name="Normal 60 6" xfId="29955" xr:uid="{AE47B69B-5983-4784-AD9F-05254B62FD3B}"/>
    <cellStyle name="Normal 60_Dev global price ach" xfId="14365" xr:uid="{C2524197-F330-4124-BCBB-B98F097D15F7}"/>
    <cellStyle name="Normal 61" xfId="14366" xr:uid="{4D8C70C8-4EE5-42EA-A68C-EBBCFF783A4C}"/>
    <cellStyle name="Normal 61 2" xfId="14367" xr:uid="{0B016A1B-AFE2-45CA-AB49-354AC24FF6F5}"/>
    <cellStyle name="Normal 61 2 2" xfId="14368" xr:uid="{8A29C9F4-47BB-4DDB-9A78-94F3C87D9962}"/>
    <cellStyle name="Normal 61 2 2 2" xfId="14369" xr:uid="{D0B6034C-D652-4D50-A5FB-DF8936C99018}"/>
    <cellStyle name="Normal 61 2 2 2 2" xfId="29970" xr:uid="{1108A3CC-0A8B-4737-A4F6-173DA74AC314}"/>
    <cellStyle name="Normal 61 2 2 3" xfId="29969" xr:uid="{89853017-C63D-4B3D-BFEF-4CED45936DBD}"/>
    <cellStyle name="Normal 61 2 3" xfId="14370" xr:uid="{E1927A0E-FDF9-472C-A2B9-CB5A7F17C391}"/>
    <cellStyle name="Normal 61 2 3 2" xfId="14371" xr:uid="{A05EF6C1-4FDA-42D6-8061-878D5D84DB33}"/>
    <cellStyle name="Normal 61 2 3 2 2" xfId="29972" xr:uid="{47F88A0B-8A13-49FD-9321-D84CA356DA13}"/>
    <cellStyle name="Normal 61 2 3 3" xfId="29971" xr:uid="{5B766EEC-0A9B-40CD-A7C4-07F962ABF2BD}"/>
    <cellStyle name="Normal 61 2 4" xfId="14372" xr:uid="{D13F5C01-DF65-4DA3-BCC5-AE7756CAD856}"/>
    <cellStyle name="Normal 61 2 4 2" xfId="29973" xr:uid="{D7533786-C85B-401E-A0FD-BE89383EFD98}"/>
    <cellStyle name="Normal 61 2 5" xfId="29968" xr:uid="{346D2B6F-BE69-4715-A837-57450DB139C8}"/>
    <cellStyle name="Normal 61 3" xfId="14373" xr:uid="{1F702E3C-3901-41C1-9553-A988442DB7B2}"/>
    <cellStyle name="Normal 61 3 2" xfId="14374" xr:uid="{2420A74F-9696-43B4-8C30-B05A946279AF}"/>
    <cellStyle name="Normal 61 3 2 2" xfId="29975" xr:uid="{74B8941D-D8C1-4E39-9F0B-7D2B25BA96F0}"/>
    <cellStyle name="Normal 61 3 3" xfId="29974" xr:uid="{51AA02CC-F9BD-4EC8-AF1B-2EBE869427CF}"/>
    <cellStyle name="Normal 61 4" xfId="14375" xr:uid="{6C33ACB8-5470-4C31-A7C3-026410BA917A}"/>
    <cellStyle name="Normal 61 4 2" xfId="14376" xr:uid="{F1485E2C-43D4-4BB9-BF2A-BA7E43745D6B}"/>
    <cellStyle name="Normal 61 4 2 2" xfId="29977" xr:uid="{E66D0F4A-DC1F-4EF4-97B2-60125E3EB9A0}"/>
    <cellStyle name="Normal 61 4 3" xfId="29976" xr:uid="{152F09B7-CB7C-447E-B51B-9FEF5DFAF85C}"/>
    <cellStyle name="Normal 61 5" xfId="14377" xr:uid="{3B3CB7EE-3BC0-457F-8CA1-059BBC1AFD45}"/>
    <cellStyle name="Normal 61 5 2" xfId="29978" xr:uid="{5349F9E4-04D7-4D62-A240-F49EE8BB3556}"/>
    <cellStyle name="Normal 61 6" xfId="29967" xr:uid="{667C508F-F84E-4B4F-A7CB-23C3FE3D7144}"/>
    <cellStyle name="Normal 61_Dev global price ach" xfId="14378" xr:uid="{7E5F1427-0A52-460D-B7DD-3CE40F4CFB8D}"/>
    <cellStyle name="Normal 62" xfId="14379" xr:uid="{C3D46D02-4A8F-4619-92E7-B0C084AD83CA}"/>
    <cellStyle name="Normal 62 2" xfId="14380" xr:uid="{86269DF4-3A93-4513-89F3-6B6C6EC3FCAE}"/>
    <cellStyle name="Normal 62 2 2" xfId="14381" xr:uid="{5DC74741-B01A-4A9D-9278-FAC1E9DA14A1}"/>
    <cellStyle name="Normal 62 2 2 2" xfId="14382" xr:uid="{F99C3EEE-2BDD-4997-A750-BA69F36F9B9B}"/>
    <cellStyle name="Normal 62 2 2 2 2" xfId="29982" xr:uid="{583E5E77-36E2-414B-8E3A-CF30549C09D7}"/>
    <cellStyle name="Normal 62 2 2 3" xfId="29981" xr:uid="{81849A32-1642-4BD5-8E91-E6A0A8CAAA45}"/>
    <cellStyle name="Normal 62 2 3" xfId="14383" xr:uid="{D1D82A91-A644-42B6-B6BC-BBC4A08D0407}"/>
    <cellStyle name="Normal 62 2 3 2" xfId="14384" xr:uid="{D6D6C2C2-C581-49EC-89FC-CEA01255385D}"/>
    <cellStyle name="Normal 62 2 3 2 2" xfId="29984" xr:uid="{B69D1AC4-4FB5-4737-9C6C-771CE57006C2}"/>
    <cellStyle name="Normal 62 2 3 3" xfId="29983" xr:uid="{3B3F3A34-1CA9-419A-8D6C-E73437487B43}"/>
    <cellStyle name="Normal 62 2 4" xfId="14385" xr:uid="{B45B655B-786E-4C77-BDF2-1DF316C2B3A8}"/>
    <cellStyle name="Normal 62 2 4 2" xfId="29985" xr:uid="{FDD84FF8-47A8-4D31-B072-4C708B88C5A1}"/>
    <cellStyle name="Normal 62 2 5" xfId="29980" xr:uid="{73556B26-44A1-4FAA-9659-913470CA4127}"/>
    <cellStyle name="Normal 62 3" xfId="14386" xr:uid="{A9423D29-6A05-4427-A1B6-E1528BD2A456}"/>
    <cellStyle name="Normal 62 3 2" xfId="14387" xr:uid="{DB875F95-4931-4356-B1F8-9DE6F0450AA6}"/>
    <cellStyle name="Normal 62 3 2 2" xfId="29987" xr:uid="{B4A39E6A-7A10-4F87-BCA8-4AF0C455EDB5}"/>
    <cellStyle name="Normal 62 3 3" xfId="29986" xr:uid="{74753B6D-D355-4442-AC13-077FC3B09E76}"/>
    <cellStyle name="Normal 62 4" xfId="14388" xr:uid="{F7C6C973-1D8C-41C9-90A6-287A67558222}"/>
    <cellStyle name="Normal 62 4 2" xfId="14389" xr:uid="{F9B1AEA8-9F0F-4C20-B501-F4A3A532ADAF}"/>
    <cellStyle name="Normal 62 4 2 2" xfId="29989" xr:uid="{16149BED-7C61-4EE4-A51C-C07254C64AF4}"/>
    <cellStyle name="Normal 62 4 3" xfId="29988" xr:uid="{F2D13D77-1D7A-4458-B451-EEB9239B94BE}"/>
    <cellStyle name="Normal 62 5" xfId="14390" xr:uid="{82B088A1-A8CB-4EF1-98B5-D521F9CA4B01}"/>
    <cellStyle name="Normal 62 5 2" xfId="29990" xr:uid="{F41ABC4C-FF69-42C0-992F-73B6E603A1B3}"/>
    <cellStyle name="Normal 62 6" xfId="29979" xr:uid="{79DF2024-DAD6-47BC-A7AE-51641EF470ED}"/>
    <cellStyle name="Normal 62_Dev global price ach" xfId="14391" xr:uid="{F3E2D84F-93C5-4580-9A98-91C7B835C962}"/>
    <cellStyle name="Normal 63" xfId="14392" xr:uid="{6EBCA0C3-FE6F-4A91-B14E-041E89142FC2}"/>
    <cellStyle name="Normal 63 2" xfId="14393" xr:uid="{A235AE72-40E8-4354-B01B-29C1DB72C103}"/>
    <cellStyle name="Normal 63 2 2" xfId="14394" xr:uid="{8EB9CBE1-565F-4DF7-A177-E703A5C61DF6}"/>
    <cellStyle name="Normal 63 2 2 2" xfId="14395" xr:uid="{2874CD78-AD58-4DA6-AB93-E306154BD945}"/>
    <cellStyle name="Normal 63 2 2 2 2" xfId="29994" xr:uid="{7E084F7B-29C2-4A61-B72D-08F91D01D297}"/>
    <cellStyle name="Normal 63 2 2 3" xfId="29993" xr:uid="{95B5CD33-182D-4AB3-A645-5C2B32A32991}"/>
    <cellStyle name="Normal 63 2 3" xfId="14396" xr:uid="{E8E3591A-1394-4735-9EF1-2369BC1A0714}"/>
    <cellStyle name="Normal 63 2 3 2" xfId="14397" xr:uid="{5C4D49D2-5803-4DFA-98BB-3E81E871F59D}"/>
    <cellStyle name="Normal 63 2 3 2 2" xfId="29996" xr:uid="{52F6DF86-1E7C-46E8-8C29-F75C7796F329}"/>
    <cellStyle name="Normal 63 2 3 3" xfId="29995" xr:uid="{4CA4357C-B1E3-487E-B3FA-BE464CDD26D3}"/>
    <cellStyle name="Normal 63 2 4" xfId="14398" xr:uid="{E6E1D7EE-ACFD-492B-AC6C-2DF73812BC29}"/>
    <cellStyle name="Normal 63 2 4 2" xfId="29997" xr:uid="{860BFE7E-D92E-495F-917E-CABAD28F23C9}"/>
    <cellStyle name="Normal 63 2 5" xfId="29992" xr:uid="{11C65EAE-5AA7-4DB6-931D-BEE018A352A4}"/>
    <cellStyle name="Normal 63 3" xfId="14399" xr:uid="{2C9969D4-4961-4496-BEDA-171606E18782}"/>
    <cellStyle name="Normal 63 3 2" xfId="14400" xr:uid="{ED5ACC7C-BE46-48C1-871D-AF91F7002011}"/>
    <cellStyle name="Normal 63 3 2 2" xfId="29999" xr:uid="{85587666-8167-4832-92E2-1B6695D8A147}"/>
    <cellStyle name="Normal 63 3 3" xfId="29998" xr:uid="{AC382271-C2E1-4D57-B928-CF515C94EC52}"/>
    <cellStyle name="Normal 63 4" xfId="14401" xr:uid="{85E5FE54-3A63-482D-B186-187111602875}"/>
    <cellStyle name="Normal 63 4 2" xfId="14402" xr:uid="{4D354B91-6CB5-4576-B5F6-0C99F289727F}"/>
    <cellStyle name="Normal 63 4 2 2" xfId="30001" xr:uid="{B8987212-967F-4B13-A04A-A1E5957D7F7A}"/>
    <cellStyle name="Normal 63 4 3" xfId="30000" xr:uid="{1B4077D6-9B67-4E7D-AB8A-025A84AF1F42}"/>
    <cellStyle name="Normal 63 5" xfId="14403" xr:uid="{E43F8F02-A737-48E2-A52F-FC74A223B2C0}"/>
    <cellStyle name="Normal 63 5 2" xfId="30002" xr:uid="{E3A94975-7C88-4C59-A6D0-325C33DC403F}"/>
    <cellStyle name="Normal 63 6" xfId="29991" xr:uid="{00B67A56-735F-405A-9B49-676CE92B6BD5}"/>
    <cellStyle name="Normal 63_Dev global price ach" xfId="14404" xr:uid="{4EA3F6A7-C9C5-4B82-AA7D-4FC332776CB7}"/>
    <cellStyle name="Normal 64" xfId="14405" xr:uid="{1B70E9F0-5206-44AF-A094-CA489BC6F9EB}"/>
    <cellStyle name="Normal 64 2" xfId="14406" xr:uid="{9059E6B4-ACA4-4D0E-BECD-893BBF313F6E}"/>
    <cellStyle name="Normal 64 2 2" xfId="14407" xr:uid="{F41FDE50-6A88-4977-8C38-AADFCC6BE024}"/>
    <cellStyle name="Normal 64 2 2 2" xfId="14408" xr:uid="{4C98352E-1030-4CB7-814B-D4186448E700}"/>
    <cellStyle name="Normal 64 2 2 2 2" xfId="30006" xr:uid="{A67DDEEA-1151-4BF0-83E6-4D4DBB000C65}"/>
    <cellStyle name="Normal 64 2 2 3" xfId="30005" xr:uid="{B5273399-8D74-4324-B13F-E824CC620552}"/>
    <cellStyle name="Normal 64 2 3" xfId="14409" xr:uid="{06213BDC-3362-4F9E-BB26-B8DBED726064}"/>
    <cellStyle name="Normal 64 2 3 2" xfId="14410" xr:uid="{94C8EB4A-9ACC-4FAD-B79D-2E158540B6CF}"/>
    <cellStyle name="Normal 64 2 3 2 2" xfId="30008" xr:uid="{0FF250EA-67C3-410C-9B07-BABE95BA5D92}"/>
    <cellStyle name="Normal 64 2 3 3" xfId="30007" xr:uid="{11C6BF3F-CCF7-48F0-A186-05B00772D446}"/>
    <cellStyle name="Normal 64 2 4" xfId="14411" xr:uid="{69DA2CFB-A942-41E6-A648-9E01F931D633}"/>
    <cellStyle name="Normal 64 2 4 2" xfId="30009" xr:uid="{A553E624-5B4F-4002-8F07-7CC1DFFC5E95}"/>
    <cellStyle name="Normal 64 2 5" xfId="30004" xr:uid="{C5C6121F-D9EC-46EB-9399-C3321D50644C}"/>
    <cellStyle name="Normal 64 3" xfId="14412" xr:uid="{59F31EA9-5D01-4824-AB9A-D3B3014C5817}"/>
    <cellStyle name="Normal 64 3 2" xfId="14413" xr:uid="{B1FF047D-5A7F-4716-BC24-B495BD9F35B3}"/>
    <cellStyle name="Normal 64 3 2 2" xfId="30011" xr:uid="{3E0A819C-9F64-455A-AE6A-82CD5618B434}"/>
    <cellStyle name="Normal 64 3 3" xfId="30010" xr:uid="{B55CCDD4-71F0-4D3D-A5AA-11964D70A36A}"/>
    <cellStyle name="Normal 64 4" xfId="14414" xr:uid="{D7D6D7F7-8699-48DD-A571-7489962720CA}"/>
    <cellStyle name="Normal 64 4 2" xfId="14415" xr:uid="{D0124421-BBB0-4D46-9EFA-326D2FF9243C}"/>
    <cellStyle name="Normal 64 4 2 2" xfId="30013" xr:uid="{DE06C50D-5FB2-4FE8-BA2A-9B472CAAC282}"/>
    <cellStyle name="Normal 64 4 3" xfId="30012" xr:uid="{ED374BFC-E57F-4CD9-A73E-DEB12B5AA76E}"/>
    <cellStyle name="Normal 64 5" xfId="14416" xr:uid="{DB9EC67E-9394-498F-875B-7895E9430BDF}"/>
    <cellStyle name="Normal 64 5 2" xfId="30014" xr:uid="{D271ABD6-F400-43E1-9A9A-715C40746D6B}"/>
    <cellStyle name="Normal 64 6" xfId="30003" xr:uid="{9FD0E147-AC63-4FC8-ACAF-5F439219ADEF}"/>
    <cellStyle name="Normal 64_Dev global price ach" xfId="14417" xr:uid="{12F24834-6000-439B-904B-1E3E6F767D89}"/>
    <cellStyle name="Normal 65" xfId="14418" xr:uid="{26120F54-ABE3-4198-9DBF-28896768E4B9}"/>
    <cellStyle name="Normal 65 2" xfId="14419" xr:uid="{12CE0B4C-E342-40DB-84AC-245A84AC4D53}"/>
    <cellStyle name="Normal 65 2 2" xfId="14420" xr:uid="{7ADD62A2-D29D-4611-A76D-0AD1F2FE812E}"/>
    <cellStyle name="Normal 65 2 2 2" xfId="30017" xr:uid="{602A5AE3-A025-489D-A6B2-FE2EA7667875}"/>
    <cellStyle name="Normal 65 2 3" xfId="30016" xr:uid="{06C73179-FA1D-45CB-A20E-C81BA7C50ACB}"/>
    <cellStyle name="Normal 65 3" xfId="14421" xr:uid="{8288BFD0-0FB2-46D4-8B1C-91547D80A926}"/>
    <cellStyle name="Normal 65 3 2" xfId="14422" xr:uid="{3C78E2A2-30C4-4D78-AFE7-DB105779E3B6}"/>
    <cellStyle name="Normal 65 3 2 2" xfId="30019" xr:uid="{EB1C6C80-46BA-49A8-8EA4-E423B974E424}"/>
    <cellStyle name="Normal 65 3 3" xfId="30018" xr:uid="{1950DA6D-9AD6-49F8-8A29-8A082165AEC0}"/>
    <cellStyle name="Normal 65 4" xfId="14423" xr:uid="{D85D7C9E-E4A7-4890-9352-FB5590BB3D8D}"/>
    <cellStyle name="Normal 65 4 2" xfId="30020" xr:uid="{B2C5E5F9-057B-4793-A7D4-E948E04AA634}"/>
    <cellStyle name="Normal 65 5" xfId="30015" xr:uid="{947CD09F-6924-449E-AF98-3CDF2BBB6647}"/>
    <cellStyle name="Normal 66" xfId="14424" xr:uid="{4A335604-2C47-4FCA-B6B2-60859E06EA7C}"/>
    <cellStyle name="Normal 66 2" xfId="14425" xr:uid="{5781CC6A-A7CD-41C0-9E9D-E86A7141ABCC}"/>
    <cellStyle name="Normal 66 2 2" xfId="14426" xr:uid="{99933091-39CF-4249-BE59-B860A05C1539}"/>
    <cellStyle name="Normal 66 2 2 2" xfId="30023" xr:uid="{97CFACFA-B49D-4B60-AF07-91137BEAB648}"/>
    <cellStyle name="Normal 66 2 3" xfId="30022" xr:uid="{0182E4BC-6BBD-49CB-91AA-C5DF1EEB34A3}"/>
    <cellStyle name="Normal 66 3" xfId="14427" xr:uid="{0A031A40-0F81-47BF-9B50-4151ED8897D4}"/>
    <cellStyle name="Normal 66 3 2" xfId="30024" xr:uid="{3461C3C3-FAB4-4958-84C7-A17158587AC7}"/>
    <cellStyle name="Normal 66 4" xfId="30021" xr:uid="{A8D0AB4D-22CC-4609-A3DE-1FA9DEC2AA97}"/>
    <cellStyle name="Normal 67" xfId="17918" xr:uid="{81E7575F-C120-42ED-82BA-FCBDD9CF13CD}"/>
    <cellStyle name="Normal 67 2" xfId="33373" xr:uid="{97C69F4D-399F-4947-B513-A12D57E963C2}"/>
    <cellStyle name="Normal 68" xfId="33911" xr:uid="{AA845AAC-4B03-4A06-AC9C-8993C19FB187}"/>
    <cellStyle name="Normal 69" xfId="18152" xr:uid="{9C6237FD-EBFB-449D-A177-E8FFF7EA1B3C}"/>
    <cellStyle name="Normal 7" xfId="388" xr:uid="{00000000-0005-0000-0000-0000F8070000}"/>
    <cellStyle name="Normal 7 2" xfId="490" xr:uid="{00000000-0005-0000-0000-0000F9070000}"/>
    <cellStyle name="Normal 7 2 2" xfId="1850" xr:uid="{00000000-0005-0000-0000-0000FA070000}"/>
    <cellStyle name="Normal 7 2 3" xfId="1851" xr:uid="{00000000-0005-0000-0000-0000FB070000}"/>
    <cellStyle name="Normal 7 2_Financial statement" xfId="1852" xr:uid="{00000000-0005-0000-0000-0000FC070000}"/>
    <cellStyle name="Normal 7 3" xfId="1853" xr:uid="{00000000-0005-0000-0000-0000FD070000}"/>
    <cellStyle name="Normal 7 3 2" xfId="14429" xr:uid="{CF4B294D-8DDE-41FC-8E5D-C9B92A040917}"/>
    <cellStyle name="Normal 7 3 2 2" xfId="30025" xr:uid="{D6CF8B1B-027C-42D2-82EF-65E1664999DC}"/>
    <cellStyle name="Normal 7 3 3" xfId="14430" xr:uid="{0595BAAD-1226-4E94-98D1-2B8772FFAAFD}"/>
    <cellStyle name="Normal 7 3 3 2" xfId="30026" xr:uid="{55B42EF7-AF86-4500-A591-2B6AD0E7CF48}"/>
    <cellStyle name="Normal 7 3 4" xfId="34147" xr:uid="{ABBC9552-D253-4F10-8E8A-DD364CBC53BD}"/>
    <cellStyle name="Normal 7 3 5" xfId="35804" xr:uid="{587576FA-44D6-4C8D-A327-5F8F191CA60B}"/>
    <cellStyle name="Normal 7 3_sales contracts" xfId="14428" xr:uid="{076A1806-A2F4-4386-B1E1-177DB37581DB}"/>
    <cellStyle name="Normal 7 4" xfId="1854" xr:uid="{00000000-0005-0000-0000-0000FE070000}"/>
    <cellStyle name="Normal 7 4 2" xfId="14432" xr:uid="{18024CCD-D1DD-4159-951B-D489FF139FA9}"/>
    <cellStyle name="Normal 7 4 2 2" xfId="14433" xr:uid="{0AEE18C4-47CA-4DAD-8C83-C21CAEBD15A2}"/>
    <cellStyle name="Normal 7 4 2 2 2" xfId="30028" xr:uid="{79DE868B-DDCF-4337-8A3B-69244A1FD53E}"/>
    <cellStyle name="Normal 7 4 2 3" xfId="14434" xr:uid="{BDBD5C94-B7E2-4D6C-91C0-92DB644D5CAC}"/>
    <cellStyle name="Normal 7 4 2 3 2" xfId="30029" xr:uid="{8C1F84D4-6042-4EB2-89EB-837F56E724C9}"/>
    <cellStyle name="Normal 7 4 2 4" xfId="30027" xr:uid="{76B64311-02AA-4C5E-90CB-6C0A79D697F9}"/>
    <cellStyle name="Normal 7 4 3" xfId="14435" xr:uid="{802E48F4-8D92-4CCD-AE83-9F420886E897}"/>
    <cellStyle name="Normal 7 4 3 2" xfId="30030" xr:uid="{F5C912BE-3C5B-4BB6-BF81-630CF880017C}"/>
    <cellStyle name="Normal 7 4 4" xfId="14436" xr:uid="{81DE49D6-84D1-46E3-9072-4D818821D42A}"/>
    <cellStyle name="Normal 7 4 4 2" xfId="30031" xr:uid="{641B57ED-D57E-4900-B6BF-AEB6BEA96B25}"/>
    <cellStyle name="Normal 7 4_sales contracts" xfId="14431" xr:uid="{30597EAE-AF2C-4512-81E7-CFD0DD3F09CF}"/>
    <cellStyle name="Normal 7 5" xfId="1855" xr:uid="{00000000-0005-0000-0000-0000FF070000}"/>
    <cellStyle name="Normal 7 5 2" xfId="14438" xr:uid="{87368597-EB6D-4773-B38F-8356E3C9B53B}"/>
    <cellStyle name="Normal 7 5 2 2" xfId="14439" xr:uid="{3421527A-A11F-422F-A3C8-216D17E17B8A}"/>
    <cellStyle name="Normal 7 5 2 2 2" xfId="30033" xr:uid="{2DF866AF-2CB6-4E9E-BD99-9924D1F7FDFC}"/>
    <cellStyle name="Normal 7 5 2 3" xfId="14440" xr:uid="{0F00B8F6-432D-4D1C-A6D7-CA53806A652C}"/>
    <cellStyle name="Normal 7 5 2 3 2" xfId="30034" xr:uid="{81FA97B0-54F2-411B-8B4B-DC6A00214D0C}"/>
    <cellStyle name="Normal 7 5 2 4" xfId="30032" xr:uid="{ED6FCD9E-BABD-4A04-ABAC-382ED5043149}"/>
    <cellStyle name="Normal 7 5 3" xfId="14441" xr:uid="{FC9E0D63-7121-48BC-A3ED-E47E1F896CBC}"/>
    <cellStyle name="Normal 7 5 3 2" xfId="30035" xr:uid="{25E8AF0A-38BC-4DD8-A7B4-31E5C9A25EE1}"/>
    <cellStyle name="Normal 7 5 4" xfId="14442" xr:uid="{E05F10BE-EA8F-4F41-B1FB-A0B71C553A3B}"/>
    <cellStyle name="Normal 7 5 4 2" xfId="30036" xr:uid="{38198782-E2DD-4CFF-94A2-19178C7E490F}"/>
    <cellStyle name="Normal 7 5_sales contracts" xfId="14437" xr:uid="{9C339C10-B490-415D-888E-9AC70EEFF020}"/>
    <cellStyle name="Normal 7 6" xfId="1856" xr:uid="{00000000-0005-0000-0000-000000080000}"/>
    <cellStyle name="Normal 7 6 2" xfId="14444" xr:uid="{BE2383AA-0586-4853-A248-897BA794B2F5}"/>
    <cellStyle name="Normal 7 6 2 2" xfId="14445" xr:uid="{5B4F4AC0-3274-4626-BBD4-7432DDF6F2AB}"/>
    <cellStyle name="Normal 7 6 2 2 2" xfId="30038" xr:uid="{DF63B20E-5859-42BB-8EAE-F4DF93651A16}"/>
    <cellStyle name="Normal 7 6 2 3" xfId="14446" xr:uid="{FD908ACC-4499-4FC0-8927-6377981C2F36}"/>
    <cellStyle name="Normal 7 6 2 3 2" xfId="30039" xr:uid="{2A0405DE-4166-4E81-B2CD-BD35651200BC}"/>
    <cellStyle name="Normal 7 6 2 4" xfId="30037" xr:uid="{C91C735D-94A3-4A16-85BF-86FC1250FE2E}"/>
    <cellStyle name="Normal 7 6 3" xfId="14447" xr:uid="{ECDA6135-B963-4810-B28A-BB28CF40C53F}"/>
    <cellStyle name="Normal 7 6 3 2" xfId="30040" xr:uid="{21F08AC0-9A22-4A4A-9FE6-7B2F3980D118}"/>
    <cellStyle name="Normal 7 6 4" xfId="14448" xr:uid="{D7209073-E556-4C60-841F-884FEAD98247}"/>
    <cellStyle name="Normal 7 6 4 2" xfId="30041" xr:uid="{41FB1A5F-0ACC-49D1-AE27-56B4A0130F19}"/>
    <cellStyle name="Normal 7 6_sales contracts" xfId="14443" xr:uid="{D40D3548-1688-4588-ACA0-F5EC03C0240D}"/>
    <cellStyle name="Normal 7 7" xfId="19603" xr:uid="{031CFABA-68DF-45B4-994C-560F74A9C704}"/>
    <cellStyle name="Normal 7_2015 BFOREC HFM PLBS" xfId="1857" xr:uid="{00000000-0005-0000-0000-000001080000}"/>
    <cellStyle name="Normal 78" xfId="1858" xr:uid="{00000000-0005-0000-0000-000002080000}"/>
    <cellStyle name="Normal 78 2" xfId="35100" xr:uid="{FE2E252F-36E9-4AA0-8F75-B5A0DD97AEDA}"/>
    <cellStyle name="Normal 8" xfId="391" xr:uid="{00000000-0005-0000-0000-000003080000}"/>
    <cellStyle name="Normal 8 10" xfId="1859" xr:uid="{00000000-0005-0000-0000-000004080000}"/>
    <cellStyle name="Normal 8 10 2" xfId="19884" xr:uid="{35C894AA-AC88-4327-820E-7F868B8BEF05}"/>
    <cellStyle name="Normal 8 10 2 2" xfId="36269" xr:uid="{0533B3AD-B961-47C4-BB54-C276EC412F45}"/>
    <cellStyle name="Normal 8 10 3" xfId="19883" xr:uid="{A78B93C0-57CE-4EB7-BF15-E77AC8632E33}"/>
    <cellStyle name="Normal 8 10 3 2" xfId="36270" xr:uid="{5B0AF530-4B0B-41E5-9D0A-D3DBB09DF31B}"/>
    <cellStyle name="Normal 8 10 4" xfId="34148" xr:uid="{1A4DC892-1837-43F0-9BF9-E437EF45D4A9}"/>
    <cellStyle name="Normal 8 10 4 2" xfId="36268" xr:uid="{34A4430F-71CF-4538-AAB6-A8CF7047AF7E}"/>
    <cellStyle name="Normal 8 10 5" xfId="19885" xr:uid="{48DBE0A4-A0AA-4CAA-8F88-EA69FE5A976F}"/>
    <cellStyle name="Normal 8 10_Canada W" xfId="35101" xr:uid="{C8F42342-5353-4611-8576-F9E47DBF4F52}"/>
    <cellStyle name="Normal 8 11" xfId="1860" xr:uid="{00000000-0005-0000-0000-000005080000}"/>
    <cellStyle name="Normal 8 11 2" xfId="14449" xr:uid="{D4597405-ACE7-4D8D-895C-58ECAAB92BE3}"/>
    <cellStyle name="Normal 8 11 2 2" xfId="30042" xr:uid="{53434782-81AA-4BC9-92AC-3A263481D849}"/>
    <cellStyle name="Normal 8 11 3" xfId="14450" xr:uid="{F133D2DD-BCE1-481A-8BB5-EEA106D74825}"/>
    <cellStyle name="Normal 8 11 3 2" xfId="30043" xr:uid="{2EA27501-8119-429E-B23F-611331B68A8B}"/>
    <cellStyle name="Normal 8 11 4" xfId="34149" xr:uid="{80713E71-BCA3-4668-B48B-ED9BDEA5D7F2}"/>
    <cellStyle name="Normal 8 11 4 2" xfId="36271" xr:uid="{4D688C00-8A5C-4706-917B-0001D98C6230}"/>
    <cellStyle name="Normal 8 11_Canada W" xfId="35102" xr:uid="{4CCADC0E-FB3B-4F68-979D-1FA730425784}"/>
    <cellStyle name="Normal 8 12" xfId="14451" xr:uid="{945BDCD5-8A0F-474A-9E54-35A4AC5BC2C4}"/>
    <cellStyle name="Normal 8 12 2" xfId="14452" xr:uid="{61603B00-9082-4506-AA14-BD5CB34209CE}"/>
    <cellStyle name="Normal 8 12 2 2" xfId="30045" xr:uid="{D24BC931-4C4C-40FF-BE0E-4A5AC22ED99E}"/>
    <cellStyle name="Normal 8 12 3" xfId="14453" xr:uid="{DD640180-91E3-414B-B474-0BD05A56E0E3}"/>
    <cellStyle name="Normal 8 12 3 2" xfId="30046" xr:uid="{107D8BC8-7013-4F7C-B485-33EB80A980BE}"/>
    <cellStyle name="Normal 8 12 4" xfId="30044" xr:uid="{78603481-9F9E-4310-9981-D106544D76F9}"/>
    <cellStyle name="Normal 8 12_Canada W" xfId="35103" xr:uid="{D7C78ED0-F65B-4397-8985-95C99DD463C8}"/>
    <cellStyle name="Normal 8 13" xfId="17992" xr:uid="{9963BF90-7BD2-4FD8-BC49-80DC41950997}"/>
    <cellStyle name="Normal 8 13 2" xfId="19882" xr:uid="{F9E3D6C4-16AB-43C6-AEB3-06788DD6E8D4}"/>
    <cellStyle name="Normal 8 13 2 2" xfId="36273" xr:uid="{3E6BF629-6581-4E4C-87B3-1E450E310076}"/>
    <cellStyle name="Normal 8 13 3" xfId="19881" xr:uid="{D210B41A-A51A-4C48-B0E4-2B9E3EDB9C54}"/>
    <cellStyle name="Normal 8 13 3 2" xfId="36274" xr:uid="{BEB2682F-7BDE-4448-9382-36EFC66F3B25}"/>
    <cellStyle name="Normal 8 13 4" xfId="36272" xr:uid="{7945BB54-974B-476E-9D78-838AB1B42B3A}"/>
    <cellStyle name="Normal 8 13_Canada W" xfId="35104" xr:uid="{AFC3C30D-BDFD-46BA-9AA1-DC37A995E823}"/>
    <cellStyle name="Normal 8 14" xfId="18002" xr:uid="{33065081-1449-418F-BA49-675687923A10}"/>
    <cellStyle name="Normal 8 14 2" xfId="19880" xr:uid="{6D2F7EB2-5B67-45ED-BB6E-00E3E15EB9E2}"/>
    <cellStyle name="Normal 8 14 2 2" xfId="36276" xr:uid="{16CBB8D4-3293-4E9C-985C-B3D1A1222B16}"/>
    <cellStyle name="Normal 8 14 3" xfId="19879" xr:uid="{C3B4B532-25ED-49CF-8387-9EC20B46D1C1}"/>
    <cellStyle name="Normal 8 14 3 2" xfId="36277" xr:uid="{889D9438-FFB2-4D0B-BA6B-A15341DC1236}"/>
    <cellStyle name="Normal 8 14 4" xfId="36275" xr:uid="{A9DCF54B-C720-4BFD-856E-ACCA51903E84}"/>
    <cellStyle name="Normal 8 14_Canada W" xfId="35105" xr:uid="{280B3C17-0AE3-47D7-B09A-E15344FA5372}"/>
    <cellStyle name="Normal 8 15" xfId="17994" xr:uid="{35AA704D-C75D-46E2-AE18-2138342D5F0C}"/>
    <cellStyle name="Normal 8 15 2" xfId="36278" xr:uid="{61900F86-ED02-4E9A-84A2-9276C3BF8950}"/>
    <cellStyle name="Normal 8 16" xfId="17942" xr:uid="{4D09DA64-0B95-4FF3-8288-46BACA58BD2D}"/>
    <cellStyle name="Normal 8 16 2" xfId="36279" xr:uid="{B5C61F73-28CB-432C-9934-459688A47E4C}"/>
    <cellStyle name="Normal 8 17" xfId="17966" xr:uid="{396BFDF1-0B24-4DD9-9F12-7328C1A4FD93}"/>
    <cellStyle name="Normal 8 17 2" xfId="34643" xr:uid="{046B0D35-68FD-4E1B-A917-83EA33F199B8}"/>
    <cellStyle name="Normal 8 17 3" xfId="18319" xr:uid="{B964FBD2-3C20-4E4A-9146-1996C68EC18D}"/>
    <cellStyle name="Normal 8 18" xfId="17948" xr:uid="{968CF2D1-E3EF-4B20-B807-767C513308C2}"/>
    <cellStyle name="Normal 8 19" xfId="17962" xr:uid="{E9F56A8A-F215-4F86-B295-7DCF0FBE047D}"/>
    <cellStyle name="Normal 8 2" xfId="491" xr:uid="{00000000-0005-0000-0000-000006080000}"/>
    <cellStyle name="Normal 8 2 10" xfId="14454" xr:uid="{F9FD374B-2FCA-4347-ABC5-A9F95C6C147F}"/>
    <cellStyle name="Normal 8 2 10 2" xfId="30047" xr:uid="{BCBB1B8C-DE33-4029-9360-2F1325F68001}"/>
    <cellStyle name="Normal 8 2 10 2 2" xfId="36281" xr:uid="{643E42A9-90F0-42CA-8EA1-C590D6B3D537}"/>
    <cellStyle name="Normal 8 2 10 3" xfId="19878" xr:uid="{0502348C-8723-4ACC-8873-E24F1708AF65}"/>
    <cellStyle name="Normal 8 2 10 3 2" xfId="36282" xr:uid="{4CD50F0A-B4F6-400F-91B4-02241632CB55}"/>
    <cellStyle name="Normal 8 2 10 4" xfId="36280" xr:uid="{073BE9F3-2589-4CED-8675-DBFFBF41848A}"/>
    <cellStyle name="Normal 8 2 10_Canada W" xfId="35106" xr:uid="{617343E5-260E-4B69-93DF-2C1EA9D120E9}"/>
    <cellStyle name="Normal 8 2 11" xfId="14455" xr:uid="{8AEB21A5-4ECC-47A8-AB60-373C2D297E47}"/>
    <cellStyle name="Normal 8 2 11 2" xfId="14456" xr:uid="{FCEBCF9D-508F-493D-A686-317DCB217E5D}"/>
    <cellStyle name="Normal 8 2 11 2 2" xfId="14457" xr:uid="{9D68E821-F323-4165-A34F-8DDC70C4F3AB}"/>
    <cellStyle name="Normal 8 2 11 2 2 2" xfId="30050" xr:uid="{366D09AD-A3D8-459A-ACD8-4762B3872169}"/>
    <cellStyle name="Normal 8 2 11 2 3" xfId="30049" xr:uid="{8265C6F2-04CF-49CE-8F35-BCDF592232D4}"/>
    <cellStyle name="Normal 8 2 11 3" xfId="14458" xr:uid="{45C7F938-B343-423E-A1DC-91B411F28CE0}"/>
    <cellStyle name="Normal 8 2 11 3 2" xfId="14459" xr:uid="{CF0ED7E1-3F32-444D-88C4-BD8A58EB5087}"/>
    <cellStyle name="Normal 8 2 11 3 2 2" xfId="30052" xr:uid="{5F09A38D-250A-430C-90E7-A6EA58AF1CA4}"/>
    <cellStyle name="Normal 8 2 11 3 3" xfId="30051" xr:uid="{EBE654CB-4FC3-4598-982E-577BB1C4DABD}"/>
    <cellStyle name="Normal 8 2 11 4" xfId="14460" xr:uid="{1331B604-DE1A-45D0-ABF0-75FE5250A992}"/>
    <cellStyle name="Normal 8 2 11 4 2" xfId="30053" xr:uid="{3AD4692F-7D28-4D53-9F4D-C3F4BF137B30}"/>
    <cellStyle name="Normal 8 2 11 5" xfId="30048" xr:uid="{1CA9F6CE-11D7-4E72-A670-74F64B08C39D}"/>
    <cellStyle name="Normal 8 2 11_Canada W" xfId="35107" xr:uid="{3634DE64-6B58-4682-9472-D35DBB7F78E1}"/>
    <cellStyle name="Normal 8 2 12" xfId="14461" xr:uid="{54F13A7E-C1CE-4D07-8FB6-05C8269BB335}"/>
    <cellStyle name="Normal 8 2 12 2" xfId="14462" xr:uid="{DCFD37EB-8FF6-4B70-B60C-5530458C8487}"/>
    <cellStyle name="Normal 8 2 12 2 2" xfId="30055" xr:uid="{CAA4ED29-03BF-451A-BD31-7D84F8CA0BCB}"/>
    <cellStyle name="Normal 8 2 12 3" xfId="14463" xr:uid="{7EAFDC3C-B3BA-452A-AB69-9F4E9C7EFDFC}"/>
    <cellStyle name="Normal 8 2 12 3 2" xfId="30056" xr:uid="{9EBC48D4-B9C9-47E9-9E64-C102A3ED4078}"/>
    <cellStyle name="Normal 8 2 12 4" xfId="30054" xr:uid="{71FE2F0A-92E4-4C94-8628-5B217946FA48}"/>
    <cellStyle name="Normal 8 2 12_Canada W" xfId="35108" xr:uid="{308F814F-1F9F-447A-8D73-7902E42BFFF5}"/>
    <cellStyle name="Normal 8 2 13" xfId="14464" xr:uid="{119F99DA-A2DB-43B9-A5D6-81CEB8823DFA}"/>
    <cellStyle name="Normal 8 2 13 2" xfId="14465" xr:uid="{5C130D33-72E8-4087-B587-3F0162BF8911}"/>
    <cellStyle name="Normal 8 2 13 2 2" xfId="30058" xr:uid="{CFC964E7-21FC-47B9-8837-600A4AA72B1F}"/>
    <cellStyle name="Normal 8 2 13 3" xfId="30057" xr:uid="{EC8CFD15-29E1-43B9-A69E-E8D2E29D77F0}"/>
    <cellStyle name="Normal 8 2 13 3 2" xfId="36284" xr:uid="{782235F5-60BA-4A7C-A096-C0DF6D9EE5E3}"/>
    <cellStyle name="Normal 8 2 13 4" xfId="36283" xr:uid="{BEA423F0-08F9-4854-AF67-7E25AA3B8BB8}"/>
    <cellStyle name="Normal 8 2 13_Canada W" xfId="35109" xr:uid="{9AC8AE33-383A-424C-8AA9-9FD0B33A1A50}"/>
    <cellStyle name="Normal 8 2 14" xfId="14466" xr:uid="{9AB80DD0-40C4-4742-A84E-F1CB8AE22272}"/>
    <cellStyle name="Normal 8 2 14 2" xfId="14467" xr:uid="{0788FC60-2814-4FC8-96C6-776BD203CDE7}"/>
    <cellStyle name="Normal 8 2 14 2 2" xfId="30060" xr:uid="{D6D45DA6-E4F2-4DDB-BBAF-7C7351237ACD}"/>
    <cellStyle name="Normal 8 2 14 3" xfId="30059" xr:uid="{6280541C-8B38-4732-9131-D60F4754CC39}"/>
    <cellStyle name="Normal 8 2 15" xfId="14468" xr:uid="{EF301DBC-63AD-4DBB-9451-36DF8F876936}"/>
    <cellStyle name="Normal 8 2 15 2" xfId="30061" xr:uid="{09EBC55D-14A9-433F-9EA2-8A8F987FAC8F}"/>
    <cellStyle name="Normal 8 2 16" xfId="18282" xr:uid="{5728F93B-72FB-4CD0-B8FC-0C0E8D968401}"/>
    <cellStyle name="Normal 8 2 17" xfId="34673" xr:uid="{47707FB4-E7B8-4FD8-A09F-981261DE9EBB}"/>
    <cellStyle name="Normal 8 2 18" xfId="34682" xr:uid="{3A0F8D26-5DF3-4910-BEAA-16FECDF2B963}"/>
    <cellStyle name="Normal 8 2 2" xfId="1861" xr:uid="{00000000-0005-0000-0000-000007080000}"/>
    <cellStyle name="Normal 8 2 2 10" xfId="14469" xr:uid="{AD400B36-ACFE-490C-BE28-49D04362B45C}"/>
    <cellStyle name="Normal 8 2 2 10 2" xfId="14470" xr:uid="{0BA0316A-8895-4CBB-AD8C-129C89DC0279}"/>
    <cellStyle name="Normal 8 2 2 10 2 2" xfId="30063" xr:uid="{FE711BCE-4820-457B-A2DA-54F9CB21886B}"/>
    <cellStyle name="Normal 8 2 2 10 3" xfId="14471" xr:uid="{9DAA2E38-4EF1-41ED-B82F-615A468F7031}"/>
    <cellStyle name="Normal 8 2 2 10 3 2" xfId="30064" xr:uid="{95F7111F-4151-4442-A226-4937156F0A1F}"/>
    <cellStyle name="Normal 8 2 2 10 4" xfId="30062" xr:uid="{8A0B6050-A994-4909-849F-012700850E95}"/>
    <cellStyle name="Normal 8 2 2 10_Canada W" xfId="35110" xr:uid="{B76CAF9D-6CBF-4553-83DD-D69C7DBC156A}"/>
    <cellStyle name="Normal 8 2 2 11" xfId="14472" xr:uid="{79DD662C-8CF4-4FEB-90AE-6D138B943D81}"/>
    <cellStyle name="Normal 8 2 2 11 2" xfId="14473" xr:uid="{67A9836D-D8C7-4F13-B340-179DCD6AC677}"/>
    <cellStyle name="Normal 8 2 2 11 2 2" xfId="30066" xr:uid="{3526194D-BF6C-4294-B54C-AA9CC0740015}"/>
    <cellStyle name="Normal 8 2 2 11 3" xfId="30065" xr:uid="{CED8121E-6D7F-4180-8E26-4C4116ED7F5A}"/>
    <cellStyle name="Normal 8 2 2 11 3 2" xfId="36286" xr:uid="{83023866-DE11-40C4-8AB1-25737F37DEEA}"/>
    <cellStyle name="Normal 8 2 2 11 4" xfId="36285" xr:uid="{3A0D47F5-FBF1-4D73-A20A-3F1B8809600A}"/>
    <cellStyle name="Normal 8 2 2 11_Canada W" xfId="35111" xr:uid="{B91AC970-D725-4F39-AE6F-7666D763B491}"/>
    <cellStyle name="Normal 8 2 2 12" xfId="14474" xr:uid="{EEF5BEB8-B746-46C0-8A44-7BFC590FE10B}"/>
    <cellStyle name="Normal 8 2 2 12 2" xfId="14475" xr:uid="{791366FB-1118-446F-BBFF-0F99A79F0C77}"/>
    <cellStyle name="Normal 8 2 2 12 2 2" xfId="30068" xr:uid="{FEC87E4F-AF87-426C-9BC4-B9AAF6FC060C}"/>
    <cellStyle name="Normal 8 2 2 12 3" xfId="30067" xr:uid="{DF26DF0F-AE95-440F-935D-AEF42057CA30}"/>
    <cellStyle name="Normal 8 2 2 13" xfId="14476" xr:uid="{4F24133C-4021-4EAB-8846-33C61263E3C9}"/>
    <cellStyle name="Normal 8 2 2 13 2" xfId="30069" xr:uid="{073329CB-CB67-4D5A-B52B-E805D05185F1}"/>
    <cellStyle name="Normal 8 2 2 14" xfId="34150" xr:uid="{30F16368-D64E-4B3B-8430-EF83B6DF34E5}"/>
    <cellStyle name="Normal 8 2 2 15" xfId="19590" xr:uid="{BB1C1536-963A-4EE8-9FB0-65888C9773AE}"/>
    <cellStyle name="Normal 8 2 2 16" xfId="34674" xr:uid="{70405207-ADAC-4C7E-9B03-EB7971426B50}"/>
    <cellStyle name="Normal 8 2 2 17" xfId="37273" xr:uid="{0A27901A-19E3-4668-BE0C-F56D947DB8BE}"/>
    <cellStyle name="Normal 8 2 2 2" xfId="1862" xr:uid="{00000000-0005-0000-0000-000008080000}"/>
    <cellStyle name="Normal 8 2 2 2 10" xfId="14477" xr:uid="{3CAA4D33-9B3B-41A9-A8FC-72A20D529051}"/>
    <cellStyle name="Normal 8 2 2 2 10 2" xfId="14478" xr:uid="{3CEEF59E-211A-4F1A-9BB6-CB64985CF251}"/>
    <cellStyle name="Normal 8 2 2 2 10 2 2" xfId="30071" xr:uid="{B6356F1D-7081-46BA-8C10-E590EE94D50A}"/>
    <cellStyle name="Normal 8 2 2 2 10 3" xfId="30070" xr:uid="{3ADF6FFD-CD98-49F0-8327-EF2CAADCF4CA}"/>
    <cellStyle name="Normal 8 2 2 2 11" xfId="14479" xr:uid="{8E7B9480-42BF-4D72-9FBF-E9BB23BB74A0}"/>
    <cellStyle name="Normal 8 2 2 2 11 2" xfId="14480" xr:uid="{17DB2A39-9100-4FB7-9ABD-E8490E769909}"/>
    <cellStyle name="Normal 8 2 2 2 11 2 2" xfId="30073" xr:uid="{D9C637DA-03C3-459C-B9BB-FB6B586A5DED}"/>
    <cellStyle name="Normal 8 2 2 2 11 3" xfId="30072" xr:uid="{F67158AF-CE00-4AED-BF1E-C8284C0A7C7B}"/>
    <cellStyle name="Normal 8 2 2 2 12" xfId="14481" xr:uid="{102A05EA-5639-467B-9823-4C0FFCD7853F}"/>
    <cellStyle name="Normal 8 2 2 2 12 2" xfId="30074" xr:uid="{EDAC28F2-C441-4481-92DD-6747C05D0183}"/>
    <cellStyle name="Normal 8 2 2 2 13" xfId="34151" xr:uid="{43644CDB-992A-4B71-82B9-BCFDAD81E2D5}"/>
    <cellStyle name="Normal 8 2 2 2 2" xfId="1863" xr:uid="{00000000-0005-0000-0000-000009080000}"/>
    <cellStyle name="Normal 8 2 2 2 2 2" xfId="1864" xr:uid="{00000000-0005-0000-0000-00000A080000}"/>
    <cellStyle name="Normal 8 2 2 2 2 2 2" xfId="1865" xr:uid="{00000000-0005-0000-0000-00000B080000}"/>
    <cellStyle name="Normal 8 2 2 2 2 2 2 2" xfId="14483" xr:uid="{E8C7FAF9-A982-405D-93BC-73F94BC26686}"/>
    <cellStyle name="Normal 8 2 2 2 2 2 2 2 2" xfId="14484" xr:uid="{E5BEEC90-B82F-4B18-96A4-5CA04F18171F}"/>
    <cellStyle name="Normal 8 2 2 2 2 2 2 2 2 2" xfId="30076" xr:uid="{36140371-93CE-4B66-8BD2-0DF80621958F}"/>
    <cellStyle name="Normal 8 2 2 2 2 2 2 2 3" xfId="14485" xr:uid="{A73B80AA-0C7B-4583-94C2-FD4E9342854C}"/>
    <cellStyle name="Normal 8 2 2 2 2 2 2 2 3 2" xfId="30077" xr:uid="{C308FA9D-3AA8-4FCB-A10E-842DAEC9E799}"/>
    <cellStyle name="Normal 8 2 2 2 2 2 2 2 4" xfId="30075" xr:uid="{EF04673E-AA56-4FA5-81BF-27FF3AC92FF3}"/>
    <cellStyle name="Normal 8 2 2 2 2 2 2 3" xfId="14486" xr:uid="{ABBE665E-79CF-43D4-8914-0BAB8873F864}"/>
    <cellStyle name="Normal 8 2 2 2 2 2 2 3 2" xfId="14487" xr:uid="{62053C20-95A1-4458-AD1F-1E73D1B346FC}"/>
    <cellStyle name="Normal 8 2 2 2 2 2 2 3 2 2" xfId="30079" xr:uid="{31038430-8C02-4480-8AC9-254EC2CC186B}"/>
    <cellStyle name="Normal 8 2 2 2 2 2 2 3 3" xfId="30078" xr:uid="{F4691C0C-FFCB-4C8A-A0A1-56E3C09F1D0C}"/>
    <cellStyle name="Normal 8 2 2 2 2 2 2 4" xfId="14488" xr:uid="{98E130DE-FDB5-4C4C-AE11-B6DB0E644CB7}"/>
    <cellStyle name="Normal 8 2 2 2 2 2 2 4 2" xfId="14489" xr:uid="{21015260-F304-4125-BD97-AAD485761376}"/>
    <cellStyle name="Normal 8 2 2 2 2 2 2 4 2 2" xfId="30081" xr:uid="{3961806B-B3C6-4009-A8E2-67C2447D9BFA}"/>
    <cellStyle name="Normal 8 2 2 2 2 2 2 4 3" xfId="30080" xr:uid="{B1DF81A7-76AD-44C1-99E5-25FCFB2D44EE}"/>
    <cellStyle name="Normal 8 2 2 2 2 2 2 5" xfId="14490" xr:uid="{601121A8-0AF2-43EA-B16B-EB58BAD3B393}"/>
    <cellStyle name="Normal 8 2 2 2 2 2 2 5 2" xfId="30082" xr:uid="{BD35BE55-BFE5-41AB-B3DF-BD2807366F9B}"/>
    <cellStyle name="Normal 8 2 2 2 2 2 2 6" xfId="34154" xr:uid="{F427451C-4B65-42A2-8852-00D51D87F73B}"/>
    <cellStyle name="Normal 8 2 2 2 2 2 2_sales contracts" xfId="14482" xr:uid="{98C72071-8A90-44AE-BAB7-9F09720962F8}"/>
    <cellStyle name="Normal 8 2 2 2 2 2 3" xfId="14491" xr:uid="{83A37FE8-7FF3-4A70-B2CF-017BD457FDBA}"/>
    <cellStyle name="Normal 8 2 2 2 2 2 3 2" xfId="14492" xr:uid="{D961F11E-5D9C-4077-A7F6-3D6B81F6F269}"/>
    <cellStyle name="Normal 8 2 2 2 2 2 3 2 2" xfId="30084" xr:uid="{D30D89DD-BF89-409B-8CC3-746FC9F50BDC}"/>
    <cellStyle name="Normal 8 2 2 2 2 2 3 3" xfId="14493" xr:uid="{72DC9B92-42CC-44BB-9E89-9DD0CF0C7E56}"/>
    <cellStyle name="Normal 8 2 2 2 2 2 3 3 2" xfId="30085" xr:uid="{9703C167-62C0-41F8-814B-F0B57BB5B0DA}"/>
    <cellStyle name="Normal 8 2 2 2 2 2 3 4" xfId="30083" xr:uid="{47636143-2C26-4D41-B0F0-8F79F63E9401}"/>
    <cellStyle name="Normal 8 2 2 2 2 2 4" xfId="14494" xr:uid="{53001901-69DD-43C9-8E29-50AB1FDAD632}"/>
    <cellStyle name="Normal 8 2 2 2 2 2 4 2" xfId="14495" xr:uid="{A51EEB01-7FCB-4571-ACF6-152C9B71769B}"/>
    <cellStyle name="Normal 8 2 2 2 2 2 4 2 2" xfId="30087" xr:uid="{84458C40-D29D-4E8C-AA82-F901ED8BCE34}"/>
    <cellStyle name="Normal 8 2 2 2 2 2 4 3" xfId="14496" xr:uid="{10E11D67-CEFE-49C6-A166-5ED6CD45D465}"/>
    <cellStyle name="Normal 8 2 2 2 2 2 4 3 2" xfId="30088" xr:uid="{08C797CB-AFCA-46A8-9A89-EFF3656C4253}"/>
    <cellStyle name="Normal 8 2 2 2 2 2 4 4" xfId="30086" xr:uid="{36824DB1-D7AC-463B-A6C9-DEF4763A76D2}"/>
    <cellStyle name="Normal 8 2 2 2 2 2 5" xfId="14497" xr:uid="{C752142C-3514-4609-9BCF-A40F8859EA4E}"/>
    <cellStyle name="Normal 8 2 2 2 2 2 5 2" xfId="14498" xr:uid="{607419CD-CCA7-404F-8208-A495590AB334}"/>
    <cellStyle name="Normal 8 2 2 2 2 2 5 2 2" xfId="30090" xr:uid="{2E4B2E52-98E4-4591-8B19-44F2C70BEA21}"/>
    <cellStyle name="Normal 8 2 2 2 2 2 5 3" xfId="30089" xr:uid="{C9B07950-6D6C-451C-AC5B-EB5C3F6E0BE3}"/>
    <cellStyle name="Normal 8 2 2 2 2 2 6" xfId="14499" xr:uid="{21A2CD29-0EC3-42CC-B7E6-A9F437F19530}"/>
    <cellStyle name="Normal 8 2 2 2 2 2 6 2" xfId="14500" xr:uid="{0B344483-588C-47A6-960A-2285428388E5}"/>
    <cellStyle name="Normal 8 2 2 2 2 2 6 2 2" xfId="30092" xr:uid="{2A335112-7925-44B7-99FA-20151E5EECA7}"/>
    <cellStyle name="Normal 8 2 2 2 2 2 6 3" xfId="30091" xr:uid="{32CA3AE7-B45A-4474-B302-3362CEDA0FC5}"/>
    <cellStyle name="Normal 8 2 2 2 2 2 7" xfId="14501" xr:uid="{5A5C1EDC-49C8-45E0-837B-58F28CC30C93}"/>
    <cellStyle name="Normal 8 2 2 2 2 2 7 2" xfId="30093" xr:uid="{4CBA4AE7-6139-41BB-AE01-A7751FF3D0B2}"/>
    <cellStyle name="Normal 8 2 2 2 2 2 8" xfId="34153" xr:uid="{37ECD6D6-18E9-4B51-92B9-B763D7F32451}"/>
    <cellStyle name="Normal 8 2 2 2 2 2_Canada W" xfId="35112" xr:uid="{A56D761E-7106-48F4-8374-A18FB376C124}"/>
    <cellStyle name="Normal 8 2 2 2 2 3" xfId="1866" xr:uid="{00000000-0005-0000-0000-00000D080000}"/>
    <cellStyle name="Normal 8 2 2 2 2 3 2" xfId="14502" xr:uid="{0B9417B7-9F0F-4BA6-B727-9B07EE0CF127}"/>
    <cellStyle name="Normal 8 2 2 2 2 3 2 2" xfId="14503" xr:uid="{7439B4FE-7B28-4E60-AD4E-3575E2136707}"/>
    <cellStyle name="Normal 8 2 2 2 2 3 2 2 2" xfId="30095" xr:uid="{506EE65A-5AF0-4831-828D-ED050DFE8C35}"/>
    <cellStyle name="Normal 8 2 2 2 2 3 2 3" xfId="14504" xr:uid="{02CAC68F-A751-47EB-B00C-08F399D5B90F}"/>
    <cellStyle name="Normal 8 2 2 2 2 3 2 3 2" xfId="30096" xr:uid="{299BF4CC-FB4F-4C24-9C07-3185245E4DC3}"/>
    <cellStyle name="Normal 8 2 2 2 2 3 2 4" xfId="30094" xr:uid="{2C8C69F6-7DA9-48AF-A5A7-7A11A074C2CD}"/>
    <cellStyle name="Normal 8 2 2 2 2 3 3" xfId="14505" xr:uid="{04013A49-6225-4726-BAC7-EA53B8C6D11C}"/>
    <cellStyle name="Normal 8 2 2 2 2 3 3 2" xfId="14506" xr:uid="{AF5BEB91-0740-4320-A3C9-1C14538C64B1}"/>
    <cellStyle name="Normal 8 2 2 2 2 3 3 2 2" xfId="30098" xr:uid="{88D6F35F-CB2D-49CA-BD7C-9BD2D1022B6B}"/>
    <cellStyle name="Normal 8 2 2 2 2 3 3 3" xfId="30097" xr:uid="{321E7754-477D-4EB0-8256-C23CF098437A}"/>
    <cellStyle name="Normal 8 2 2 2 2 3 4" xfId="14507" xr:uid="{87F4D47F-F109-4F6B-B950-2DDBA43174A6}"/>
    <cellStyle name="Normal 8 2 2 2 2 3 4 2" xfId="14508" xr:uid="{597A06FB-9BA9-4A49-A26D-D93A0C13EC83}"/>
    <cellStyle name="Normal 8 2 2 2 2 3 4 2 2" xfId="30100" xr:uid="{23E94209-ECBD-450E-ACE7-7EDD11301497}"/>
    <cellStyle name="Normal 8 2 2 2 2 3 4 3" xfId="30099" xr:uid="{2E2B0A84-BC31-40F7-B673-47745CBA55BE}"/>
    <cellStyle name="Normal 8 2 2 2 2 3 5" xfId="14509" xr:uid="{9875DE30-B512-4CE7-BD9F-652862DC42AD}"/>
    <cellStyle name="Normal 8 2 2 2 2 3 5 2" xfId="30101" xr:uid="{11A8DE50-4AF9-44F3-ADFE-87B489BE5059}"/>
    <cellStyle name="Normal 8 2 2 2 2 3 6" xfId="34155" xr:uid="{DEC39793-BC73-4F2D-B848-10AAD0084B95}"/>
    <cellStyle name="Normal 8 2 2 2 2 3_Canada W" xfId="35113" xr:uid="{3EBEA866-9C70-4D7A-A6DC-80898C7B428B}"/>
    <cellStyle name="Normal 8 2 2 2 2 4" xfId="14510" xr:uid="{A8F5D8B9-D6C6-451D-BB16-F9DD80A5770D}"/>
    <cellStyle name="Normal 8 2 2 2 2 4 2" xfId="14511" xr:uid="{7B0DD44F-B40A-4CD7-A858-AE03C359A680}"/>
    <cellStyle name="Normal 8 2 2 2 2 4 2 2" xfId="30103" xr:uid="{1D733998-B5FD-4895-9F54-DC59A0FC3546}"/>
    <cellStyle name="Normal 8 2 2 2 2 4 3" xfId="14512" xr:uid="{F997D7D5-6055-4AD2-B7DB-D0A3FFE33A27}"/>
    <cellStyle name="Normal 8 2 2 2 2 4 3 2" xfId="30104" xr:uid="{A717DCD5-F7EB-48C0-8D98-8D8950A7E9EC}"/>
    <cellStyle name="Normal 8 2 2 2 2 4 4" xfId="30102" xr:uid="{A86E7B4D-D7AA-49D3-9BB1-83495AF01323}"/>
    <cellStyle name="Normal 8 2 2 2 2 4_Canada W" xfId="35114" xr:uid="{57ADEB73-9B48-4A7F-BF78-2DDEF3A0B97B}"/>
    <cellStyle name="Normal 8 2 2 2 2 5" xfId="14513" xr:uid="{8B340378-9287-473D-8F2B-C4DA3585D6C1}"/>
    <cellStyle name="Normal 8 2 2 2 2 5 2" xfId="14514" xr:uid="{E22C01DE-395C-440E-B4DB-EFB196B87372}"/>
    <cellStyle name="Normal 8 2 2 2 2 5 2 2" xfId="30106" xr:uid="{2A99E17E-DFDB-4D99-BC55-A7C868BA63BE}"/>
    <cellStyle name="Normal 8 2 2 2 2 5 3" xfId="14515" xr:uid="{5CC45689-AAA2-4528-AE21-0A17DA32F7B1}"/>
    <cellStyle name="Normal 8 2 2 2 2 5 3 2" xfId="30107" xr:uid="{B1A22FF1-05BA-4DB1-956F-3D1DC8050859}"/>
    <cellStyle name="Normal 8 2 2 2 2 5 4" xfId="30105" xr:uid="{5E17BFEA-254A-4555-83EB-C34C3F3FCF7E}"/>
    <cellStyle name="Normal 8 2 2 2 2 5_Canada W" xfId="35115" xr:uid="{88B400E2-703E-4265-AEA7-41ACEA4FEB21}"/>
    <cellStyle name="Normal 8 2 2 2 2 6" xfId="14516" xr:uid="{56EE436C-28C4-4B23-ACE3-6710AB5941ED}"/>
    <cellStyle name="Normal 8 2 2 2 2 6 2" xfId="14517" xr:uid="{6F60D977-207A-4BB4-A6FE-174C6F4C9CC5}"/>
    <cellStyle name="Normal 8 2 2 2 2 6 2 2" xfId="30109" xr:uid="{B09F94C8-DDFE-4EC9-8286-F512D4D8287D}"/>
    <cellStyle name="Normal 8 2 2 2 2 6 3" xfId="30108" xr:uid="{4476E2AC-1206-44A4-B682-5A331D7DE1BF}"/>
    <cellStyle name="Normal 8 2 2 2 2 6 3 2" xfId="36289" xr:uid="{4A6BF3DC-737A-40FF-97F6-BEC9B3E0DE92}"/>
    <cellStyle name="Normal 8 2 2 2 2 6 4" xfId="36288" xr:uid="{8960F3AE-E6E7-487B-B5B1-70A0F38A028B}"/>
    <cellStyle name="Normal 8 2 2 2 2 6_Canada W" xfId="35116" xr:uid="{8865DB35-CA45-466B-B990-7FBB507432F1}"/>
    <cellStyle name="Normal 8 2 2 2 2 7" xfId="14518" xr:uid="{955F1820-4E45-4CAB-9E00-CAACD3B51187}"/>
    <cellStyle name="Normal 8 2 2 2 2 7 2" xfId="14519" xr:uid="{67F27BA0-B887-4096-A275-EA41A1C46F9D}"/>
    <cellStyle name="Normal 8 2 2 2 2 7 2 2" xfId="30111" xr:uid="{25DDD5FE-D570-416F-B221-D1EF814FB6FE}"/>
    <cellStyle name="Normal 8 2 2 2 2 7 3" xfId="30110" xr:uid="{ACF67720-53CE-45A9-9ACA-D0861142CCEF}"/>
    <cellStyle name="Normal 8 2 2 2 2 8" xfId="14520" xr:uid="{E9E5D89F-B1BE-4983-9E93-B76F5789B3CC}"/>
    <cellStyle name="Normal 8 2 2 2 2 8 2" xfId="30112" xr:uid="{F666EAFD-2C46-47FB-A090-481BFA29F64E}"/>
    <cellStyle name="Normal 8 2 2 2 2 9" xfId="34152" xr:uid="{D7377E23-9FD8-4449-A70A-E5555344088D}"/>
    <cellStyle name="Normal 8 2 2 2 2 9 2" xfId="36287" xr:uid="{6F05C9FA-EFEA-4CB0-A37A-2F5062AD28EB}"/>
    <cellStyle name="Normal 8 2 2 2 2_Canada W" xfId="35117" xr:uid="{D9CD411F-8A59-4064-9497-FE3FAFA9695E}"/>
    <cellStyle name="Normal 8 2 2 2 3" xfId="1867" xr:uid="{00000000-0005-0000-0000-00000F080000}"/>
    <cellStyle name="Normal 8 2 2 2 3 2" xfId="1868" xr:uid="{00000000-0005-0000-0000-000010080000}"/>
    <cellStyle name="Normal 8 2 2 2 3 2 2" xfId="1869" xr:uid="{00000000-0005-0000-0000-000011080000}"/>
    <cellStyle name="Normal 8 2 2 2 3 2 2 2" xfId="14522" xr:uid="{B381B036-2274-47EB-9F89-77A19E6A0064}"/>
    <cellStyle name="Normal 8 2 2 2 3 2 2 2 2" xfId="14523" xr:uid="{9F8E0A8A-D483-4E4E-977D-FBCF87E197A4}"/>
    <cellStyle name="Normal 8 2 2 2 3 2 2 2 2 2" xfId="30114" xr:uid="{9601F602-B85B-4FEB-B899-97D899203868}"/>
    <cellStyle name="Normal 8 2 2 2 3 2 2 2 3" xfId="14524" xr:uid="{D3A2E394-D5B2-4B4B-95BE-3D279A1B391E}"/>
    <cellStyle name="Normal 8 2 2 2 3 2 2 2 3 2" xfId="30115" xr:uid="{E2150D3D-8576-4C8B-873D-607FC546F7F5}"/>
    <cellStyle name="Normal 8 2 2 2 3 2 2 2 4" xfId="30113" xr:uid="{2A4C38EC-0C59-4B2D-8914-2F7688752838}"/>
    <cellStyle name="Normal 8 2 2 2 3 2 2 3" xfId="14525" xr:uid="{A3439F28-06D7-4232-9938-5E828856726E}"/>
    <cellStyle name="Normal 8 2 2 2 3 2 2 3 2" xfId="14526" xr:uid="{A45B1DBB-4AAE-4593-8D69-8BFA6AFBBC2F}"/>
    <cellStyle name="Normal 8 2 2 2 3 2 2 3 2 2" xfId="30117" xr:uid="{BF55A2FD-5292-4B60-B160-31F71747DA1A}"/>
    <cellStyle name="Normal 8 2 2 2 3 2 2 3 3" xfId="30116" xr:uid="{0A721CF6-B02A-45E5-8376-9823BEEB27E7}"/>
    <cellStyle name="Normal 8 2 2 2 3 2 2 4" xfId="14527" xr:uid="{6B7BF35D-0859-4ED5-B3FF-B542225EA4A2}"/>
    <cellStyle name="Normal 8 2 2 2 3 2 2 4 2" xfId="14528" xr:uid="{F86FFE00-DAD6-4773-9E88-D9FAC30AA8A5}"/>
    <cellStyle name="Normal 8 2 2 2 3 2 2 4 2 2" xfId="30119" xr:uid="{9181BD96-7A21-427F-8330-33A975B6B22B}"/>
    <cellStyle name="Normal 8 2 2 2 3 2 2 4 3" xfId="30118" xr:uid="{1EFD33FA-08E3-49B9-991B-6FDDA0754262}"/>
    <cellStyle name="Normal 8 2 2 2 3 2 2 5" xfId="14529" xr:uid="{B0612BD5-3EDB-4FAF-8308-60CD42A92C8D}"/>
    <cellStyle name="Normal 8 2 2 2 3 2 2 5 2" xfId="30120" xr:uid="{EC722A9B-9D71-40A9-89B5-4DB0FE1E2A64}"/>
    <cellStyle name="Normal 8 2 2 2 3 2 2 6" xfId="34158" xr:uid="{6C111270-970E-4D8B-98E8-8A1C02D19348}"/>
    <cellStyle name="Normal 8 2 2 2 3 2 2_sales contracts" xfId="14521" xr:uid="{362ECD70-E94F-4001-AEDC-87EF3A6F659B}"/>
    <cellStyle name="Normal 8 2 2 2 3 2 3" xfId="14530" xr:uid="{4B922235-868F-49FE-B0EC-7DF841E71471}"/>
    <cellStyle name="Normal 8 2 2 2 3 2 3 2" xfId="14531" xr:uid="{56D92CD9-D007-4269-A7D7-987C9F634211}"/>
    <cellStyle name="Normal 8 2 2 2 3 2 3 2 2" xfId="30122" xr:uid="{AD9009ED-188F-48BA-ADEF-67864EDEC8AE}"/>
    <cellStyle name="Normal 8 2 2 2 3 2 3 3" xfId="14532" xr:uid="{C8DD34E4-D694-4EE1-9CC4-D110CA7C2F3C}"/>
    <cellStyle name="Normal 8 2 2 2 3 2 3 3 2" xfId="30123" xr:uid="{9B995D27-2C06-4B43-8155-72F67487A578}"/>
    <cellStyle name="Normal 8 2 2 2 3 2 3 4" xfId="30121" xr:uid="{73DD493F-C48F-4C68-8BC6-38056935C19F}"/>
    <cellStyle name="Normal 8 2 2 2 3 2 4" xfId="14533" xr:uid="{7A354263-7F0E-45DB-9804-2760B0F97694}"/>
    <cellStyle name="Normal 8 2 2 2 3 2 4 2" xfId="14534" xr:uid="{63478945-F872-4080-B100-E636E5C50542}"/>
    <cellStyle name="Normal 8 2 2 2 3 2 4 2 2" xfId="30125" xr:uid="{34F9298C-B70B-43A1-9D83-FD3FB73F7334}"/>
    <cellStyle name="Normal 8 2 2 2 3 2 4 3" xfId="14535" xr:uid="{4877EC8E-5393-4EAF-AF47-C6D5DABEC5B7}"/>
    <cellStyle name="Normal 8 2 2 2 3 2 4 3 2" xfId="30126" xr:uid="{AF46CA2B-2880-4A8C-895E-3093A8614809}"/>
    <cellStyle name="Normal 8 2 2 2 3 2 4 4" xfId="30124" xr:uid="{17D42250-E16A-405B-94A9-9F82D46E10B2}"/>
    <cellStyle name="Normal 8 2 2 2 3 2 5" xfId="14536" xr:uid="{75E5C2DD-9AB3-4B8A-8A85-81AD6105C09C}"/>
    <cellStyle name="Normal 8 2 2 2 3 2 5 2" xfId="14537" xr:uid="{C392934D-CA79-4E1B-B109-56A78CFFE99F}"/>
    <cellStyle name="Normal 8 2 2 2 3 2 5 2 2" xfId="30128" xr:uid="{AC6C9FD2-2D9F-4B85-A88E-C5E62611FE5F}"/>
    <cellStyle name="Normal 8 2 2 2 3 2 5 3" xfId="30127" xr:uid="{DC6BFDBB-BE70-498A-9C42-10A03B392BAF}"/>
    <cellStyle name="Normal 8 2 2 2 3 2 6" xfId="14538" xr:uid="{A4EF571C-D02E-4ACD-88B7-1D2989671D7B}"/>
    <cellStyle name="Normal 8 2 2 2 3 2 6 2" xfId="14539" xr:uid="{F3F33E2E-A7CC-4DC5-82DE-BD0DF15D40F2}"/>
    <cellStyle name="Normal 8 2 2 2 3 2 6 2 2" xfId="30130" xr:uid="{8E96EA87-9A3D-419D-B820-AFADDD44D805}"/>
    <cellStyle name="Normal 8 2 2 2 3 2 6 3" xfId="30129" xr:uid="{B06DA8F9-339C-4829-AF77-800A5E16BA2D}"/>
    <cellStyle name="Normal 8 2 2 2 3 2 7" xfId="14540" xr:uid="{B8F31F16-4B99-4410-8454-7E9E22A63CB9}"/>
    <cellStyle name="Normal 8 2 2 2 3 2 7 2" xfId="30131" xr:uid="{2736A17C-8512-4AD2-81C5-0D4E04897987}"/>
    <cellStyle name="Normal 8 2 2 2 3 2 8" xfId="34157" xr:uid="{A8B1068C-ADDC-4D2E-9A81-DD9F87389ECE}"/>
    <cellStyle name="Normal 8 2 2 2 3 2_Canada W" xfId="35118" xr:uid="{43565DD4-0D3C-48B8-A84A-114190A5E1F3}"/>
    <cellStyle name="Normal 8 2 2 2 3 3" xfId="1870" xr:uid="{00000000-0005-0000-0000-000013080000}"/>
    <cellStyle name="Normal 8 2 2 2 3 3 2" xfId="14541" xr:uid="{94FD2CE2-3A26-40D5-9928-4E45F81F598D}"/>
    <cellStyle name="Normal 8 2 2 2 3 3 2 2" xfId="14542" xr:uid="{A3105B3C-90AC-491F-A66C-C1A35B94FFC1}"/>
    <cellStyle name="Normal 8 2 2 2 3 3 2 2 2" xfId="30133" xr:uid="{28B8BE51-AE13-4E4F-AC38-7FEC35BE51CB}"/>
    <cellStyle name="Normal 8 2 2 2 3 3 2 3" xfId="14543" xr:uid="{A23D1112-87D0-411A-8AE7-F29FF32FD232}"/>
    <cellStyle name="Normal 8 2 2 2 3 3 2 3 2" xfId="30134" xr:uid="{279DB05F-12CC-4764-92EB-64090CC958A4}"/>
    <cellStyle name="Normal 8 2 2 2 3 3 2 4" xfId="30132" xr:uid="{89E607D3-7B68-4B91-9C6F-49B83D04915C}"/>
    <cellStyle name="Normal 8 2 2 2 3 3 3" xfId="14544" xr:uid="{C91A0B19-A4D7-4F6C-B177-857C192ACC35}"/>
    <cellStyle name="Normal 8 2 2 2 3 3 3 2" xfId="14545" xr:uid="{EAB7BACA-529D-4337-904E-D2E40F5D414E}"/>
    <cellStyle name="Normal 8 2 2 2 3 3 3 2 2" xfId="30136" xr:uid="{9BFEEF2A-312F-4AD9-8EAC-D66475608AA5}"/>
    <cellStyle name="Normal 8 2 2 2 3 3 3 3" xfId="30135" xr:uid="{621CDD5E-97BF-45CD-986E-43456DFFC16D}"/>
    <cellStyle name="Normal 8 2 2 2 3 3 4" xfId="14546" xr:uid="{3C4D256A-A09D-476E-909D-B2A940BF0411}"/>
    <cellStyle name="Normal 8 2 2 2 3 3 4 2" xfId="14547" xr:uid="{CFC834F8-61A7-4685-A9AA-817D0D902DB6}"/>
    <cellStyle name="Normal 8 2 2 2 3 3 4 2 2" xfId="30138" xr:uid="{A62DC174-65F9-4B80-BC0C-B304C064E50E}"/>
    <cellStyle name="Normal 8 2 2 2 3 3 4 3" xfId="30137" xr:uid="{20606DD6-589A-49DA-8A01-8AE2B9AEC455}"/>
    <cellStyle name="Normal 8 2 2 2 3 3 5" xfId="14548" xr:uid="{5FBAF5B7-A716-4E67-BF57-267D3723FA13}"/>
    <cellStyle name="Normal 8 2 2 2 3 3 5 2" xfId="30139" xr:uid="{262B18B3-A18A-4759-97A1-6FC4460808C9}"/>
    <cellStyle name="Normal 8 2 2 2 3 3 6" xfId="34159" xr:uid="{92CC985C-E1B2-4596-B9D4-6427669CBCB5}"/>
    <cellStyle name="Normal 8 2 2 2 3 3_Canada W" xfId="35119" xr:uid="{625C53FE-0EB5-4964-9C3D-1DB181ABECD5}"/>
    <cellStyle name="Normal 8 2 2 2 3 4" xfId="14549" xr:uid="{13425391-7F49-44B6-AB64-90A55D75E505}"/>
    <cellStyle name="Normal 8 2 2 2 3 4 2" xfId="14550" xr:uid="{24F067A6-5890-4C59-8908-5E4502D584F4}"/>
    <cellStyle name="Normal 8 2 2 2 3 4 2 2" xfId="30141" xr:uid="{8E3FE8B1-84C2-4F72-A1EE-12B009D9A342}"/>
    <cellStyle name="Normal 8 2 2 2 3 4 3" xfId="14551" xr:uid="{530AF3B5-E79D-48EF-BD3C-3295A223154A}"/>
    <cellStyle name="Normal 8 2 2 2 3 4 3 2" xfId="30142" xr:uid="{86AD661B-E672-4FE6-A236-E1F7F6CD4D34}"/>
    <cellStyle name="Normal 8 2 2 2 3 4 4" xfId="30140" xr:uid="{53645497-203E-4B60-B737-19FD21921AD6}"/>
    <cellStyle name="Normal 8 2 2 2 3 4_Canada W" xfId="35120" xr:uid="{7C37B475-D380-4403-90C3-4B233187BB76}"/>
    <cellStyle name="Normal 8 2 2 2 3 5" xfId="14552" xr:uid="{7A2F2B82-592B-4FCF-88D9-F3EAD62345D1}"/>
    <cellStyle name="Normal 8 2 2 2 3 5 2" xfId="14553" xr:uid="{548049BB-1691-4990-810E-3B8FC2BD8A85}"/>
    <cellStyle name="Normal 8 2 2 2 3 5 2 2" xfId="30144" xr:uid="{350EB176-0311-4F99-8B54-C300715F866D}"/>
    <cellStyle name="Normal 8 2 2 2 3 5 3" xfId="14554" xr:uid="{6DB2D534-8203-4DDF-AE1C-27578A2C937F}"/>
    <cellStyle name="Normal 8 2 2 2 3 5 3 2" xfId="30145" xr:uid="{8316868B-EB6E-4B35-A117-15ADD61F7514}"/>
    <cellStyle name="Normal 8 2 2 2 3 5 4" xfId="30143" xr:uid="{C12E6E17-2E96-4FD4-AABF-F5CA27AAD755}"/>
    <cellStyle name="Normal 8 2 2 2 3 5_Canada W" xfId="35121" xr:uid="{D9E2AB92-E978-40C5-BFDE-D2721A51042C}"/>
    <cellStyle name="Normal 8 2 2 2 3 6" xfId="14555" xr:uid="{91024F02-3582-42A9-ADB4-FF8E1FF5DCB7}"/>
    <cellStyle name="Normal 8 2 2 2 3 6 2" xfId="14556" xr:uid="{F0535116-9497-4B2D-A5E1-9882C2CC60EE}"/>
    <cellStyle name="Normal 8 2 2 2 3 6 2 2" xfId="30147" xr:uid="{F3CC7A06-5B0C-44BC-858A-EEC97CA0F206}"/>
    <cellStyle name="Normal 8 2 2 2 3 6 3" xfId="30146" xr:uid="{03ECDB47-C45B-4C33-90F7-F76A67ABFB30}"/>
    <cellStyle name="Normal 8 2 2 2 3 6 3 2" xfId="36292" xr:uid="{89479702-6D32-4F3A-BFF2-A8575DADD556}"/>
    <cellStyle name="Normal 8 2 2 2 3 6 4" xfId="36291" xr:uid="{D14CA30D-8FE1-4F87-9B86-6224899FE464}"/>
    <cellStyle name="Normal 8 2 2 2 3 6_Canada W" xfId="35122" xr:uid="{74CD50B8-AF2E-4E9A-8BC5-37DFFE488A65}"/>
    <cellStyle name="Normal 8 2 2 2 3 7" xfId="14557" xr:uid="{90AA89B3-FA90-430A-9C32-5C14BACBEC9E}"/>
    <cellStyle name="Normal 8 2 2 2 3 7 2" xfId="14558" xr:uid="{805C2D81-3DE5-4831-BC5C-ED1A8DF749DD}"/>
    <cellStyle name="Normal 8 2 2 2 3 7 2 2" xfId="30149" xr:uid="{5355D4E3-EE8A-40A3-A242-8576EBA89428}"/>
    <cellStyle name="Normal 8 2 2 2 3 7 3" xfId="30148" xr:uid="{D60555AC-0FF6-434F-AB0E-110CEF6E1C63}"/>
    <cellStyle name="Normal 8 2 2 2 3 8" xfId="14559" xr:uid="{2472626E-A150-465E-9506-648E2C2B9F2F}"/>
    <cellStyle name="Normal 8 2 2 2 3 8 2" xfId="30150" xr:uid="{F494A04C-FBD0-49CD-8CAF-73DD721F990B}"/>
    <cellStyle name="Normal 8 2 2 2 3 9" xfId="34156" xr:uid="{53E183E1-7595-4591-B9D4-A2F1573513C5}"/>
    <cellStyle name="Normal 8 2 2 2 3 9 2" xfId="36290" xr:uid="{79870439-4A4B-40B0-99FE-26C3CFDCA641}"/>
    <cellStyle name="Normal 8 2 2 2 3_Canada W" xfId="35123" xr:uid="{DE4C9F22-3548-40DD-A1A5-4FEEBA298212}"/>
    <cellStyle name="Normal 8 2 2 2 4" xfId="1871" xr:uid="{00000000-0005-0000-0000-000015080000}"/>
    <cellStyle name="Normal 8 2 2 2 4 2" xfId="1872" xr:uid="{00000000-0005-0000-0000-000016080000}"/>
    <cellStyle name="Normal 8 2 2 2 4 2 2" xfId="14561" xr:uid="{E3DE7176-7821-4897-8FA7-28E089D364E1}"/>
    <cellStyle name="Normal 8 2 2 2 4 2 2 2" xfId="14562" xr:uid="{E4AA7FCA-AC2D-459D-89D5-DCC49249B484}"/>
    <cellStyle name="Normal 8 2 2 2 4 2 2 2 2" xfId="30152" xr:uid="{7A800049-2001-4869-9CD3-F56B41666F94}"/>
    <cellStyle name="Normal 8 2 2 2 4 2 2 3" xfId="14563" xr:uid="{DB48E050-BBF0-4CE2-B637-7F203565B0BD}"/>
    <cellStyle name="Normal 8 2 2 2 4 2 2 3 2" xfId="30153" xr:uid="{06B1E6A7-BA9D-4ED9-85F9-A1B80F447418}"/>
    <cellStyle name="Normal 8 2 2 2 4 2 2 4" xfId="30151" xr:uid="{B8EF78C6-9E23-4E32-8635-3447F5B5D190}"/>
    <cellStyle name="Normal 8 2 2 2 4 2 3" xfId="14564" xr:uid="{44034176-A579-4967-BFAC-59BAB25DBAD2}"/>
    <cellStyle name="Normal 8 2 2 2 4 2 3 2" xfId="14565" xr:uid="{24200B55-70EA-4BDF-880F-CFF26145442C}"/>
    <cellStyle name="Normal 8 2 2 2 4 2 3 2 2" xfId="30155" xr:uid="{5ABD10D2-455D-4FA0-9905-FB9152D3F92E}"/>
    <cellStyle name="Normal 8 2 2 2 4 2 3 3" xfId="30154" xr:uid="{93C298ED-B6FD-495B-85FC-BE816BCCC39A}"/>
    <cellStyle name="Normal 8 2 2 2 4 2 4" xfId="14566" xr:uid="{6C618162-969E-4B66-90C2-74D7307F94D8}"/>
    <cellStyle name="Normal 8 2 2 2 4 2 4 2" xfId="14567" xr:uid="{698CCAF5-854A-47C8-A49E-335911FF2DFF}"/>
    <cellStyle name="Normal 8 2 2 2 4 2 4 2 2" xfId="30157" xr:uid="{1F3E2E3E-DA6A-4146-9FD3-DDEEF963D93F}"/>
    <cellStyle name="Normal 8 2 2 2 4 2 4 3" xfId="30156" xr:uid="{3D0CE3CF-998A-4446-A085-ECDCAD2FABB7}"/>
    <cellStyle name="Normal 8 2 2 2 4 2 5" xfId="14568" xr:uid="{2646F5B5-12F3-457F-8D74-30A051AAF4E6}"/>
    <cellStyle name="Normal 8 2 2 2 4 2 5 2" xfId="30158" xr:uid="{37DB8EB8-12AB-47DC-9E6F-07AA5F24F0E7}"/>
    <cellStyle name="Normal 8 2 2 2 4 2 6" xfId="34161" xr:uid="{19A1B56A-F8E0-4F86-8E41-A9C6A68B5273}"/>
    <cellStyle name="Normal 8 2 2 2 4 2_sales contracts" xfId="14560" xr:uid="{502171FD-C305-4581-B488-5129081FAF67}"/>
    <cellStyle name="Normal 8 2 2 2 4 3" xfId="14569" xr:uid="{04DF7203-3AA0-4136-A959-8A0DBBF1439D}"/>
    <cellStyle name="Normal 8 2 2 2 4 3 2" xfId="14570" xr:uid="{A3FD1865-096A-4CDF-A8B6-F4D89DFE245D}"/>
    <cellStyle name="Normal 8 2 2 2 4 3 2 2" xfId="30160" xr:uid="{11B92904-FAEE-4C2E-848F-3ED92146BEBF}"/>
    <cellStyle name="Normal 8 2 2 2 4 3 3" xfId="14571" xr:uid="{0AF3C78B-DFDA-4514-ADD3-64AE35DF8899}"/>
    <cellStyle name="Normal 8 2 2 2 4 3 3 2" xfId="30161" xr:uid="{DD0D3847-E382-450C-A0AB-0A4C91059891}"/>
    <cellStyle name="Normal 8 2 2 2 4 3 4" xfId="30159" xr:uid="{274E37E7-3D45-43D8-84C5-AD2D24925120}"/>
    <cellStyle name="Normal 8 2 2 2 4 4" xfId="14572" xr:uid="{96EF028F-5A65-4826-B6B4-BDF0C581FA6C}"/>
    <cellStyle name="Normal 8 2 2 2 4 4 2" xfId="14573" xr:uid="{E7274C5F-9BAB-4B98-9648-4EF420876D04}"/>
    <cellStyle name="Normal 8 2 2 2 4 4 2 2" xfId="30163" xr:uid="{7DCBD09D-4CFB-490B-A47B-B93C8BF0F0A1}"/>
    <cellStyle name="Normal 8 2 2 2 4 4 3" xfId="14574" xr:uid="{132E097A-1970-46B2-B554-633F79178D52}"/>
    <cellStyle name="Normal 8 2 2 2 4 4 3 2" xfId="30164" xr:uid="{AAC0FB29-63DB-4881-896B-E9CFC04F6A9A}"/>
    <cellStyle name="Normal 8 2 2 2 4 4 4" xfId="30162" xr:uid="{2F7E7381-C6C1-4E53-87A3-1318497D33EE}"/>
    <cellStyle name="Normal 8 2 2 2 4 5" xfId="14575" xr:uid="{C0A8D4AA-EAE7-43E0-B906-92683A16CEA5}"/>
    <cellStyle name="Normal 8 2 2 2 4 5 2" xfId="14576" xr:uid="{BF5BE595-B062-40F0-AAC6-B2A66C85AEE0}"/>
    <cellStyle name="Normal 8 2 2 2 4 5 2 2" xfId="30166" xr:uid="{4CD2562E-F849-434F-AEA4-6E302DD780E7}"/>
    <cellStyle name="Normal 8 2 2 2 4 5 3" xfId="30165" xr:uid="{665D056E-6A25-4552-A7C7-937ADCAEAB23}"/>
    <cellStyle name="Normal 8 2 2 2 4 6" xfId="14577" xr:uid="{5A61CED3-68FC-4F93-BF40-0837E5E2774F}"/>
    <cellStyle name="Normal 8 2 2 2 4 6 2" xfId="14578" xr:uid="{540926BC-6A67-4CD2-9401-988F3301A834}"/>
    <cellStyle name="Normal 8 2 2 2 4 6 2 2" xfId="30168" xr:uid="{DFE1EC71-333A-4EEB-8C63-D3301459810D}"/>
    <cellStyle name="Normal 8 2 2 2 4 6 3" xfId="30167" xr:uid="{0FF087C8-76C0-410E-99C7-13B3C6F550E7}"/>
    <cellStyle name="Normal 8 2 2 2 4 7" xfId="14579" xr:uid="{3CEA0AB1-4F48-4BD1-95CC-D0EE942AF277}"/>
    <cellStyle name="Normal 8 2 2 2 4 7 2" xfId="30169" xr:uid="{E561B249-2009-4D7C-B535-D79EC7B10A9A}"/>
    <cellStyle name="Normal 8 2 2 2 4 8" xfId="34160" xr:uid="{D595769A-9806-4921-8A8E-7A07BDD1E35A}"/>
    <cellStyle name="Normal 8 2 2 2 4_Canada W" xfId="35124" xr:uid="{2CD0C96B-EBE7-4BA3-861F-EF2C06FDCF3A}"/>
    <cellStyle name="Normal 8 2 2 2 5" xfId="1873" xr:uid="{00000000-0005-0000-0000-000018080000}"/>
    <cellStyle name="Normal 8 2 2 2 5 2" xfId="1874" xr:uid="{00000000-0005-0000-0000-000019080000}"/>
    <cellStyle name="Normal 8 2 2 2 5 2 2" xfId="14581" xr:uid="{2A987213-237E-4423-9313-F14AA3957D3F}"/>
    <cellStyle name="Normal 8 2 2 2 5 2 2 2" xfId="14582" xr:uid="{AC2FEB2D-C92E-4544-AA1C-5042D0231337}"/>
    <cellStyle name="Normal 8 2 2 2 5 2 2 2 2" xfId="30171" xr:uid="{B335CA31-6BA9-4C96-AEE2-0CB3AF6BA227}"/>
    <cellStyle name="Normal 8 2 2 2 5 2 2 3" xfId="14583" xr:uid="{80186EB6-3CED-40F0-9790-142341585301}"/>
    <cellStyle name="Normal 8 2 2 2 5 2 2 3 2" xfId="30172" xr:uid="{5964628D-35CB-454D-A17D-F8CADDF6F2CE}"/>
    <cellStyle name="Normal 8 2 2 2 5 2 2 4" xfId="30170" xr:uid="{626051C2-1210-4717-8D14-E125AC7D880C}"/>
    <cellStyle name="Normal 8 2 2 2 5 2 3" xfId="14584" xr:uid="{29583E0A-23B7-411E-80FA-9AA33293F0D9}"/>
    <cellStyle name="Normal 8 2 2 2 5 2 3 2" xfId="14585" xr:uid="{18820163-FFA6-4046-9A32-90BE02993F15}"/>
    <cellStyle name="Normal 8 2 2 2 5 2 3 2 2" xfId="30174" xr:uid="{7CD7CD27-FBFC-4901-8842-09F82A6DCB3F}"/>
    <cellStyle name="Normal 8 2 2 2 5 2 3 3" xfId="30173" xr:uid="{B3DC8D46-BECC-4865-AF83-E8609D1755CF}"/>
    <cellStyle name="Normal 8 2 2 2 5 2 4" xfId="14586" xr:uid="{AD8CDEB1-470E-466F-BA7C-B40CE10E0A40}"/>
    <cellStyle name="Normal 8 2 2 2 5 2 4 2" xfId="14587" xr:uid="{4A27FF44-1C9A-437B-84DC-7B53242330AD}"/>
    <cellStyle name="Normal 8 2 2 2 5 2 4 2 2" xfId="30176" xr:uid="{A89B5A6A-BA2C-4403-AEE3-87B078BED57A}"/>
    <cellStyle name="Normal 8 2 2 2 5 2 4 3" xfId="30175" xr:uid="{FD23E9D0-742A-4E75-A0A1-FB6E8BC13F6F}"/>
    <cellStyle name="Normal 8 2 2 2 5 2 5" xfId="14588" xr:uid="{AF70E854-1E9D-4531-80F5-92DB954932A5}"/>
    <cellStyle name="Normal 8 2 2 2 5 2 5 2" xfId="30177" xr:uid="{7A0A1A44-E1CA-4E29-9F1E-57962EB0E28F}"/>
    <cellStyle name="Normal 8 2 2 2 5 2 6" xfId="34163" xr:uid="{DE711249-26F9-49AE-ADC3-625091FFA74D}"/>
    <cellStyle name="Normal 8 2 2 2 5 2_sales contracts" xfId="14580" xr:uid="{1EF4D856-0CC9-4046-9458-84B96C388890}"/>
    <cellStyle name="Normal 8 2 2 2 5 3" xfId="14589" xr:uid="{7DCB3D71-4B62-497B-98C1-BDC1EACCFA24}"/>
    <cellStyle name="Normal 8 2 2 2 5 3 2" xfId="14590" xr:uid="{9EFC26BB-3337-443E-99FE-4D80F2A034E7}"/>
    <cellStyle name="Normal 8 2 2 2 5 3 2 2" xfId="30179" xr:uid="{68C29600-7B77-4818-97E9-6F28E4634C51}"/>
    <cellStyle name="Normal 8 2 2 2 5 3 3" xfId="14591" xr:uid="{0727A4EF-59BC-4138-A480-24D485AC03DA}"/>
    <cellStyle name="Normal 8 2 2 2 5 3 3 2" xfId="30180" xr:uid="{AE0C622A-3043-4A08-8B22-EAD2A62CF356}"/>
    <cellStyle name="Normal 8 2 2 2 5 3 4" xfId="30178" xr:uid="{1F452485-66C2-4E02-BACA-818B425CD648}"/>
    <cellStyle name="Normal 8 2 2 2 5 4" xfId="14592" xr:uid="{5CB65B71-5D02-491C-AE7C-90DF8D55558D}"/>
    <cellStyle name="Normal 8 2 2 2 5 4 2" xfId="14593" xr:uid="{77FDE270-9FE4-4265-AE26-8F153D7681F7}"/>
    <cellStyle name="Normal 8 2 2 2 5 4 2 2" xfId="30182" xr:uid="{85D777DD-AEFA-4476-AD19-65338AFACF12}"/>
    <cellStyle name="Normal 8 2 2 2 5 4 3" xfId="14594" xr:uid="{E25F14CC-5158-4CF1-9872-4B147CE45D11}"/>
    <cellStyle name="Normal 8 2 2 2 5 4 3 2" xfId="30183" xr:uid="{519B38A4-7A4B-408D-84F6-D922C727F0D3}"/>
    <cellStyle name="Normal 8 2 2 2 5 4 4" xfId="30181" xr:uid="{602989E8-8603-476D-BF6A-F5B8360D8DE6}"/>
    <cellStyle name="Normal 8 2 2 2 5 5" xfId="14595" xr:uid="{D129F8BC-A55F-441F-8931-CBAEE229FD20}"/>
    <cellStyle name="Normal 8 2 2 2 5 5 2" xfId="14596" xr:uid="{5267FC6D-BEE9-4B21-B6DB-9AA4C235CE64}"/>
    <cellStyle name="Normal 8 2 2 2 5 5 2 2" xfId="30185" xr:uid="{D97A8BBE-379E-4CD3-AF2F-443BA2289AB0}"/>
    <cellStyle name="Normal 8 2 2 2 5 5 3" xfId="30184" xr:uid="{E4C18F30-B355-4A02-8181-7DE79A416818}"/>
    <cellStyle name="Normal 8 2 2 2 5 6" xfId="14597" xr:uid="{412632CB-6088-4BFB-A7D7-7912467BA9BD}"/>
    <cellStyle name="Normal 8 2 2 2 5 6 2" xfId="14598" xr:uid="{02CBB432-6BE7-48C3-BA76-94A3856FEFE2}"/>
    <cellStyle name="Normal 8 2 2 2 5 6 2 2" xfId="30187" xr:uid="{6917DB7C-B7AA-48B6-9C99-F1829077AE0F}"/>
    <cellStyle name="Normal 8 2 2 2 5 6 3" xfId="30186" xr:uid="{408EA2EE-2070-4E03-BB77-D6286363C9D7}"/>
    <cellStyle name="Normal 8 2 2 2 5 7" xfId="14599" xr:uid="{84212672-94A3-42D0-AAB7-057097018E24}"/>
    <cellStyle name="Normal 8 2 2 2 5 7 2" xfId="30188" xr:uid="{466F1BD4-2B0B-4E3C-A004-990F82E5BF69}"/>
    <cellStyle name="Normal 8 2 2 2 5 8" xfId="34162" xr:uid="{9DF1542E-54B8-44C3-985B-00A71A444117}"/>
    <cellStyle name="Normal 8 2 2 2 5_Canada W" xfId="35125" xr:uid="{E000B789-08BC-4675-BE79-2C2428477E2A}"/>
    <cellStyle name="Normal 8 2 2 2 6" xfId="1875" xr:uid="{00000000-0005-0000-0000-00001B080000}"/>
    <cellStyle name="Normal 8 2 2 2 6 2" xfId="14600" xr:uid="{73195BC5-970A-4372-8CF6-3F45B04418CD}"/>
    <cellStyle name="Normal 8 2 2 2 6 2 2" xfId="14601" xr:uid="{F3A9DB8E-4ECA-43FD-946C-0D9C764EBF9E}"/>
    <cellStyle name="Normal 8 2 2 2 6 2 2 2" xfId="14602" xr:uid="{F6E18A80-57BF-4D99-8C5B-3B3E109B9362}"/>
    <cellStyle name="Normal 8 2 2 2 6 2 2 2 2" xfId="30191" xr:uid="{B1211652-1F3C-4810-8A9F-CCA54475DA06}"/>
    <cellStyle name="Normal 8 2 2 2 6 2 2 3" xfId="30190" xr:uid="{6623F975-0AF3-4A7D-B9AA-E30F5566B989}"/>
    <cellStyle name="Normal 8 2 2 2 6 2 3" xfId="14603" xr:uid="{7F38A4F4-8C4F-4471-AB5B-E7BA9D029AD2}"/>
    <cellStyle name="Normal 8 2 2 2 6 2 3 2" xfId="14604" xr:uid="{B406C4E1-C405-4DD6-82EE-6E21B3B38A95}"/>
    <cellStyle name="Normal 8 2 2 2 6 2 3 2 2" xfId="30193" xr:uid="{27BEF73F-74C3-4777-9E52-8311C3B34A78}"/>
    <cellStyle name="Normal 8 2 2 2 6 2 3 3" xfId="30192" xr:uid="{8E89EBA7-8BF1-4315-917C-71144E248B4F}"/>
    <cellStyle name="Normal 8 2 2 2 6 2 4" xfId="14605" xr:uid="{9D5BDD96-E0E2-4342-93C1-09CDF401EECE}"/>
    <cellStyle name="Normal 8 2 2 2 6 2 4 2" xfId="30194" xr:uid="{F8A4C056-B8CF-4F67-A662-F10ADEFCAE4E}"/>
    <cellStyle name="Normal 8 2 2 2 6 2 5" xfId="30189" xr:uid="{F836A62A-50BA-486F-B080-0AD2A18C1211}"/>
    <cellStyle name="Normal 8 2 2 2 6 3" xfId="14606" xr:uid="{F8171266-AC24-4759-9532-F3DFE1445D6E}"/>
    <cellStyle name="Normal 8 2 2 2 6 3 2" xfId="14607" xr:uid="{512FF119-07C9-48FE-9B7B-0A37E5848203}"/>
    <cellStyle name="Normal 8 2 2 2 6 3 2 2" xfId="30196" xr:uid="{D6E6E0F5-EAB9-442C-B8CC-FCD7319A9CED}"/>
    <cellStyle name="Normal 8 2 2 2 6 3 3" xfId="14608" xr:uid="{550BBCC9-04AC-47D4-B1B6-9F217E3A5DB0}"/>
    <cellStyle name="Normal 8 2 2 2 6 3 3 2" xfId="30197" xr:uid="{ABA309F0-3BDE-4F8B-AD38-2977487422CC}"/>
    <cellStyle name="Normal 8 2 2 2 6 3 4" xfId="30195" xr:uid="{AB594C1A-0CD3-463C-A094-C627363D440A}"/>
    <cellStyle name="Normal 8 2 2 2 6 4" xfId="14609" xr:uid="{52CCDA90-6B26-412F-91C1-35D74BCE2379}"/>
    <cellStyle name="Normal 8 2 2 2 6 4 2" xfId="14610" xr:uid="{5C33A3E1-D989-469E-AB22-C46A25F0484F}"/>
    <cellStyle name="Normal 8 2 2 2 6 4 2 2" xfId="30199" xr:uid="{05D823A8-06F4-4760-952C-FEEEA500BD25}"/>
    <cellStyle name="Normal 8 2 2 2 6 4 3" xfId="30198" xr:uid="{F9D2E6BC-C16E-41D1-880D-FB4E34F6CB4B}"/>
    <cellStyle name="Normal 8 2 2 2 6 5" xfId="14611" xr:uid="{173C7B7D-AEFB-44E2-9FAA-9328E25C32C8}"/>
    <cellStyle name="Normal 8 2 2 2 6 5 2" xfId="14612" xr:uid="{19534DE1-B892-46AF-B64E-1DA5AE827172}"/>
    <cellStyle name="Normal 8 2 2 2 6 5 2 2" xfId="30201" xr:uid="{1EAF4A37-2AF0-406F-A931-6248B015ADA8}"/>
    <cellStyle name="Normal 8 2 2 2 6 5 3" xfId="30200" xr:uid="{DF6569C8-345D-44A5-8650-BEAA79BC78B5}"/>
    <cellStyle name="Normal 8 2 2 2 6 6" xfId="14613" xr:uid="{23962194-A942-4537-87CF-8E548D3C4994}"/>
    <cellStyle name="Normal 8 2 2 2 6 6 2" xfId="30202" xr:uid="{CF05AF01-B755-4C9B-8AB1-7D8E5A5E0DB6}"/>
    <cellStyle name="Normal 8 2 2 2 6 7" xfId="34164" xr:uid="{42C23823-15DD-463E-B8F1-8F8BF31ECBCE}"/>
    <cellStyle name="Normal 8 2 2 2 6_Canada W" xfId="35126" xr:uid="{2A40CF57-38C7-4EBC-89F8-0A0DEB65DA81}"/>
    <cellStyle name="Normal 8 2 2 2 7" xfId="1876" xr:uid="{00000000-0005-0000-0000-00001C080000}"/>
    <cellStyle name="Normal 8 2 2 2 7 2" xfId="14614" xr:uid="{75EE2EA2-D265-4810-9102-44129E3BD08A}"/>
    <cellStyle name="Normal 8 2 2 2 7 2 2" xfId="14615" xr:uid="{40EFDE32-C920-4EFB-83F2-FACE5315EA85}"/>
    <cellStyle name="Normal 8 2 2 2 7 2 2 2" xfId="14616" xr:uid="{5F5B6C0E-EACD-4673-A5E3-D9A0A4F7A44E}"/>
    <cellStyle name="Normal 8 2 2 2 7 2 2 2 2" xfId="30205" xr:uid="{833333A6-45B5-4D29-AB22-CC5DD523854A}"/>
    <cellStyle name="Normal 8 2 2 2 7 2 2 3" xfId="30204" xr:uid="{AFD8919B-4256-4765-B384-6B4901067D0E}"/>
    <cellStyle name="Normal 8 2 2 2 7 2 3" xfId="14617" xr:uid="{EF4272A3-D3E2-4279-942D-8F48B041A58F}"/>
    <cellStyle name="Normal 8 2 2 2 7 2 3 2" xfId="14618" xr:uid="{BBBED5A2-70D9-4D75-8534-48B16600D93F}"/>
    <cellStyle name="Normal 8 2 2 2 7 2 3 2 2" xfId="30207" xr:uid="{98366605-0950-450F-BBBC-8C12857C6666}"/>
    <cellStyle name="Normal 8 2 2 2 7 2 3 3" xfId="30206" xr:uid="{CF39C95D-55D7-411E-95F1-E9EF756AC91F}"/>
    <cellStyle name="Normal 8 2 2 2 7 2 4" xfId="14619" xr:uid="{371530F5-C086-4BB6-8B96-E0B9632E9847}"/>
    <cellStyle name="Normal 8 2 2 2 7 2 4 2" xfId="30208" xr:uid="{03FEC592-3D06-4047-9F23-F5019164A896}"/>
    <cellStyle name="Normal 8 2 2 2 7 2 5" xfId="30203" xr:uid="{ABE28C7F-9DB4-4A38-AB5F-054E4980AFCC}"/>
    <cellStyle name="Normal 8 2 2 2 7 3" xfId="14620" xr:uid="{BEA42AB3-40CC-4DB9-B674-37289285C000}"/>
    <cellStyle name="Normal 8 2 2 2 7 3 2" xfId="14621" xr:uid="{19A55A2D-6D0F-4019-9878-2E4439291B4C}"/>
    <cellStyle name="Normal 8 2 2 2 7 3 2 2" xfId="30210" xr:uid="{34EFD36B-6996-4C2F-9674-AAD6C2E56BA4}"/>
    <cellStyle name="Normal 8 2 2 2 7 3 3" xfId="14622" xr:uid="{1A786124-2712-4923-A902-4E41CD7F9E95}"/>
    <cellStyle name="Normal 8 2 2 2 7 3 3 2" xfId="30211" xr:uid="{4944FE2B-97AA-4B74-B2E4-B52D3127E409}"/>
    <cellStyle name="Normal 8 2 2 2 7 3 4" xfId="30209" xr:uid="{D8301716-FC01-4BA7-86D8-C46269944F07}"/>
    <cellStyle name="Normal 8 2 2 2 7 4" xfId="14623" xr:uid="{86C1F642-F5A7-4FA3-BFE6-9884A5FD77AA}"/>
    <cellStyle name="Normal 8 2 2 2 7 4 2" xfId="14624" xr:uid="{9D59BD3A-FC75-4CED-B3F5-901DBA6D21EF}"/>
    <cellStyle name="Normal 8 2 2 2 7 4 2 2" xfId="30213" xr:uid="{34E733F8-A6CA-4338-B8CB-4B0B2F4B06AD}"/>
    <cellStyle name="Normal 8 2 2 2 7 4 3" xfId="30212" xr:uid="{199A44F4-E13D-4AD6-B6B0-31E71F90205E}"/>
    <cellStyle name="Normal 8 2 2 2 7 5" xfId="14625" xr:uid="{B1982633-04F1-4025-BB16-2859313FD5E7}"/>
    <cellStyle name="Normal 8 2 2 2 7 5 2" xfId="14626" xr:uid="{C88AEA44-0F6F-4A2B-B9E5-B1CBD17CC34F}"/>
    <cellStyle name="Normal 8 2 2 2 7 5 2 2" xfId="30215" xr:uid="{465E949E-6BC0-48B5-8190-E78D46100C17}"/>
    <cellStyle name="Normal 8 2 2 2 7 5 3" xfId="30214" xr:uid="{BB965A36-CA17-4E1B-A5BF-FFCF02535229}"/>
    <cellStyle name="Normal 8 2 2 2 7 6" xfId="14627" xr:uid="{D1728D2F-3F98-4C5C-B71A-69F4EA72FFF3}"/>
    <cellStyle name="Normal 8 2 2 2 7 6 2" xfId="30216" xr:uid="{165A4DCE-C782-4370-A08B-861B908236C7}"/>
    <cellStyle name="Normal 8 2 2 2 7 7" xfId="34165" xr:uid="{E37C3F93-F459-4209-BC1C-86FDDC9D5677}"/>
    <cellStyle name="Normal 8 2 2 2 7_Canada W" xfId="35127" xr:uid="{497385D4-B932-42F7-90B7-2BA0950F472D}"/>
    <cellStyle name="Normal 8 2 2 2 8" xfId="14628" xr:uid="{64E4632A-A9F2-4C0C-8335-CD100BF23B31}"/>
    <cellStyle name="Normal 8 2 2 2 8 2" xfId="14629" xr:uid="{50F7E6DC-76B5-421A-84B5-58EC1211FBC8}"/>
    <cellStyle name="Normal 8 2 2 2 8 2 2" xfId="14630" xr:uid="{AE6357E2-138C-4E47-9754-8DAC974DAC51}"/>
    <cellStyle name="Normal 8 2 2 2 8 2 2 2" xfId="30219" xr:uid="{A970CDD0-0E65-4DED-9840-B781ACB57797}"/>
    <cellStyle name="Normal 8 2 2 2 8 2 3" xfId="30218" xr:uid="{F1FAC6CF-1B21-401D-8557-5A9F40CC2F2F}"/>
    <cellStyle name="Normal 8 2 2 2 8 3" xfId="14631" xr:uid="{FD8C7D30-3DA5-4847-802D-06EEC9FC5572}"/>
    <cellStyle name="Normal 8 2 2 2 8 3 2" xfId="14632" xr:uid="{1051AE6F-0605-4F8A-A7EE-C6C732B5E568}"/>
    <cellStyle name="Normal 8 2 2 2 8 3 2 2" xfId="30221" xr:uid="{6FEEC5FE-DE0F-4551-ABFA-588BF9067887}"/>
    <cellStyle name="Normal 8 2 2 2 8 3 3" xfId="30220" xr:uid="{9D19D353-825C-42E5-ADDF-9E1B9CBF45DE}"/>
    <cellStyle name="Normal 8 2 2 2 8 4" xfId="14633" xr:uid="{21D6C2C6-FF78-4C94-BD68-DB81D2EA18EF}"/>
    <cellStyle name="Normal 8 2 2 2 8 4 2" xfId="30222" xr:uid="{C68BF28D-BF4F-40E7-8D53-12BA09BD3D79}"/>
    <cellStyle name="Normal 8 2 2 2 8 5" xfId="30217" xr:uid="{6585B210-207C-434F-BD39-14589D8152CD}"/>
    <cellStyle name="Normal 8 2 2 2 8_Canada W" xfId="35128" xr:uid="{9ED62D25-105A-4DF7-854E-D62C3E01477C}"/>
    <cellStyle name="Normal 8 2 2 2 9" xfId="14634" xr:uid="{0ED8246A-8381-4831-8E83-B5F903FBA7F3}"/>
    <cellStyle name="Normal 8 2 2 2 9 2" xfId="14635" xr:uid="{7C51195C-7586-49C5-9FCD-3ED8F1B9E50F}"/>
    <cellStyle name="Normal 8 2 2 2 9 2 2" xfId="30224" xr:uid="{03B57142-8BB8-40EF-A085-684666CD158E}"/>
    <cellStyle name="Normal 8 2 2 2 9 3" xfId="14636" xr:uid="{ABC356C9-44B7-48B8-915A-7F557CFB0CDF}"/>
    <cellStyle name="Normal 8 2 2 2 9 3 2" xfId="30225" xr:uid="{EA824D14-699E-4AA9-9814-8E9E30BEF9DB}"/>
    <cellStyle name="Normal 8 2 2 2 9 4" xfId="30223" xr:uid="{BE789DE2-181F-4F38-A829-5D3A9E7FC8AD}"/>
    <cellStyle name="Normal 8 2 2 2_2015 BFOREC HFM PLBS" xfId="1877" xr:uid="{00000000-0005-0000-0000-00001D080000}"/>
    <cellStyle name="Normal 8 2 2 3" xfId="1878" xr:uid="{00000000-0005-0000-0000-00001E080000}"/>
    <cellStyle name="Normal 8 2 2 3 10" xfId="18072" xr:uid="{904E503F-BFED-4EB2-98E7-FDA1A8F57FEF}"/>
    <cellStyle name="Normal 8 2 2 3 10 2" xfId="36294" xr:uid="{D4DDD34B-CD0B-487D-9C7C-589562F16A91}"/>
    <cellStyle name="Normal 8 2 2 3 11" xfId="34166" xr:uid="{AE179800-5B7F-4980-B4E7-BC68B66CDFEC}"/>
    <cellStyle name="Normal 8 2 2 3 11 2" xfId="36293" xr:uid="{0306F0FB-1EAF-485F-BFF2-241B31BB7234}"/>
    <cellStyle name="Normal 8 2 2 3 2" xfId="1879" xr:uid="{00000000-0005-0000-0000-00001F080000}"/>
    <cellStyle name="Normal 8 2 2 3 2 2" xfId="1880" xr:uid="{00000000-0005-0000-0000-000020080000}"/>
    <cellStyle name="Normal 8 2 2 3 2 2 2" xfId="14637" xr:uid="{91341455-6F21-4EA5-B723-8DB062303977}"/>
    <cellStyle name="Normal 8 2 2 3 2 2 2 2" xfId="14638" xr:uid="{94F46422-D5CB-42E1-9CF0-1191F00B163E}"/>
    <cellStyle name="Normal 8 2 2 3 2 2 2 2 2" xfId="30227" xr:uid="{A04B389E-3DF6-4F5C-AA71-045934A26BBD}"/>
    <cellStyle name="Normal 8 2 2 3 2 2 2 3" xfId="14639" xr:uid="{7A66CFB3-07C8-42D2-89FA-B80E584088C5}"/>
    <cellStyle name="Normal 8 2 2 3 2 2 2 3 2" xfId="30228" xr:uid="{52BC4627-BB58-4CD2-8B30-9D33DBC5355A}"/>
    <cellStyle name="Normal 8 2 2 3 2 2 2 4" xfId="30226" xr:uid="{3C9B098F-E76B-4C78-8AF5-3789D3010884}"/>
    <cellStyle name="Normal 8 2 2 3 2 2 3" xfId="14640" xr:uid="{35353AAD-725D-4A2F-A7A5-A621E6A2F47B}"/>
    <cellStyle name="Normal 8 2 2 3 2 2 3 2" xfId="14641" xr:uid="{F953F97F-FB01-4115-8290-47897DBC25DB}"/>
    <cellStyle name="Normal 8 2 2 3 2 2 3 2 2" xfId="30230" xr:uid="{3898454B-BF75-494D-94BF-0412B96E896A}"/>
    <cellStyle name="Normal 8 2 2 3 2 2 3 3" xfId="30229" xr:uid="{81153ED8-035A-4255-B951-252013059024}"/>
    <cellStyle name="Normal 8 2 2 3 2 2 4" xfId="14642" xr:uid="{EADF3D67-718D-45EA-94D6-349A2A5E8A05}"/>
    <cellStyle name="Normal 8 2 2 3 2 2 4 2" xfId="14643" xr:uid="{65FB6F05-251F-4949-BF64-B9B737184F4D}"/>
    <cellStyle name="Normal 8 2 2 3 2 2 4 2 2" xfId="30232" xr:uid="{967B79BC-0720-4065-9014-D2F315D3F1C2}"/>
    <cellStyle name="Normal 8 2 2 3 2 2 4 3" xfId="30231" xr:uid="{9E6CB7A9-8152-4B07-9DE8-38303C1B1290}"/>
    <cellStyle name="Normal 8 2 2 3 2 2 5" xfId="14644" xr:uid="{588FDFE9-14AA-4911-A31C-AABF35820149}"/>
    <cellStyle name="Normal 8 2 2 3 2 2 5 2" xfId="30233" xr:uid="{E710F4B3-190C-48EC-9576-0C10A6C333EE}"/>
    <cellStyle name="Normal 8 2 2 3 2 2 6" xfId="34168" xr:uid="{1C41B04D-D7FC-459E-A213-335C0F9CFFC6}"/>
    <cellStyle name="Normal 8 2 2 3 2 2_Canada W" xfId="35129" xr:uid="{461FB0D2-191B-4BE4-802F-FBFD77288378}"/>
    <cellStyle name="Normal 8 2 2 3 2 3" xfId="14645" xr:uid="{B99811BF-58FB-41F3-898D-6A6B2DBF3D70}"/>
    <cellStyle name="Normal 8 2 2 3 2 3 2" xfId="14646" xr:uid="{4247B0CB-F001-4892-90C8-97C47E8960EF}"/>
    <cellStyle name="Normal 8 2 2 3 2 3 2 2" xfId="30235" xr:uid="{5401CF21-5E0A-4F0D-B3DE-3CABFFA61CC7}"/>
    <cellStyle name="Normal 8 2 2 3 2 3 3" xfId="14647" xr:uid="{2002B0A2-4681-4535-A1C6-CC5FDF023A90}"/>
    <cellStyle name="Normal 8 2 2 3 2 3 3 2" xfId="30236" xr:uid="{AB6C1A8B-F520-4D60-96B3-EAA710F2EEB8}"/>
    <cellStyle name="Normal 8 2 2 3 2 3 4" xfId="30234" xr:uid="{82E6C5FD-5DE5-44B7-9AAE-A4D89C5FC8CF}"/>
    <cellStyle name="Normal 8 2 2 3 2 3_Canada W" xfId="35130" xr:uid="{9D5395DC-ECD3-4577-84C4-66FA4A570D57}"/>
    <cellStyle name="Normal 8 2 2 3 2 4" xfId="14648" xr:uid="{666533DA-6340-4BDA-AC44-216FD4B80626}"/>
    <cellStyle name="Normal 8 2 2 3 2 4 2" xfId="14649" xr:uid="{3567F152-5543-4B76-987F-EB32C6FC4AC3}"/>
    <cellStyle name="Normal 8 2 2 3 2 4 2 2" xfId="30238" xr:uid="{13E7ECB4-A930-4692-88D6-245F5FCD391B}"/>
    <cellStyle name="Normal 8 2 2 3 2 4 3" xfId="14650" xr:uid="{9C7A6989-61ED-4E08-877B-019766FC9530}"/>
    <cellStyle name="Normal 8 2 2 3 2 4 3 2" xfId="30239" xr:uid="{0A9CECF5-F6F2-4521-95C4-13D572897530}"/>
    <cellStyle name="Normal 8 2 2 3 2 4 4" xfId="30237" xr:uid="{51AF3BE7-9D5D-4BE9-9806-978725B8B20E}"/>
    <cellStyle name="Normal 8 2 2 3 2 4_Canada W" xfId="35131" xr:uid="{0161ED74-EB55-46F1-8E9F-1BA434228915}"/>
    <cellStyle name="Normal 8 2 2 3 2 5" xfId="14651" xr:uid="{94B76833-0217-4EF3-9628-8157E91E0000}"/>
    <cellStyle name="Normal 8 2 2 3 2 5 2" xfId="14652" xr:uid="{8F4C1291-3A41-44C2-A85D-877244766D97}"/>
    <cellStyle name="Normal 8 2 2 3 2 5 2 2" xfId="30241" xr:uid="{C3A872CE-DD62-4448-B9AF-FF63407A9A56}"/>
    <cellStyle name="Normal 8 2 2 3 2 5 3" xfId="30240" xr:uid="{E5EFC2C7-7C61-4AF4-B666-A82698421B95}"/>
    <cellStyle name="Normal 8 2 2 3 2 5 3 2" xfId="36297" xr:uid="{551C3984-58CB-4F93-92C3-EE41AF642825}"/>
    <cellStyle name="Normal 8 2 2 3 2 5 4" xfId="36296" xr:uid="{1C1A6D88-2991-4712-B3F0-0B8EFE6EAF4D}"/>
    <cellStyle name="Normal 8 2 2 3 2 5_Canada W" xfId="35132" xr:uid="{7845CB24-0582-4B29-856F-7794B7C31349}"/>
    <cellStyle name="Normal 8 2 2 3 2 6" xfId="14653" xr:uid="{5D56EB02-68BC-4897-9D3E-CD400B930904}"/>
    <cellStyle name="Normal 8 2 2 3 2 6 2" xfId="14654" xr:uid="{8EAA9975-1EB5-481B-89B6-CD352FE9F367}"/>
    <cellStyle name="Normal 8 2 2 3 2 6 2 2" xfId="30243" xr:uid="{ED4FD285-3E62-4CE6-9A0C-316D2F9D8B54}"/>
    <cellStyle name="Normal 8 2 2 3 2 6 3" xfId="30242" xr:uid="{EB68F41F-97CC-4641-82AA-14396A892C33}"/>
    <cellStyle name="Normal 8 2 2 3 2 6 3 2" xfId="36299" xr:uid="{DD457013-03D4-4DAD-9D4F-A9616B661857}"/>
    <cellStyle name="Normal 8 2 2 3 2 6 4" xfId="36298" xr:uid="{7AD9D82B-530E-4371-AECC-B9E8F6FCD72A}"/>
    <cellStyle name="Normal 8 2 2 3 2 6_Canada W" xfId="35133" xr:uid="{1898255D-873A-4FBC-9A8F-8F5DE7FAA8D9}"/>
    <cellStyle name="Normal 8 2 2 3 2 7" xfId="14655" xr:uid="{BD3D5883-FDD7-4121-8748-3C478B9AF2C2}"/>
    <cellStyle name="Normal 8 2 2 3 2 7 2" xfId="30244" xr:uid="{A4E43D5B-5068-4B3C-B9B0-FE1D1C31036F}"/>
    <cellStyle name="Normal 8 2 2 3 2 8" xfId="18071" xr:uid="{C7A13A06-5D0F-484F-B796-581A9185D656}"/>
    <cellStyle name="Normal 8 2 2 3 2 8 2" xfId="36300" xr:uid="{72B9BB70-6F4A-4A07-A4DF-C8BB9BCE918A}"/>
    <cellStyle name="Normal 8 2 2 3 2 9" xfId="34167" xr:uid="{91FF2288-6037-4783-A70B-603C87E97BAF}"/>
    <cellStyle name="Normal 8 2 2 3 2 9 2" xfId="36295" xr:uid="{450487E0-0D2A-46BD-AC95-2E014C6CDAC2}"/>
    <cellStyle name="Normal 8 2 2 3 2_Canada W" xfId="35134" xr:uid="{95347CD0-4EFA-4BD6-B293-5AFA4225C16F}"/>
    <cellStyle name="Normal 8 2 2 3 3" xfId="1881" xr:uid="{00000000-0005-0000-0000-000022080000}"/>
    <cellStyle name="Normal 8 2 2 3 3 2" xfId="14656" xr:uid="{23F628DA-4939-42AC-9B15-13CDF66EE13B}"/>
    <cellStyle name="Normal 8 2 2 3 3 2 2" xfId="14657" xr:uid="{3FD31F31-A20A-4C25-A6A2-8F005527233B}"/>
    <cellStyle name="Normal 8 2 2 3 3 2 2 2" xfId="30246" xr:uid="{91B9037F-A513-4ED0-AECE-159D5C2B1962}"/>
    <cellStyle name="Normal 8 2 2 3 3 2 3" xfId="14658" xr:uid="{7393327A-5518-4B39-876D-0D9FF2E14E94}"/>
    <cellStyle name="Normal 8 2 2 3 3 2 3 2" xfId="30247" xr:uid="{35E20AB6-175B-438F-9DC5-5A92D1ED2CB9}"/>
    <cellStyle name="Normal 8 2 2 3 3 2 4" xfId="30245" xr:uid="{F695E981-068D-41B9-A26A-058BAED882EA}"/>
    <cellStyle name="Normal 8 2 2 3 3 2_Canada W" xfId="35135" xr:uid="{C2E53CBD-D5D9-48B4-9E5D-5763211E1BC6}"/>
    <cellStyle name="Normal 8 2 2 3 3 3" xfId="14659" xr:uid="{9222345E-6166-47C0-B0F5-B87450BDF57E}"/>
    <cellStyle name="Normal 8 2 2 3 3 3 2" xfId="14660" xr:uid="{7C78B0D7-8938-453C-9963-8E8DD0F3E1D5}"/>
    <cellStyle name="Normal 8 2 2 3 3 3 2 2" xfId="30249" xr:uid="{2A9EF192-D071-4A90-9742-BFCC5DAE44C8}"/>
    <cellStyle name="Normal 8 2 2 3 3 3 3" xfId="30248" xr:uid="{B919FFBC-4B0E-45C5-AA3A-81F9F5850C04}"/>
    <cellStyle name="Normal 8 2 2 3 3 3 3 2" xfId="36303" xr:uid="{93C9D4A5-E54F-4468-B2BE-AA7623E177D2}"/>
    <cellStyle name="Normal 8 2 2 3 3 3 4" xfId="36302" xr:uid="{CFB1859A-5000-4745-A599-21F252D809A6}"/>
    <cellStyle name="Normal 8 2 2 3 3 3_Canada W" xfId="35136" xr:uid="{7E909931-1B3D-46C4-ADAC-83A6D17CF9B5}"/>
    <cellStyle name="Normal 8 2 2 3 3 4" xfId="14661" xr:uid="{64C47052-24CD-46DC-95BA-4A7C13B57936}"/>
    <cellStyle name="Normal 8 2 2 3 3 4 2" xfId="14662" xr:uid="{BEFC14BA-CE13-4606-9CC4-38C458CDD800}"/>
    <cellStyle name="Normal 8 2 2 3 3 4 2 2" xfId="30251" xr:uid="{0CF31F96-33B3-4CFE-BEE2-C89C49AE9E17}"/>
    <cellStyle name="Normal 8 2 2 3 3 4 3" xfId="30250" xr:uid="{DA559BDC-D3AD-4EDF-918D-84460904E02C}"/>
    <cellStyle name="Normal 8 2 2 3 3 4 3 2" xfId="36305" xr:uid="{43A05808-5D2E-4E57-86EA-7775DC797389}"/>
    <cellStyle name="Normal 8 2 2 3 3 4 4" xfId="36304" xr:uid="{67FDF4F7-05FE-41F7-B419-9C4FB59DDA7C}"/>
    <cellStyle name="Normal 8 2 2 3 3 4_Canada W" xfId="35137" xr:uid="{9A85B811-BB2E-4004-B99D-B77ED80C9764}"/>
    <cellStyle name="Normal 8 2 2 3 3 5" xfId="14663" xr:uid="{4197AA52-5517-4593-B736-3BB215BA3020}"/>
    <cellStyle name="Normal 8 2 2 3 3 5 2" xfId="30252" xr:uid="{639B3AB5-E566-4069-9DA5-FBC0269F8121}"/>
    <cellStyle name="Normal 8 2 2 3 3 5 2 2" xfId="36307" xr:uid="{87B6540D-F69F-4B57-9281-E14DFD70F565}"/>
    <cellStyle name="Normal 8 2 2 3 3 5 3" xfId="18070" xr:uid="{265CF64D-A06C-4AAA-9923-D85F0B369B23}"/>
    <cellStyle name="Normal 8 2 2 3 3 5 3 2" xfId="36308" xr:uid="{3E7142DE-4EE8-450D-BB61-6779209C0E0B}"/>
    <cellStyle name="Normal 8 2 2 3 3 5 4" xfId="36306" xr:uid="{3AF3983D-992C-428E-A18A-9EF0D3790428}"/>
    <cellStyle name="Normal 8 2 2 3 3 5_Canada W" xfId="35138" xr:uid="{767F4148-52B5-4EE5-A30A-1671970E85C2}"/>
    <cellStyle name="Normal 8 2 2 3 3 6" xfId="18069" xr:uid="{9F04BCF0-6AE9-4552-BF94-85228D1A3F80}"/>
    <cellStyle name="Normal 8 2 2 3 3 6 2" xfId="18068" xr:uid="{5B994139-E4BF-44D1-84EC-F84B4C22FFAF}"/>
    <cellStyle name="Normal 8 2 2 3 3 6 2 2" xfId="36310" xr:uid="{7C2FC03C-ED90-44FF-85F9-D95F9FFD3AE4}"/>
    <cellStyle name="Normal 8 2 2 3 3 6 3" xfId="18067" xr:uid="{26355341-9EE3-490B-8A17-E8C3015813F8}"/>
    <cellStyle name="Normal 8 2 2 3 3 6 3 2" xfId="36311" xr:uid="{CBF12E24-87F1-4B8A-8E9D-08E12F788FDE}"/>
    <cellStyle name="Normal 8 2 2 3 3 6 4" xfId="36309" xr:uid="{4E1AE5A7-378C-4A56-8B9D-73BA6000BFE0}"/>
    <cellStyle name="Normal 8 2 2 3 3 6_Canada W" xfId="35139" xr:uid="{1DF3A5A0-18FA-41D4-A44C-F961B418C89B}"/>
    <cellStyle name="Normal 8 2 2 3 3 7" xfId="18066" xr:uid="{0CB435C9-4C63-4B25-8C8B-49F2223C9D53}"/>
    <cellStyle name="Normal 8 2 2 3 3 7 2" xfId="36312" xr:uid="{5CEE9A0D-E1B0-4E33-804A-FB9CFBD5160B}"/>
    <cellStyle name="Normal 8 2 2 3 3 8" xfId="18065" xr:uid="{E1552683-23D1-4B86-929A-B9860094CD1A}"/>
    <cellStyle name="Normal 8 2 2 3 3 8 2" xfId="36313" xr:uid="{B4DBC740-0BDB-409E-BF5B-1BE759C79B57}"/>
    <cellStyle name="Normal 8 2 2 3 3 9" xfId="34169" xr:uid="{98093AF9-7423-4274-B7B5-B0C195AC4BED}"/>
    <cellStyle name="Normal 8 2 2 3 3 9 2" xfId="36301" xr:uid="{3405FA27-048D-40E6-B1F6-7481DDAB8867}"/>
    <cellStyle name="Normal 8 2 2 3 3_Canada W" xfId="35140" xr:uid="{A5A2F5A1-6879-4656-901E-78215AE11EE8}"/>
    <cellStyle name="Normal 8 2 2 3 4" xfId="14664" xr:uid="{B991E447-5E8E-4CB8-9DEB-7E4B6C0E2731}"/>
    <cellStyle name="Normal 8 2 2 3 4 2" xfId="14665" xr:uid="{D4C4FF3D-E6C8-4BC0-B37B-CEE489BC5666}"/>
    <cellStyle name="Normal 8 2 2 3 4 2 2" xfId="30254" xr:uid="{E9E19AF7-178F-4D46-A2F4-0EB6A4D18214}"/>
    <cellStyle name="Normal 8 2 2 3 4 3" xfId="14666" xr:uid="{2111B073-3CDA-48C4-AF76-A627A4B9E3C6}"/>
    <cellStyle name="Normal 8 2 2 3 4 3 2" xfId="30255" xr:uid="{A07AF192-D8FA-4E02-8375-C90ADCC9AAFA}"/>
    <cellStyle name="Normal 8 2 2 3 4 4" xfId="30253" xr:uid="{D52628C6-5A05-470A-8312-3E154E6C5E1F}"/>
    <cellStyle name="Normal 8 2 2 3 4_Canada W" xfId="35141" xr:uid="{9C1247F7-8107-4B3E-B6A6-EC23610E724C}"/>
    <cellStyle name="Normal 8 2 2 3 5" xfId="14667" xr:uid="{9E81326C-A690-4077-84F0-B11CF1F7515A}"/>
    <cellStyle name="Normal 8 2 2 3 5 2" xfId="14668" xr:uid="{E4B49752-1A4A-4BD5-BE68-00E158EF18E1}"/>
    <cellStyle name="Normal 8 2 2 3 5 2 2" xfId="30257" xr:uid="{B5AFD287-00E5-4666-A954-5771A6F88B27}"/>
    <cellStyle name="Normal 8 2 2 3 5 3" xfId="14669" xr:uid="{091AF250-7441-4144-86B6-9D14D9C406DE}"/>
    <cellStyle name="Normal 8 2 2 3 5 3 2" xfId="30258" xr:uid="{A3D4CBBC-7F1C-4347-B102-B691E2537EA6}"/>
    <cellStyle name="Normal 8 2 2 3 5 4" xfId="30256" xr:uid="{A9932FD5-DF95-4DB3-8084-34E5C468A099}"/>
    <cellStyle name="Normal 8 2 2 3 5_Canada W" xfId="35142" xr:uid="{EC21A739-3645-41BA-B274-FEECB36E2DD6}"/>
    <cellStyle name="Normal 8 2 2 3 6" xfId="14670" xr:uid="{3AA8C4D1-72EE-4ADA-BB0D-C6E9D3A6E00B}"/>
    <cellStyle name="Normal 8 2 2 3 6 2" xfId="14671" xr:uid="{1AA9BC5D-C6F1-4BD1-8292-9EDD738A45BD}"/>
    <cellStyle name="Normal 8 2 2 3 6 2 2" xfId="30260" xr:uid="{24316BAE-0C76-4708-B458-B7183C5AC6AC}"/>
    <cellStyle name="Normal 8 2 2 3 6 3" xfId="30259" xr:uid="{7A7B40CF-F7B6-49CD-B569-BA2CDB0C47F4}"/>
    <cellStyle name="Normal 8 2 2 3 6 3 2" xfId="36315" xr:uid="{AEC3555F-16D2-4F67-A724-06C18A66475B}"/>
    <cellStyle name="Normal 8 2 2 3 6 4" xfId="36314" xr:uid="{08ED08CF-1A88-480B-BD54-8F17D323923E}"/>
    <cellStyle name="Normal 8 2 2 3 6_Canada W" xfId="35143" xr:uid="{1CEFC0C0-4BC2-4DED-A003-4A01877244EE}"/>
    <cellStyle name="Normal 8 2 2 3 7" xfId="14672" xr:uid="{F55B9630-7184-45BB-8F42-B11D18D91068}"/>
    <cellStyle name="Normal 8 2 2 3 7 2" xfId="14673" xr:uid="{2492E2EA-D189-4B80-9368-83F0167013B9}"/>
    <cellStyle name="Normal 8 2 2 3 7 2 2" xfId="30262" xr:uid="{C671FE50-1634-4F3E-83B0-219F5EBF978B}"/>
    <cellStyle name="Normal 8 2 2 3 7 3" xfId="30261" xr:uid="{B3BB65FD-950C-4C99-9557-AEA05EA40A3C}"/>
    <cellStyle name="Normal 8 2 2 3 7 3 2" xfId="36317" xr:uid="{9260E647-5C4C-43F0-8F0F-9E908E9A19E0}"/>
    <cellStyle name="Normal 8 2 2 3 7 4" xfId="36316" xr:uid="{4E911F4A-4B8E-4628-A58E-EB8064212635}"/>
    <cellStyle name="Normal 8 2 2 3 7_Canada W" xfId="35144" xr:uid="{4B3932A1-D526-4BD1-BC73-D797552F9777}"/>
    <cellStyle name="Normal 8 2 2 3 8" xfId="14674" xr:uid="{388E3E0E-EFA1-4C23-99C6-D03443CFE679}"/>
    <cellStyle name="Normal 8 2 2 3 8 2" xfId="30263" xr:uid="{2860F4B5-8AC4-40D4-8CAD-859B460B8850}"/>
    <cellStyle name="Normal 8 2 2 3 8 2 2" xfId="36319" xr:uid="{318F8E79-26B6-4B5D-946B-E1450F471DAD}"/>
    <cellStyle name="Normal 8 2 2 3 8 3" xfId="18363" xr:uid="{6B063875-89D4-4C25-B308-454CC9CE5C00}"/>
    <cellStyle name="Normal 8 2 2 3 8 3 2" xfId="36320" xr:uid="{C5CDBABE-5F16-4A5F-BC74-74C7B2059D2A}"/>
    <cellStyle name="Normal 8 2 2 3 8 4" xfId="36318" xr:uid="{6B3072E7-B334-4866-9B32-473CCAB3F549}"/>
    <cellStyle name="Normal 8 2 2 3 8_Canada W" xfId="35145" xr:uid="{1C9F0D00-843A-4134-A213-11D5C8295B46}"/>
    <cellStyle name="Normal 8 2 2 3 9" xfId="18064" xr:uid="{5FCFEDB9-61E6-4387-B0C7-7974F5E9FAAD}"/>
    <cellStyle name="Normal 8 2 2 3 9 2" xfId="36321" xr:uid="{BF4FEA6D-3D14-484E-A1D4-CFD2C91CEE5E}"/>
    <cellStyle name="Normal 8 2 2 3_Canada W" xfId="35146" xr:uid="{017128AD-0ECD-4946-BB5C-F292DC80CBA0}"/>
    <cellStyle name="Normal 8 2 2 4" xfId="1882" xr:uid="{00000000-0005-0000-0000-000024080000}"/>
    <cellStyle name="Normal 8 2 2 4 2" xfId="1883" xr:uid="{00000000-0005-0000-0000-000025080000}"/>
    <cellStyle name="Normal 8 2 2 4 2 2" xfId="1884" xr:uid="{00000000-0005-0000-0000-000026080000}"/>
    <cellStyle name="Normal 8 2 2 4 2 2 2" xfId="14676" xr:uid="{E727B542-F019-4853-B92F-6515DAB49F7E}"/>
    <cellStyle name="Normal 8 2 2 4 2 2 2 2" xfId="14677" xr:uid="{0CBAADA7-477C-4EF7-BFDD-8C4DF747700C}"/>
    <cellStyle name="Normal 8 2 2 4 2 2 2 2 2" xfId="30265" xr:uid="{B3D057CB-E4B1-4261-81C8-3F9FE740DB21}"/>
    <cellStyle name="Normal 8 2 2 4 2 2 2 3" xfId="14678" xr:uid="{FE1F8FF9-E82A-480F-B983-FE4B24923A2C}"/>
    <cellStyle name="Normal 8 2 2 4 2 2 2 3 2" xfId="30266" xr:uid="{487B2150-B3DC-486C-ADEA-2B013952C4CB}"/>
    <cellStyle name="Normal 8 2 2 4 2 2 2 4" xfId="30264" xr:uid="{74E604D9-DB07-42EF-A331-EE6C6E6AA09B}"/>
    <cellStyle name="Normal 8 2 2 4 2 2 3" xfId="14679" xr:uid="{B60043FC-CB07-4C16-981C-950B40836A86}"/>
    <cellStyle name="Normal 8 2 2 4 2 2 3 2" xfId="14680" xr:uid="{A4A56687-C977-4581-A682-31AAD365B8BB}"/>
    <cellStyle name="Normal 8 2 2 4 2 2 3 2 2" xfId="30268" xr:uid="{A7D0BDD6-FD4F-4F9C-8937-1D79E4FCB4DA}"/>
    <cellStyle name="Normal 8 2 2 4 2 2 3 3" xfId="30267" xr:uid="{F9755696-2766-4DC5-A8A9-BDE38388A96A}"/>
    <cellStyle name="Normal 8 2 2 4 2 2 4" xfId="14681" xr:uid="{D22C62AD-B0C8-4BFE-AFD9-3AD14AE96E20}"/>
    <cellStyle name="Normal 8 2 2 4 2 2 4 2" xfId="14682" xr:uid="{A2F6BCED-57EB-40D7-81BB-F82462DBD073}"/>
    <cellStyle name="Normal 8 2 2 4 2 2 4 2 2" xfId="30270" xr:uid="{42148194-3C6E-475D-AA16-06699AC19FD2}"/>
    <cellStyle name="Normal 8 2 2 4 2 2 4 3" xfId="30269" xr:uid="{7E987679-AC90-4041-A7F4-B495C3B0A9CA}"/>
    <cellStyle name="Normal 8 2 2 4 2 2 5" xfId="14683" xr:uid="{040E1BE4-EA22-4E56-B2DD-C99C1BBA6A01}"/>
    <cellStyle name="Normal 8 2 2 4 2 2 5 2" xfId="30271" xr:uid="{1631167B-547C-4C5B-BA30-784060BC8A13}"/>
    <cellStyle name="Normal 8 2 2 4 2 2 6" xfId="34172" xr:uid="{F5CB98DF-94F2-4037-8B7D-94E984203C7E}"/>
    <cellStyle name="Normal 8 2 2 4 2 2_sales contracts" xfId="14675" xr:uid="{B48691AD-4770-4F56-8705-0F52BB4F6E23}"/>
    <cellStyle name="Normal 8 2 2 4 2 3" xfId="14684" xr:uid="{997CCB1E-018E-45F3-B1FC-689C52587D16}"/>
    <cellStyle name="Normal 8 2 2 4 2 3 2" xfId="14685" xr:uid="{30CF3BAC-6686-4B65-8F3B-53D6E3BF650D}"/>
    <cellStyle name="Normal 8 2 2 4 2 3 2 2" xfId="30273" xr:uid="{C723089C-7C23-4001-8840-B9AF3D402985}"/>
    <cellStyle name="Normal 8 2 2 4 2 3 3" xfId="14686" xr:uid="{C633ECDC-FA78-4D3A-A55E-C05BECD6AC1B}"/>
    <cellStyle name="Normal 8 2 2 4 2 3 3 2" xfId="30274" xr:uid="{6953F23E-A685-457A-88C8-0BF5B38E2997}"/>
    <cellStyle name="Normal 8 2 2 4 2 3 4" xfId="30272" xr:uid="{A7AC08CF-ABC6-43A3-9735-1D347A19B217}"/>
    <cellStyle name="Normal 8 2 2 4 2 4" xfId="14687" xr:uid="{337EB2CD-E636-4463-AE9D-73469FAF4B75}"/>
    <cellStyle name="Normal 8 2 2 4 2 4 2" xfId="14688" xr:uid="{608C00F1-9545-4A2C-82F7-A733576D6954}"/>
    <cellStyle name="Normal 8 2 2 4 2 4 2 2" xfId="30276" xr:uid="{5192ED88-2FA0-4345-AC97-7D4208D651A7}"/>
    <cellStyle name="Normal 8 2 2 4 2 4 3" xfId="14689" xr:uid="{40F63C87-DA3E-4963-8E97-9327892370F4}"/>
    <cellStyle name="Normal 8 2 2 4 2 4 3 2" xfId="30277" xr:uid="{BE1BA681-3C54-40F7-8B85-045282798253}"/>
    <cellStyle name="Normal 8 2 2 4 2 4 4" xfId="30275" xr:uid="{F92FB35B-C057-4A0F-A717-CB2C995422BE}"/>
    <cellStyle name="Normal 8 2 2 4 2 5" xfId="14690" xr:uid="{17F44ADD-8652-4BCB-B258-A07A89764CF9}"/>
    <cellStyle name="Normal 8 2 2 4 2 5 2" xfId="14691" xr:uid="{D708C3FA-DCE6-437D-AA24-36CCADCE3D6C}"/>
    <cellStyle name="Normal 8 2 2 4 2 5 2 2" xfId="30279" xr:uid="{AFC24606-8205-463C-8846-8D878F3661D4}"/>
    <cellStyle name="Normal 8 2 2 4 2 5 3" xfId="30278" xr:uid="{541E0892-FE9E-4786-87A7-ABDD359698CA}"/>
    <cellStyle name="Normal 8 2 2 4 2 6" xfId="14692" xr:uid="{50845C71-4736-461C-9E30-3D9FB6E450AE}"/>
    <cellStyle name="Normal 8 2 2 4 2 6 2" xfId="14693" xr:uid="{7EC1AD84-3D23-4FC9-A807-C956D5D921E2}"/>
    <cellStyle name="Normal 8 2 2 4 2 6 2 2" xfId="30281" xr:uid="{0F8C3341-34CC-4F53-9073-F6192B17BEC5}"/>
    <cellStyle name="Normal 8 2 2 4 2 6 3" xfId="30280" xr:uid="{8E67018B-85C3-4CF2-B904-ACD2F0AB01D7}"/>
    <cellStyle name="Normal 8 2 2 4 2 7" xfId="14694" xr:uid="{76420D1C-6C24-4F33-8466-4D94AF19385C}"/>
    <cellStyle name="Normal 8 2 2 4 2 7 2" xfId="30282" xr:uid="{EFB7017B-9D7F-4E30-92A7-CD25844CC9F3}"/>
    <cellStyle name="Normal 8 2 2 4 2 8" xfId="34171" xr:uid="{2A259B4B-946A-46BE-8608-BE7B50036CC3}"/>
    <cellStyle name="Normal 8 2 2 4 2_Canada W" xfId="35147" xr:uid="{0C8F34A8-F595-4431-B986-173A73FF4C7C}"/>
    <cellStyle name="Normal 8 2 2 4 3" xfId="1885" xr:uid="{00000000-0005-0000-0000-000028080000}"/>
    <cellStyle name="Normal 8 2 2 4 3 2" xfId="14695" xr:uid="{26F17F32-EE95-4F79-B3E6-1E66DF67D40C}"/>
    <cellStyle name="Normal 8 2 2 4 3 2 2" xfId="14696" xr:uid="{3B97C6DD-7BE1-450C-B4A8-2AEDFFC6DFBF}"/>
    <cellStyle name="Normal 8 2 2 4 3 2 2 2" xfId="30284" xr:uid="{85614688-0F71-4971-8268-56E3D9995C45}"/>
    <cellStyle name="Normal 8 2 2 4 3 2 3" xfId="14697" xr:uid="{FB2285AE-7592-4531-8BFD-4D6B3314E9A4}"/>
    <cellStyle name="Normal 8 2 2 4 3 2 3 2" xfId="30285" xr:uid="{BE4437B7-8341-4147-9605-ADBE576564FD}"/>
    <cellStyle name="Normal 8 2 2 4 3 2 4" xfId="30283" xr:uid="{0B4B13B7-A941-48C3-B81C-73E6572EBF50}"/>
    <cellStyle name="Normal 8 2 2 4 3 3" xfId="14698" xr:uid="{08E51AC4-48DB-43DE-9CDD-B1178AB990BE}"/>
    <cellStyle name="Normal 8 2 2 4 3 3 2" xfId="14699" xr:uid="{2B9E2C51-9ABB-4585-9C4F-91E92A1C89AF}"/>
    <cellStyle name="Normal 8 2 2 4 3 3 2 2" xfId="30287" xr:uid="{E1ECFE94-9A07-40BE-8ABA-57991D1EF033}"/>
    <cellStyle name="Normal 8 2 2 4 3 3 3" xfId="30286" xr:uid="{812A3E76-1E82-490D-9D7A-8C716322BF4C}"/>
    <cellStyle name="Normal 8 2 2 4 3 4" xfId="14700" xr:uid="{9D0AC0CB-0B60-48CC-8775-06E988F5A121}"/>
    <cellStyle name="Normal 8 2 2 4 3 4 2" xfId="14701" xr:uid="{BF85B25C-DDA4-40F3-930C-D8EC58995C21}"/>
    <cellStyle name="Normal 8 2 2 4 3 4 2 2" xfId="30289" xr:uid="{759E2AEF-41F8-4D43-9F29-6F999DDCCB61}"/>
    <cellStyle name="Normal 8 2 2 4 3 4 3" xfId="30288" xr:uid="{D7E4AA69-87C8-47B8-A57E-72FDAFEA3D83}"/>
    <cellStyle name="Normal 8 2 2 4 3 5" xfId="14702" xr:uid="{59F86CE9-8859-4AF4-980A-19022A9475FF}"/>
    <cellStyle name="Normal 8 2 2 4 3 5 2" xfId="30290" xr:uid="{3C484F54-958E-4CC4-BA38-E48BE7BB1B35}"/>
    <cellStyle name="Normal 8 2 2 4 3 6" xfId="34173" xr:uid="{ED4D1FEA-E509-4887-8398-AB37CCEA8132}"/>
    <cellStyle name="Normal 8 2 2 4 3_Canada W" xfId="35148" xr:uid="{27D2F80E-7082-4887-99E0-9B4A7F35D5D2}"/>
    <cellStyle name="Normal 8 2 2 4 4" xfId="14703" xr:uid="{A35C845C-F521-448F-BB4E-612E9CBB829E}"/>
    <cellStyle name="Normal 8 2 2 4 4 2" xfId="14704" xr:uid="{79E68B55-5BE8-4D3C-AA63-F9D17CA22B42}"/>
    <cellStyle name="Normal 8 2 2 4 4 2 2" xfId="30292" xr:uid="{9ABE01B5-D072-452E-88AB-260C578FB149}"/>
    <cellStyle name="Normal 8 2 2 4 4 3" xfId="14705" xr:uid="{79B6B703-9E1D-4032-967F-901A807242F5}"/>
    <cellStyle name="Normal 8 2 2 4 4 3 2" xfId="30293" xr:uid="{52A54A50-2384-47A0-B067-A2C476FD95B3}"/>
    <cellStyle name="Normal 8 2 2 4 4 4" xfId="30291" xr:uid="{52C0D8E9-6EE3-4502-8254-265C714AD267}"/>
    <cellStyle name="Normal 8 2 2 4 4_Canada W" xfId="35149" xr:uid="{982C4D1E-43CD-49F7-BD12-087C96E02554}"/>
    <cellStyle name="Normal 8 2 2 4 5" xfId="14706" xr:uid="{DE4DD466-69D2-4CC0-9169-2B74617B2652}"/>
    <cellStyle name="Normal 8 2 2 4 5 2" xfId="14707" xr:uid="{D88CEF6F-EB90-425C-BEE6-CE730F74AC26}"/>
    <cellStyle name="Normal 8 2 2 4 5 2 2" xfId="30295" xr:uid="{FDD5E930-2F69-4059-9C79-BC1154B67A95}"/>
    <cellStyle name="Normal 8 2 2 4 5 3" xfId="14708" xr:uid="{8C34D205-D920-45C3-89AE-4E956C8BF32F}"/>
    <cellStyle name="Normal 8 2 2 4 5 3 2" xfId="30296" xr:uid="{88E85F40-1C52-4969-ABDC-6717C733571D}"/>
    <cellStyle name="Normal 8 2 2 4 5 4" xfId="30294" xr:uid="{F5E269AD-0563-471B-B536-A3EE5C45CFAD}"/>
    <cellStyle name="Normal 8 2 2 4 5_Canada W" xfId="35150" xr:uid="{1876B0DE-0FCC-4A45-8EC2-EFF3F1BF5E85}"/>
    <cellStyle name="Normal 8 2 2 4 6" xfId="14709" xr:uid="{9CEE121F-B8FD-4B49-B31E-A68AB48970ED}"/>
    <cellStyle name="Normal 8 2 2 4 6 2" xfId="14710" xr:uid="{BF03827C-3A5D-40D0-9A46-8B4681C0F7C0}"/>
    <cellStyle name="Normal 8 2 2 4 6 2 2" xfId="30298" xr:uid="{189EEE1E-F9C1-4B4D-8305-AFDB33FEB244}"/>
    <cellStyle name="Normal 8 2 2 4 6 3" xfId="30297" xr:uid="{F8B53A31-C296-4DBC-BEE3-26B5CCAE0B81}"/>
    <cellStyle name="Normal 8 2 2 4 6 3 2" xfId="36324" xr:uid="{2857945C-8534-4268-9FEB-91FAA038C017}"/>
    <cellStyle name="Normal 8 2 2 4 6 4" xfId="36323" xr:uid="{EDED5101-4674-41D7-90E6-C891573B6973}"/>
    <cellStyle name="Normal 8 2 2 4 6_Canada W" xfId="35151" xr:uid="{6DEF1C75-C814-457C-BD7B-11BB7980D1FC}"/>
    <cellStyle name="Normal 8 2 2 4 7" xfId="14711" xr:uid="{3B041460-F595-45B4-9AFF-AC3710923CEA}"/>
    <cellStyle name="Normal 8 2 2 4 7 2" xfId="14712" xr:uid="{6FA9C87D-C0BD-4D06-A952-366A71416A4F}"/>
    <cellStyle name="Normal 8 2 2 4 7 2 2" xfId="30300" xr:uid="{5F129669-87FF-4C0C-A7A0-7FBD537893C8}"/>
    <cellStyle name="Normal 8 2 2 4 7 3" xfId="30299" xr:uid="{25E8A6D1-CC07-4BD6-AB1A-2BE537A5FB2E}"/>
    <cellStyle name="Normal 8 2 2 4 8" xfId="14713" xr:uid="{C616909A-D370-4B7A-86DB-F3F5085F4C5C}"/>
    <cellStyle name="Normal 8 2 2 4 8 2" xfId="30301" xr:uid="{F47B57E1-9233-4AD9-84E8-59442C2425F4}"/>
    <cellStyle name="Normal 8 2 2 4 9" xfId="34170" xr:uid="{40F8AE28-293C-489B-8055-5FF12811C783}"/>
    <cellStyle name="Normal 8 2 2 4 9 2" xfId="36322" xr:uid="{E7A7AC7F-3040-47F3-9B4A-B61165C10CDD}"/>
    <cellStyle name="Normal 8 2 2 4_Canada W" xfId="35152" xr:uid="{C5217B4D-00C1-4E92-AC55-0B5C3A7EAF34}"/>
    <cellStyle name="Normal 8 2 2 5" xfId="1886" xr:uid="{00000000-0005-0000-0000-00002A080000}"/>
    <cellStyle name="Normal 8 2 2 5 2" xfId="1887" xr:uid="{00000000-0005-0000-0000-00002B080000}"/>
    <cellStyle name="Normal 8 2 2 5 2 2" xfId="14714" xr:uid="{7BA1992C-6A6D-4130-99A3-2381887971DC}"/>
    <cellStyle name="Normal 8 2 2 5 2 2 2" xfId="14715" xr:uid="{3A0059F1-5232-4204-B850-7390285C6545}"/>
    <cellStyle name="Normal 8 2 2 5 2 2 2 2" xfId="30303" xr:uid="{4AFE3822-6551-47BA-B68A-5E12EF2DAE65}"/>
    <cellStyle name="Normal 8 2 2 5 2 2 3" xfId="14716" xr:uid="{5F9D6A81-83E9-4C4B-849F-97B04C3066D2}"/>
    <cellStyle name="Normal 8 2 2 5 2 2 3 2" xfId="30304" xr:uid="{A06CBB29-EC84-47CF-B9F2-CC0985BF21C9}"/>
    <cellStyle name="Normal 8 2 2 5 2 2 4" xfId="30302" xr:uid="{5566D3B7-5F91-444A-BE1F-3621E3F6BC8D}"/>
    <cellStyle name="Normal 8 2 2 5 2 3" xfId="14717" xr:uid="{64957B76-FEC9-4188-9FB7-2598104D1724}"/>
    <cellStyle name="Normal 8 2 2 5 2 3 2" xfId="14718" xr:uid="{71980844-5D19-4148-BADB-A1BF7AAF73D2}"/>
    <cellStyle name="Normal 8 2 2 5 2 3 2 2" xfId="30306" xr:uid="{3C4049BE-6CCE-4D80-B426-13830B0BCB93}"/>
    <cellStyle name="Normal 8 2 2 5 2 3 3" xfId="30305" xr:uid="{BCBDF495-86AB-4A31-A052-DB908B029348}"/>
    <cellStyle name="Normal 8 2 2 5 2 4" xfId="14719" xr:uid="{9429D96D-E40A-461F-A061-C7B061710CC1}"/>
    <cellStyle name="Normal 8 2 2 5 2 4 2" xfId="14720" xr:uid="{101B4F67-09FE-49B8-A698-09A3D105CF2A}"/>
    <cellStyle name="Normal 8 2 2 5 2 4 2 2" xfId="30308" xr:uid="{A535639A-B895-411E-9C5C-22C6BA1EDA3D}"/>
    <cellStyle name="Normal 8 2 2 5 2 4 3" xfId="30307" xr:uid="{0D5AEECE-2B94-4362-9732-CE77D21B9249}"/>
    <cellStyle name="Normal 8 2 2 5 2 5" xfId="14721" xr:uid="{5914FFAC-3637-41AA-AB9F-84CA4B9C83EC}"/>
    <cellStyle name="Normal 8 2 2 5 2 5 2" xfId="30309" xr:uid="{1D30BFA1-AA3D-4FC4-A924-37410AA3BB34}"/>
    <cellStyle name="Normal 8 2 2 5 2 6" xfId="34175" xr:uid="{98DD3ACB-1D39-4AAC-8CCF-49A4C6CFEE73}"/>
    <cellStyle name="Normal 8 2 2 5 2_Canada W" xfId="35153" xr:uid="{12984209-0600-46C3-BAD6-53CD87F74E08}"/>
    <cellStyle name="Normal 8 2 2 5 3" xfId="14722" xr:uid="{3862C416-D0B5-4925-8979-111C3D8B35BF}"/>
    <cellStyle name="Normal 8 2 2 5 3 2" xfId="14723" xr:uid="{33295796-5DDA-4FBC-86D1-87A1C8303EBA}"/>
    <cellStyle name="Normal 8 2 2 5 3 2 2" xfId="30311" xr:uid="{D8ADEC33-3E74-49C5-B6E5-789E36880F3A}"/>
    <cellStyle name="Normal 8 2 2 5 3 3" xfId="14724" xr:uid="{7F04ADEC-04C5-43B4-85EF-7A174C93AD4C}"/>
    <cellStyle name="Normal 8 2 2 5 3 3 2" xfId="30312" xr:uid="{8CE3B303-525D-4D1A-BA3A-B8EBACABF7AB}"/>
    <cellStyle name="Normal 8 2 2 5 3 4" xfId="30310" xr:uid="{DEA6CC41-3944-465F-BD2B-3795982FC8EF}"/>
    <cellStyle name="Normal 8 2 2 5 3_Canada W" xfId="35154" xr:uid="{B9D8ED75-F777-473C-965C-0979E4BAE26F}"/>
    <cellStyle name="Normal 8 2 2 5 4" xfId="14725" xr:uid="{DF8D0685-B3BF-46DF-8355-D7D2CCA14654}"/>
    <cellStyle name="Normal 8 2 2 5 4 2" xfId="14726" xr:uid="{5627A76E-7C22-43CC-BB9A-DE3CFD7028DD}"/>
    <cellStyle name="Normal 8 2 2 5 4 2 2" xfId="30314" xr:uid="{0D9E9D06-197F-4C10-BD09-EC0AF069DE09}"/>
    <cellStyle name="Normal 8 2 2 5 4 3" xfId="14727" xr:uid="{0B50CEF6-6BAD-4033-8889-15A2B35AB2F0}"/>
    <cellStyle name="Normal 8 2 2 5 4 3 2" xfId="30315" xr:uid="{99D3CC65-117B-4F55-B2FB-195C85203A6F}"/>
    <cellStyle name="Normal 8 2 2 5 4 4" xfId="30313" xr:uid="{CDF9D983-E555-4AC3-9708-333D9739A25C}"/>
    <cellStyle name="Normal 8 2 2 5 4_Canada W" xfId="35155" xr:uid="{0B620205-C951-4CF5-9759-19593090FBCF}"/>
    <cellStyle name="Normal 8 2 2 5 5" xfId="14728" xr:uid="{A3BB6B09-96A3-44B7-AA91-FCA8569CF7BD}"/>
    <cellStyle name="Normal 8 2 2 5 5 2" xfId="14729" xr:uid="{E6D755F9-F4D2-4520-9779-1C9A96E5AD81}"/>
    <cellStyle name="Normal 8 2 2 5 5 2 2" xfId="30317" xr:uid="{DBF9C503-2974-42ED-B5F2-12C73E5F7C44}"/>
    <cellStyle name="Normal 8 2 2 5 5 3" xfId="30316" xr:uid="{725AEC11-09B8-4E8E-B19D-867C8BA7688B}"/>
    <cellStyle name="Normal 8 2 2 5 5 3 2" xfId="36327" xr:uid="{CB2A91E5-980F-4809-BD43-DDDBEE4356FC}"/>
    <cellStyle name="Normal 8 2 2 5 5 4" xfId="36326" xr:uid="{494EC40B-BA69-47B8-9BB5-55C2D75D7929}"/>
    <cellStyle name="Normal 8 2 2 5 5_Canada W" xfId="35156" xr:uid="{4454B97E-3040-406E-ADBE-7D213031D947}"/>
    <cellStyle name="Normal 8 2 2 5 6" xfId="14730" xr:uid="{A52C4658-F633-40AD-A517-5A85AE269D59}"/>
    <cellStyle name="Normal 8 2 2 5 6 2" xfId="14731" xr:uid="{CDA76AE4-6F8B-49AE-AEF9-2A598D65CC00}"/>
    <cellStyle name="Normal 8 2 2 5 6 2 2" xfId="30319" xr:uid="{8AC77E45-DE5D-4A72-AE47-60D8175502D2}"/>
    <cellStyle name="Normal 8 2 2 5 6 3" xfId="30318" xr:uid="{35B09C46-AD63-425A-8A0C-C8CB90A7A1CC}"/>
    <cellStyle name="Normal 8 2 2 5 6 3 2" xfId="36329" xr:uid="{652C0BA6-7CB6-466B-9947-7B12A6064B72}"/>
    <cellStyle name="Normal 8 2 2 5 6 4" xfId="36328" xr:uid="{7A942ABE-8859-4CA0-9143-912054AE4446}"/>
    <cellStyle name="Normal 8 2 2 5 6_Canada W" xfId="35157" xr:uid="{4D70D733-1DFF-4464-BBC9-E65AF938A359}"/>
    <cellStyle name="Normal 8 2 2 5 7" xfId="14732" xr:uid="{FCE8A482-47C7-42C2-B858-DEAD7A79298A}"/>
    <cellStyle name="Normal 8 2 2 5 7 2" xfId="30320" xr:uid="{B7F9E0AC-B90B-488B-8FAB-A05E2B402156}"/>
    <cellStyle name="Normal 8 2 2 5 8" xfId="19866" xr:uid="{8BE40AC2-6992-409C-ACD7-CB0190B9FC9C}"/>
    <cellStyle name="Normal 8 2 2 5 8 2" xfId="36330" xr:uid="{EA573938-CD58-4416-B9A2-55A248C48E9E}"/>
    <cellStyle name="Normal 8 2 2 5 9" xfId="34174" xr:uid="{AC0F801B-483C-4FAF-AEA4-D5BD2FF75CC9}"/>
    <cellStyle name="Normal 8 2 2 5 9 2" xfId="36325" xr:uid="{5E0CBF53-D9A3-44D4-904A-F237377A6D80}"/>
    <cellStyle name="Normal 8 2 2 5_Canada W" xfId="35158" xr:uid="{B3ED2272-1CD7-4F8F-BDBE-D46090B00D25}"/>
    <cellStyle name="Normal 8 2 2 6" xfId="1888" xr:uid="{00000000-0005-0000-0000-00002D080000}"/>
    <cellStyle name="Normal 8 2 2 6 2" xfId="1889" xr:uid="{00000000-0005-0000-0000-00002E080000}"/>
    <cellStyle name="Normal 8 2 2 6 2 2" xfId="14734" xr:uid="{5AC38A78-A371-43E5-9646-A4EBCCCD7550}"/>
    <cellStyle name="Normal 8 2 2 6 2 2 2" xfId="14735" xr:uid="{073C0F66-0454-4C15-9BD8-BFC7CF0E7E96}"/>
    <cellStyle name="Normal 8 2 2 6 2 2 2 2" xfId="30322" xr:uid="{10BB253E-5D6A-44BE-9A62-5308E81F3BB4}"/>
    <cellStyle name="Normal 8 2 2 6 2 2 3" xfId="14736" xr:uid="{257F7078-4F7F-4C77-A059-12FDB64366FA}"/>
    <cellStyle name="Normal 8 2 2 6 2 2 3 2" xfId="30323" xr:uid="{3FC027A5-1C6B-4E2D-B6A3-5E4B3CD3317C}"/>
    <cellStyle name="Normal 8 2 2 6 2 2 4" xfId="30321" xr:uid="{5019B19B-2137-45F2-90A6-FEF752D724AD}"/>
    <cellStyle name="Normal 8 2 2 6 2 3" xfId="14737" xr:uid="{69F78F92-520D-4779-AF0B-57CD59C92DA7}"/>
    <cellStyle name="Normal 8 2 2 6 2 3 2" xfId="14738" xr:uid="{D6C95DB1-E7E7-4A99-8594-842BCF60E144}"/>
    <cellStyle name="Normal 8 2 2 6 2 3 2 2" xfId="30325" xr:uid="{3BA0CF5E-343E-4246-B778-28E10548E7B8}"/>
    <cellStyle name="Normal 8 2 2 6 2 3 3" xfId="30324" xr:uid="{A1AF96DB-8D44-445E-BBE4-A63CFAD048E1}"/>
    <cellStyle name="Normal 8 2 2 6 2 4" xfId="14739" xr:uid="{7875DFF2-C0B2-4A01-A30F-29FACFB25F10}"/>
    <cellStyle name="Normal 8 2 2 6 2 4 2" xfId="14740" xr:uid="{C74926C5-A7F3-46FD-A9A2-4B86C6C0C8BC}"/>
    <cellStyle name="Normal 8 2 2 6 2 4 2 2" xfId="30327" xr:uid="{F36A3879-2090-4A5D-ADC3-42F0C057205A}"/>
    <cellStyle name="Normal 8 2 2 6 2 4 3" xfId="30326" xr:uid="{62ABA611-F5A4-4B94-BC7F-859BDC0265DC}"/>
    <cellStyle name="Normal 8 2 2 6 2 5" xfId="14741" xr:uid="{4FDA9600-6AAF-4CF9-8883-2625B06146CA}"/>
    <cellStyle name="Normal 8 2 2 6 2 5 2" xfId="30328" xr:uid="{179C67A8-5F44-4806-87FB-66D56B588613}"/>
    <cellStyle name="Normal 8 2 2 6 2 6" xfId="34177" xr:uid="{B785C8E7-D253-4362-85BC-A6D24C231D7E}"/>
    <cellStyle name="Normal 8 2 2 6 2_sales contracts" xfId="14733" xr:uid="{42810DF6-55A0-4072-B892-F7445FE63CDB}"/>
    <cellStyle name="Normal 8 2 2 6 3" xfId="14742" xr:uid="{483EACB4-CF9A-482C-BF13-EBEA89AFD6E0}"/>
    <cellStyle name="Normal 8 2 2 6 3 2" xfId="14743" xr:uid="{5C6499CC-75D4-4535-A95A-F647A1B85B5F}"/>
    <cellStyle name="Normal 8 2 2 6 3 2 2" xfId="30330" xr:uid="{71A08232-0D51-4848-ADEB-77DD2E01CE2F}"/>
    <cellStyle name="Normal 8 2 2 6 3 3" xfId="14744" xr:uid="{1A6159B8-F638-43CD-976E-E63404419247}"/>
    <cellStyle name="Normal 8 2 2 6 3 3 2" xfId="30331" xr:uid="{33383D56-61BB-4F67-92FB-631E37007253}"/>
    <cellStyle name="Normal 8 2 2 6 3 4" xfId="30329" xr:uid="{7C1834F2-1F36-4511-92FD-49B67693FC48}"/>
    <cellStyle name="Normal 8 2 2 6 4" xfId="14745" xr:uid="{57756BEC-F958-4B33-9E94-08910211AA17}"/>
    <cellStyle name="Normal 8 2 2 6 4 2" xfId="14746" xr:uid="{084E9DBD-CDBE-45D2-8C7B-E8599C5B83E4}"/>
    <cellStyle name="Normal 8 2 2 6 4 2 2" xfId="30333" xr:uid="{7B1BC114-4F73-48A2-BE95-F3FF4CD857FA}"/>
    <cellStyle name="Normal 8 2 2 6 4 3" xfId="14747" xr:uid="{C34BCCDF-BEB7-4CBA-9AB9-435CA28808A5}"/>
    <cellStyle name="Normal 8 2 2 6 4 3 2" xfId="30334" xr:uid="{AD942D84-B3EA-46FB-AFDE-32E4EF20479C}"/>
    <cellStyle name="Normal 8 2 2 6 4 4" xfId="30332" xr:uid="{C1C15F4F-1C20-47AC-AE71-7828F1BFAF7E}"/>
    <cellStyle name="Normal 8 2 2 6 5" xfId="14748" xr:uid="{EDA37138-2F96-4040-AABC-2733FEF7D683}"/>
    <cellStyle name="Normal 8 2 2 6 5 2" xfId="14749" xr:uid="{25FB737A-BD41-403B-8071-33BC79D02BA2}"/>
    <cellStyle name="Normal 8 2 2 6 5 2 2" xfId="30336" xr:uid="{38384E59-0C93-43ED-9016-C0F382927F17}"/>
    <cellStyle name="Normal 8 2 2 6 5 3" xfId="30335" xr:uid="{1A384EF2-5D04-4E9B-9D2B-33874B11DCCC}"/>
    <cellStyle name="Normal 8 2 2 6 6" xfId="14750" xr:uid="{3F3E33B7-DA07-4D84-9FC9-484CEDCB09F4}"/>
    <cellStyle name="Normal 8 2 2 6 6 2" xfId="14751" xr:uid="{9154871D-BD9C-4F97-A174-F0CDF08440AE}"/>
    <cellStyle name="Normal 8 2 2 6 6 2 2" xfId="30338" xr:uid="{331B8DFA-F2A6-4714-92FB-282643A0C16D}"/>
    <cellStyle name="Normal 8 2 2 6 6 3" xfId="30337" xr:uid="{C6C2E99F-C23F-4EB6-B3F5-8BA7962BA708}"/>
    <cellStyle name="Normal 8 2 2 6 7" xfId="14752" xr:uid="{0BB4FD6C-0971-40A4-ADFC-B4D0B5C083DD}"/>
    <cellStyle name="Normal 8 2 2 6 7 2" xfId="30339" xr:uid="{ABCDBC93-1289-4511-8E86-3245F7571725}"/>
    <cellStyle name="Normal 8 2 2 6 8" xfId="34176" xr:uid="{265DC4B0-6000-4FCE-8AD1-9F4760332056}"/>
    <cellStyle name="Normal 8 2 2 6_Canada W" xfId="35159" xr:uid="{57BE85C4-0B66-4E96-8C66-B8BB3C7DBBE1}"/>
    <cellStyle name="Normal 8 2 2 7" xfId="1890" xr:uid="{00000000-0005-0000-0000-000030080000}"/>
    <cellStyle name="Normal 8 2 2 7 2" xfId="14753" xr:uid="{60C3089D-F7FA-4E47-86CB-30B3F1E4F36D}"/>
    <cellStyle name="Normal 8 2 2 7 2 2" xfId="14754" xr:uid="{64951929-C28A-43DB-9377-ADCB3B01EA44}"/>
    <cellStyle name="Normal 8 2 2 7 2 2 2" xfId="14755" xr:uid="{35890FCD-4D67-47EC-9321-E42F8CD061ED}"/>
    <cellStyle name="Normal 8 2 2 7 2 2 2 2" xfId="30342" xr:uid="{5EDC7B26-AF26-489F-A827-7B843321F9AC}"/>
    <cellStyle name="Normal 8 2 2 7 2 2 3" xfId="30341" xr:uid="{E4A5DC45-F5A8-4980-8BDC-3F4DD9C3121A}"/>
    <cellStyle name="Normal 8 2 2 7 2 3" xfId="14756" xr:uid="{546A0020-07E8-41FD-9535-5C40DF8BD076}"/>
    <cellStyle name="Normal 8 2 2 7 2 3 2" xfId="14757" xr:uid="{8FCD2933-1B92-433F-A35D-122D2A193AFC}"/>
    <cellStyle name="Normal 8 2 2 7 2 3 2 2" xfId="30344" xr:uid="{0009E478-E4F7-4D98-9438-1655543E8B54}"/>
    <cellStyle name="Normal 8 2 2 7 2 3 3" xfId="30343" xr:uid="{8CDA228D-EB07-469D-828B-64A43C73611A}"/>
    <cellStyle name="Normal 8 2 2 7 2 4" xfId="14758" xr:uid="{445509B3-25D1-4D68-A0A2-23FC09231200}"/>
    <cellStyle name="Normal 8 2 2 7 2 4 2" xfId="30345" xr:uid="{8B165100-652B-4FF3-BEEA-DCD96EAC13DA}"/>
    <cellStyle name="Normal 8 2 2 7 2 5" xfId="30340" xr:uid="{680B9CDF-1D41-4117-BFB6-D4120727FCCD}"/>
    <cellStyle name="Normal 8 2 2 7 3" xfId="14759" xr:uid="{2CBF5685-A991-4606-AE29-CD13FBFF780C}"/>
    <cellStyle name="Normal 8 2 2 7 3 2" xfId="14760" xr:uid="{195D9F5F-4D9F-48F0-98A0-1B7E5D52806F}"/>
    <cellStyle name="Normal 8 2 2 7 3 2 2" xfId="30347" xr:uid="{12D03BFD-F8FF-4A9C-845A-9A76AA58E2AC}"/>
    <cellStyle name="Normal 8 2 2 7 3 3" xfId="14761" xr:uid="{02F62D03-2110-421F-8183-01DBC54B9DF5}"/>
    <cellStyle name="Normal 8 2 2 7 3 3 2" xfId="30348" xr:uid="{D9FBE67F-1105-4663-8CC2-9A7B0DB99EB5}"/>
    <cellStyle name="Normal 8 2 2 7 3 4" xfId="30346" xr:uid="{E3AFB6D4-7803-49E6-9446-DCE62B08A97C}"/>
    <cellStyle name="Normal 8 2 2 7 4" xfId="14762" xr:uid="{03026A4D-EB1F-4C23-98ED-A7DE0166B9F5}"/>
    <cellStyle name="Normal 8 2 2 7 4 2" xfId="14763" xr:uid="{840DDBBA-4A50-4342-B1F1-685ED21B00F2}"/>
    <cellStyle name="Normal 8 2 2 7 4 2 2" xfId="30350" xr:uid="{942F04EF-C4E5-42A9-83E1-76D3D57972D1}"/>
    <cellStyle name="Normal 8 2 2 7 4 3" xfId="30349" xr:uid="{57AC844F-26C0-4671-B123-A31CCA36BFD0}"/>
    <cellStyle name="Normal 8 2 2 7 5" xfId="14764" xr:uid="{65070B88-8CF1-4345-993F-44C037D3917D}"/>
    <cellStyle name="Normal 8 2 2 7 5 2" xfId="14765" xr:uid="{0506DB7E-D0D2-4320-8500-DB35856882B7}"/>
    <cellStyle name="Normal 8 2 2 7 5 2 2" xfId="30352" xr:uid="{587731C9-3795-4E64-8233-EF9E2DDEE035}"/>
    <cellStyle name="Normal 8 2 2 7 5 3" xfId="30351" xr:uid="{C0686A90-E7B8-4E72-9B8C-DC2CA072D444}"/>
    <cellStyle name="Normal 8 2 2 7 6" xfId="14766" xr:uid="{969A1542-CB16-4CBA-932B-914E1F5C1B47}"/>
    <cellStyle name="Normal 8 2 2 7 6 2" xfId="30353" xr:uid="{A70A4A29-781C-4B2C-ADBC-8558BA7D7E73}"/>
    <cellStyle name="Normal 8 2 2 7 7" xfId="34178" xr:uid="{F921F9FB-8575-41CF-B458-6A494B1D4B56}"/>
    <cellStyle name="Normal 8 2 2 7_Canada W" xfId="35160" xr:uid="{6A7E5AB0-05ED-4A21-9095-A45C39F23E7B}"/>
    <cellStyle name="Normal 8 2 2 8" xfId="1891" xr:uid="{00000000-0005-0000-0000-000031080000}"/>
    <cellStyle name="Normal 8 2 2 8 2" xfId="14767" xr:uid="{DC5ABA25-98F8-4A16-BA78-C86CED0BA003}"/>
    <cellStyle name="Normal 8 2 2 8 2 2" xfId="14768" xr:uid="{A8163E8E-4FC1-446A-8FF9-3328BC6560D1}"/>
    <cellStyle name="Normal 8 2 2 8 2 2 2" xfId="14769" xr:uid="{BD5D773E-86BA-4B0C-9E1F-8BA5EE004B9A}"/>
    <cellStyle name="Normal 8 2 2 8 2 2 2 2" xfId="30356" xr:uid="{494ACA69-F7F0-4E9B-9AFB-BA0419860CFE}"/>
    <cellStyle name="Normal 8 2 2 8 2 2 3" xfId="30355" xr:uid="{52B624F8-EBD8-4EA1-8A29-261BD811D226}"/>
    <cellStyle name="Normal 8 2 2 8 2 3" xfId="14770" xr:uid="{8D07957F-9582-4ADC-B7C7-F36C9F8B629B}"/>
    <cellStyle name="Normal 8 2 2 8 2 3 2" xfId="14771" xr:uid="{592E9797-9DDA-4548-BCD1-F71889D03B49}"/>
    <cellStyle name="Normal 8 2 2 8 2 3 2 2" xfId="30358" xr:uid="{C0F9674F-C096-4AC4-99C5-4DA0DB5B12E7}"/>
    <cellStyle name="Normal 8 2 2 8 2 3 3" xfId="30357" xr:uid="{51A6E5F9-38B7-43F2-9AFE-B6F3E4A6D233}"/>
    <cellStyle name="Normal 8 2 2 8 2 4" xfId="14772" xr:uid="{14C46448-2A3B-4BDA-A786-361081B09466}"/>
    <cellStyle name="Normal 8 2 2 8 2 4 2" xfId="30359" xr:uid="{160C66C6-7851-426B-9062-0279ECBC7CEF}"/>
    <cellStyle name="Normal 8 2 2 8 2 5" xfId="30354" xr:uid="{B68167DD-8002-4692-9766-0413ACF5A6D6}"/>
    <cellStyle name="Normal 8 2 2 8 3" xfId="14773" xr:uid="{00934942-D069-412E-AF57-9B0B77AB73E3}"/>
    <cellStyle name="Normal 8 2 2 8 3 2" xfId="14774" xr:uid="{C4A40DDE-6CF8-46D8-88C3-B3DB1DB0D15C}"/>
    <cellStyle name="Normal 8 2 2 8 3 2 2" xfId="30361" xr:uid="{4985C193-40CD-49D9-B4C3-E609BEA74455}"/>
    <cellStyle name="Normal 8 2 2 8 3 3" xfId="14775" xr:uid="{67256D6C-20A5-4B2C-80B2-2A8BAE1B7918}"/>
    <cellStyle name="Normal 8 2 2 8 3 3 2" xfId="30362" xr:uid="{907936F0-5E4D-4ED6-83F6-6AD7D836E845}"/>
    <cellStyle name="Normal 8 2 2 8 3 4" xfId="30360" xr:uid="{2B6FCD77-A487-4B69-B245-E7B454729CA3}"/>
    <cellStyle name="Normal 8 2 2 8 4" xfId="14776" xr:uid="{69A86FFE-3A57-48A9-8A89-28EC885522EC}"/>
    <cellStyle name="Normal 8 2 2 8 4 2" xfId="14777" xr:uid="{B27A7F18-18E7-468E-AB0D-880E39BEEC8C}"/>
    <cellStyle name="Normal 8 2 2 8 4 2 2" xfId="30364" xr:uid="{AFBC7D42-1A9D-4CAD-9F1A-F9E37648AC06}"/>
    <cellStyle name="Normal 8 2 2 8 4 3" xfId="30363" xr:uid="{6E78232B-4D8B-424A-8475-271DF090EC55}"/>
    <cellStyle name="Normal 8 2 2 8 5" xfId="14778" xr:uid="{E47C2855-9C1F-4DC3-BEF4-357A75EA0E67}"/>
    <cellStyle name="Normal 8 2 2 8 5 2" xfId="14779" xr:uid="{40C5AB7E-085B-411F-B05F-B95746A1ADF6}"/>
    <cellStyle name="Normal 8 2 2 8 5 2 2" xfId="30366" xr:uid="{0F21140D-FDAA-4610-84A4-35FAB18BA04A}"/>
    <cellStyle name="Normal 8 2 2 8 5 3" xfId="30365" xr:uid="{3F8F767C-7C8D-4927-AA5D-51B1AB5208D4}"/>
    <cellStyle name="Normal 8 2 2 8 6" xfId="14780" xr:uid="{89967BFD-0CA1-4B18-8136-400F179E7199}"/>
    <cellStyle name="Normal 8 2 2 8 6 2" xfId="30367" xr:uid="{3799A990-8038-411A-AF25-7F4CC5492A82}"/>
    <cellStyle name="Normal 8 2 2 8 7" xfId="34179" xr:uid="{75E54CDE-E16C-434D-9A0D-C5E341F55031}"/>
    <cellStyle name="Normal 8 2 2 8_Canada W" xfId="35161" xr:uid="{C768FE57-472D-4413-B444-879EC935BF27}"/>
    <cellStyle name="Normal 8 2 2 9" xfId="14781" xr:uid="{636824DE-D6F0-46AB-9077-7ED9DD540467}"/>
    <cellStyle name="Normal 8 2 2 9 2" xfId="14782" xr:uid="{6B75BDF6-F4FC-4230-9D50-FD2030839859}"/>
    <cellStyle name="Normal 8 2 2 9 2 2" xfId="14783" xr:uid="{24CC7EEF-FF2B-47CD-B9AB-C9A2FAB1FBDB}"/>
    <cellStyle name="Normal 8 2 2 9 2 2 2" xfId="30370" xr:uid="{4443F9DA-8D0C-4E11-A288-9C417E471E1A}"/>
    <cellStyle name="Normal 8 2 2 9 2 3" xfId="30369" xr:uid="{E41FA9AD-4CFB-4D43-9C09-3A32082CA299}"/>
    <cellStyle name="Normal 8 2 2 9 3" xfId="14784" xr:uid="{1E20D34B-1356-4D26-AB5F-625C7C9EC874}"/>
    <cellStyle name="Normal 8 2 2 9 3 2" xfId="14785" xr:uid="{2271B862-C272-42B9-9755-C467A8781C0B}"/>
    <cellStyle name="Normal 8 2 2 9 3 2 2" xfId="30372" xr:uid="{1DC0C10F-D1D5-4972-B6F4-DD13C7375561}"/>
    <cellStyle name="Normal 8 2 2 9 3 3" xfId="30371" xr:uid="{BBF1C56C-D89E-4895-9AFF-62B284F652F8}"/>
    <cellStyle name="Normal 8 2 2 9 4" xfId="14786" xr:uid="{9062C196-4BEE-4E4B-9775-613941182F92}"/>
    <cellStyle name="Normal 8 2 2 9 4 2" xfId="30373" xr:uid="{53CDA5B2-1243-4B4D-9F03-F6EFD07DDA85}"/>
    <cellStyle name="Normal 8 2 2 9 5" xfId="30368" xr:uid="{DE6D9A9C-FB9E-47A2-9C56-087BD8B38161}"/>
    <cellStyle name="Normal 8 2 2 9_Canada W" xfId="35162" xr:uid="{8E7A3B57-0615-48F3-92C0-C2DC74995BCB}"/>
    <cellStyle name="Normal 8 2 2_2015 BFOREC HFM PLBS" xfId="1892" xr:uid="{00000000-0005-0000-0000-000032080000}"/>
    <cellStyle name="Normal 8 2 3" xfId="1893" xr:uid="{00000000-0005-0000-0000-000033080000}"/>
    <cellStyle name="Normal 8 2 3 10" xfId="14787" xr:uid="{476FC0D5-E1BB-48C1-8AC2-4DED7F74871A}"/>
    <cellStyle name="Normal 8 2 3 10 2" xfId="14788" xr:uid="{235795F6-093A-4AFF-A169-AB13D9AFFC75}"/>
    <cellStyle name="Normal 8 2 3 10 2 2" xfId="30375" xr:uid="{47C03D50-D02D-4DAA-83BC-628E1290B13D}"/>
    <cellStyle name="Normal 8 2 3 10 3" xfId="30374" xr:uid="{6E75F173-936A-49A4-A306-90AFC3CD589A}"/>
    <cellStyle name="Normal 8 2 3 10 3 2" xfId="36333" xr:uid="{D2051050-85FC-4AE6-8BA4-B6E6B168F208}"/>
    <cellStyle name="Normal 8 2 3 10 4" xfId="36332" xr:uid="{13ADAE16-C054-4C59-BCB8-880B355E217E}"/>
    <cellStyle name="Normal 8 2 3 10_Canada W" xfId="35163" xr:uid="{FF9EF620-534A-4F35-A14D-4F4D1F2A31AD}"/>
    <cellStyle name="Normal 8 2 3 11" xfId="14789" xr:uid="{2AC6B1AC-EB04-458F-A510-E2E5BA017613}"/>
    <cellStyle name="Normal 8 2 3 11 2" xfId="14790" xr:uid="{57C5E9F6-2631-4FB1-AEFD-6060BB562B05}"/>
    <cellStyle name="Normal 8 2 3 11 2 2" xfId="30377" xr:uid="{ACBAC6C3-44F3-4C82-9CA5-FAE90180C649}"/>
    <cellStyle name="Normal 8 2 3 11 3" xfId="30376" xr:uid="{CA499522-C477-454F-A7FB-C7FF13598565}"/>
    <cellStyle name="Normal 8 2 3 12" xfId="14791" xr:uid="{9DB6B328-8D2D-4C4F-9685-B7A900E238E2}"/>
    <cellStyle name="Normal 8 2 3 12 2" xfId="30378" xr:uid="{30E16D95-1E6C-4A49-9258-31A1C6141205}"/>
    <cellStyle name="Normal 8 2 3 13" xfId="34180" xr:uid="{7FD03AEC-C8C6-4156-8394-86421BA51006}"/>
    <cellStyle name="Normal 8 2 3 13 2" xfId="36331" xr:uid="{F2A81605-67DD-4C85-B798-D11796884E42}"/>
    <cellStyle name="Normal 8 2 3 2" xfId="1894" xr:uid="{00000000-0005-0000-0000-000034080000}"/>
    <cellStyle name="Normal 8 2 3 2 10" xfId="18063" xr:uid="{9FC3434D-30D3-4585-B7A2-B79B7293B5DD}"/>
    <cellStyle name="Normal 8 2 3 2 10 2" xfId="36335" xr:uid="{366F21B0-44D5-47A9-959A-38E947DE4E48}"/>
    <cellStyle name="Normal 8 2 3 2 11" xfId="34181" xr:uid="{94201EA3-A6BF-4A13-B247-C424C32DDEB9}"/>
    <cellStyle name="Normal 8 2 3 2 11 2" xfId="36334" xr:uid="{E49AAA52-6AAB-4AF6-960A-951BE2D9ACD7}"/>
    <cellStyle name="Normal 8 2 3 2 2" xfId="1895" xr:uid="{00000000-0005-0000-0000-000035080000}"/>
    <cellStyle name="Normal 8 2 3 2 2 2" xfId="1896" xr:uid="{00000000-0005-0000-0000-000036080000}"/>
    <cellStyle name="Normal 8 2 3 2 2 2 2" xfId="14792" xr:uid="{ECC55F87-1434-4FF1-ABCE-D5608B95FC66}"/>
    <cellStyle name="Normal 8 2 3 2 2 2 2 2" xfId="14793" xr:uid="{0792E063-68BA-4804-90CF-42C41B94F1EC}"/>
    <cellStyle name="Normal 8 2 3 2 2 2 2 2 2" xfId="30380" xr:uid="{4BAACA01-45AA-45FF-8ADC-628C60A2237A}"/>
    <cellStyle name="Normal 8 2 3 2 2 2 2 3" xfId="14794" xr:uid="{B60B45FA-5FDC-4D59-825E-565BB8729E0D}"/>
    <cellStyle name="Normal 8 2 3 2 2 2 2 3 2" xfId="30381" xr:uid="{2CBE021B-0883-47A1-9283-D3494117EFD8}"/>
    <cellStyle name="Normal 8 2 3 2 2 2 2 4" xfId="30379" xr:uid="{75EE92E3-C07B-4C66-8472-E363A6F1C05B}"/>
    <cellStyle name="Normal 8 2 3 2 2 2 3" xfId="14795" xr:uid="{E821E4DD-7AFB-4CBB-BCE4-1FE951CB42C9}"/>
    <cellStyle name="Normal 8 2 3 2 2 2 3 2" xfId="14796" xr:uid="{5FC9B544-1974-4398-B0EB-25C5415AFEB7}"/>
    <cellStyle name="Normal 8 2 3 2 2 2 3 2 2" xfId="30383" xr:uid="{1FDED220-367B-492A-B560-04F0CCAB0098}"/>
    <cellStyle name="Normal 8 2 3 2 2 2 3 3" xfId="30382" xr:uid="{831F1ACE-890C-40F8-9798-F07E55195055}"/>
    <cellStyle name="Normal 8 2 3 2 2 2 4" xfId="14797" xr:uid="{CB01BB78-9682-409F-9A44-759743AB38AC}"/>
    <cellStyle name="Normal 8 2 3 2 2 2 4 2" xfId="14798" xr:uid="{29225C53-A15A-46EF-AE6A-387822CCDCB1}"/>
    <cellStyle name="Normal 8 2 3 2 2 2 4 2 2" xfId="30385" xr:uid="{8E675387-30F6-4043-A025-BF4204EBECC0}"/>
    <cellStyle name="Normal 8 2 3 2 2 2 4 3" xfId="30384" xr:uid="{E332FBAF-B937-4A22-9525-C95183AC0FFB}"/>
    <cellStyle name="Normal 8 2 3 2 2 2 5" xfId="14799" xr:uid="{A20AB1CD-E90D-4AC0-9501-83DB5CE044C8}"/>
    <cellStyle name="Normal 8 2 3 2 2 2 5 2" xfId="30386" xr:uid="{5D221822-B80F-4F7E-966C-197052ED862C}"/>
    <cellStyle name="Normal 8 2 3 2 2 2 6" xfId="34183" xr:uid="{8F9814E2-3D9B-4ECF-AA9D-962C16876FA0}"/>
    <cellStyle name="Normal 8 2 3 2 2 2_Canada W" xfId="35164" xr:uid="{D8AFE70F-84B6-45A4-BD7C-0B36E4333D49}"/>
    <cellStyle name="Normal 8 2 3 2 2 3" xfId="14800" xr:uid="{B9BFF1FB-3876-4CBB-AFF3-E4729B2B363F}"/>
    <cellStyle name="Normal 8 2 3 2 2 3 2" xfId="14801" xr:uid="{D21F69F4-D5A5-4C12-8C96-E53428DC4A59}"/>
    <cellStyle name="Normal 8 2 3 2 2 3 2 2" xfId="30388" xr:uid="{B14A488E-67C7-4EEB-9C4F-7E529FD0D04F}"/>
    <cellStyle name="Normal 8 2 3 2 2 3 3" xfId="14802" xr:uid="{40F481DC-7E2A-49DC-A63C-F7B8D2C7527F}"/>
    <cellStyle name="Normal 8 2 3 2 2 3 3 2" xfId="30389" xr:uid="{3C25627D-C611-4EE2-AA18-DB15E41E75EC}"/>
    <cellStyle name="Normal 8 2 3 2 2 3 4" xfId="30387" xr:uid="{8DFC017D-1050-4D15-985E-92B63EA9C750}"/>
    <cellStyle name="Normal 8 2 3 2 2 3_Canada W" xfId="35165" xr:uid="{89458CD6-D5F0-470E-8193-C260FD47E165}"/>
    <cellStyle name="Normal 8 2 3 2 2 4" xfId="14803" xr:uid="{03F94497-9AD7-40A0-A04C-729BF0D55961}"/>
    <cellStyle name="Normal 8 2 3 2 2 4 2" xfId="14804" xr:uid="{09252F0C-AFE3-4ADF-926E-4A7F2DD44F66}"/>
    <cellStyle name="Normal 8 2 3 2 2 4 2 2" xfId="30391" xr:uid="{39ACE6D4-4609-494A-8534-3F85F2206E49}"/>
    <cellStyle name="Normal 8 2 3 2 2 4 3" xfId="14805" xr:uid="{E84392EF-53DE-410E-89B4-53BF0AEDF049}"/>
    <cellStyle name="Normal 8 2 3 2 2 4 3 2" xfId="30392" xr:uid="{96868E13-ADB4-48CE-BE58-36D98DDF5518}"/>
    <cellStyle name="Normal 8 2 3 2 2 4 4" xfId="30390" xr:uid="{23FCA554-A496-4F57-A079-74FE9D29E4BB}"/>
    <cellStyle name="Normal 8 2 3 2 2 4_Canada W" xfId="35166" xr:uid="{A84AF740-028A-4D44-BF26-D20A23E50DAE}"/>
    <cellStyle name="Normal 8 2 3 2 2 5" xfId="14806" xr:uid="{ED715576-DEF9-46CB-9FA9-E5340F6BBF95}"/>
    <cellStyle name="Normal 8 2 3 2 2 5 2" xfId="14807" xr:uid="{CEDA306B-647E-4859-8965-1A8699F1B009}"/>
    <cellStyle name="Normal 8 2 3 2 2 5 2 2" xfId="30394" xr:uid="{CD185F87-ABB6-445F-9CE7-43636DFCDAE9}"/>
    <cellStyle name="Normal 8 2 3 2 2 5 3" xfId="30393" xr:uid="{31968C39-03BB-495C-A7B6-1E81075C75D9}"/>
    <cellStyle name="Normal 8 2 3 2 2 5 3 2" xfId="36338" xr:uid="{F60E4C85-E858-4FB8-9571-1CF8DA6296E5}"/>
    <cellStyle name="Normal 8 2 3 2 2 5 4" xfId="36337" xr:uid="{BE093FBC-B360-46C4-8EF0-E21BC8F70D0C}"/>
    <cellStyle name="Normal 8 2 3 2 2 5_Canada W" xfId="35167" xr:uid="{74BD930E-AEDE-4C25-9484-C69FD1FF6A10}"/>
    <cellStyle name="Normal 8 2 3 2 2 6" xfId="14808" xr:uid="{A5050EC2-4497-46FE-AABD-D8E8AD54245D}"/>
    <cellStyle name="Normal 8 2 3 2 2 6 2" xfId="14809" xr:uid="{A435F7BC-03F0-44B0-9652-260380C516C0}"/>
    <cellStyle name="Normal 8 2 3 2 2 6 2 2" xfId="30396" xr:uid="{61D9B2C7-9ED0-4D5D-ADF2-4A0AC53BBE4A}"/>
    <cellStyle name="Normal 8 2 3 2 2 6 3" xfId="30395" xr:uid="{98DEBFFC-9E57-4483-94A9-42A0FA624702}"/>
    <cellStyle name="Normal 8 2 3 2 2 6 3 2" xfId="36340" xr:uid="{4F1BAA72-7D0A-401B-93D7-D8C4C17BF7A4}"/>
    <cellStyle name="Normal 8 2 3 2 2 6 4" xfId="36339" xr:uid="{5B197DB9-1782-41E5-8308-011F60BDC847}"/>
    <cellStyle name="Normal 8 2 3 2 2 6_Canada W" xfId="35168" xr:uid="{0A665493-AF9B-4657-BDFC-ACA35AC8C6B9}"/>
    <cellStyle name="Normal 8 2 3 2 2 7" xfId="14810" xr:uid="{21EB0B3D-63FB-4276-A2C3-4EEB00ABEFE0}"/>
    <cellStyle name="Normal 8 2 3 2 2 7 2" xfId="30397" xr:uid="{E6C11D25-A9D4-4D7D-8CDF-53C3F72EF377}"/>
    <cellStyle name="Normal 8 2 3 2 2 8" xfId="19850" xr:uid="{D01328A1-FC4D-4723-BBA8-E43BC96F4563}"/>
    <cellStyle name="Normal 8 2 3 2 2 8 2" xfId="36341" xr:uid="{EEF18084-342C-4351-AAA6-A19C54A39DDC}"/>
    <cellStyle name="Normal 8 2 3 2 2 9" xfId="34182" xr:uid="{3A568B49-FCDF-484D-9AD3-232858B24ABD}"/>
    <cellStyle name="Normal 8 2 3 2 2 9 2" xfId="36336" xr:uid="{1DCE18F3-B635-49D4-A350-B56783210FB7}"/>
    <cellStyle name="Normal 8 2 3 2 2_Canada W" xfId="35169" xr:uid="{4A13AD1A-5CEB-49C6-8337-52B501FABC06}"/>
    <cellStyle name="Normal 8 2 3 2 3" xfId="1897" xr:uid="{00000000-0005-0000-0000-000038080000}"/>
    <cellStyle name="Normal 8 2 3 2 3 2" xfId="14811" xr:uid="{46ECD20C-5B26-42D1-BF3B-F9A1458948A4}"/>
    <cellStyle name="Normal 8 2 3 2 3 2 2" xfId="14812" xr:uid="{3AF659FE-1BD3-46DD-870D-E8CF1F4CC306}"/>
    <cellStyle name="Normal 8 2 3 2 3 2 2 2" xfId="30399" xr:uid="{B04A1354-B85E-45A8-A0CD-72458348676B}"/>
    <cellStyle name="Normal 8 2 3 2 3 2 3" xfId="14813" xr:uid="{4CEF18D5-5709-41D7-9EF9-E8FA665490C8}"/>
    <cellStyle name="Normal 8 2 3 2 3 2 3 2" xfId="30400" xr:uid="{45683CF1-E5A2-47E4-8BDB-5CB44802C287}"/>
    <cellStyle name="Normal 8 2 3 2 3 2 4" xfId="30398" xr:uid="{AC5CE740-D537-4202-A76C-C51C2BE93ADB}"/>
    <cellStyle name="Normal 8 2 3 2 3 2_Canada W" xfId="35170" xr:uid="{BEAB4885-F3DE-4271-B3F9-448F3098D233}"/>
    <cellStyle name="Normal 8 2 3 2 3 3" xfId="14814" xr:uid="{532204C7-52EC-42D0-B75C-755C101740FF}"/>
    <cellStyle name="Normal 8 2 3 2 3 3 2" xfId="14815" xr:uid="{C4144BD5-96C1-436A-9CA3-F399172DDB3C}"/>
    <cellStyle name="Normal 8 2 3 2 3 3 2 2" xfId="30402" xr:uid="{FC5698DD-2966-4ED4-A5DE-4CFB5E2CFE60}"/>
    <cellStyle name="Normal 8 2 3 2 3 3 3" xfId="30401" xr:uid="{FDDFB5BE-1E47-4A86-9057-49FF074904EF}"/>
    <cellStyle name="Normal 8 2 3 2 3 3 3 2" xfId="36344" xr:uid="{D1581FF5-1C32-4C63-9E1C-A29F62B565B4}"/>
    <cellStyle name="Normal 8 2 3 2 3 3 4" xfId="36343" xr:uid="{AD706293-C1B5-45F2-A69F-A3DB576E64EA}"/>
    <cellStyle name="Normal 8 2 3 2 3 3_Canada W" xfId="35171" xr:uid="{59AB85A3-1E59-4012-9CE0-F61FF80C1C80}"/>
    <cellStyle name="Normal 8 2 3 2 3 4" xfId="14816" xr:uid="{71C95C9D-51AF-427A-99DB-0210EBB48C99}"/>
    <cellStyle name="Normal 8 2 3 2 3 4 2" xfId="14817" xr:uid="{B781D76E-C324-416C-AA8A-C8FF8A6CB301}"/>
    <cellStyle name="Normal 8 2 3 2 3 4 2 2" xfId="30404" xr:uid="{6B0D2475-A59B-4A91-A003-145AB8048125}"/>
    <cellStyle name="Normal 8 2 3 2 3 4 3" xfId="30403" xr:uid="{42983B8A-898A-4E85-AAEF-5D8016EB7FE3}"/>
    <cellStyle name="Normal 8 2 3 2 3 4 3 2" xfId="36346" xr:uid="{677D96EC-EFAE-4B95-B427-5374B5FC6580}"/>
    <cellStyle name="Normal 8 2 3 2 3 4 4" xfId="36345" xr:uid="{80C38319-DC40-4693-BB7F-D8BEED3DD00F}"/>
    <cellStyle name="Normal 8 2 3 2 3 4_Canada W" xfId="35172" xr:uid="{889F5BE2-CBF5-4452-BAF0-412E8C51BAC9}"/>
    <cellStyle name="Normal 8 2 3 2 3 5" xfId="14818" xr:uid="{C0D55A9D-AA68-4589-82FE-B4905EBA1539}"/>
    <cellStyle name="Normal 8 2 3 2 3 5 2" xfId="30405" xr:uid="{BEBB61A1-B314-498C-B019-0AA655B51CDA}"/>
    <cellStyle name="Normal 8 2 3 2 3 5 2 2" xfId="36348" xr:uid="{45708A33-8DF2-4944-9F5C-B406D2AA81CD}"/>
    <cellStyle name="Normal 8 2 3 2 3 5 3" xfId="19844" xr:uid="{7709D13C-AE91-4FC2-8C99-685AEC3A4F10}"/>
    <cellStyle name="Normal 8 2 3 2 3 5 3 2" xfId="36349" xr:uid="{D2216CBD-B6DF-40A4-BD78-43103F5F094B}"/>
    <cellStyle name="Normal 8 2 3 2 3 5 4" xfId="36347" xr:uid="{A47F6420-F776-4788-B732-71349D04463B}"/>
    <cellStyle name="Normal 8 2 3 2 3 5_Canada W" xfId="35173" xr:uid="{C320CE51-9996-4678-BD70-2E35F12AD25D}"/>
    <cellStyle name="Normal 8 2 3 2 3 6" xfId="18062" xr:uid="{66C8BDCF-9BEB-4B5B-B939-33D74E0CC430}"/>
    <cellStyle name="Normal 8 2 3 2 3 6 2" xfId="19842" xr:uid="{29B7D234-54FA-47EE-B02C-E8879A0DE7F0}"/>
    <cellStyle name="Normal 8 2 3 2 3 6 2 2" xfId="36351" xr:uid="{868D7E1B-1FE6-4B3F-89B0-6CFBBF2730DF}"/>
    <cellStyle name="Normal 8 2 3 2 3 6 3" xfId="19841" xr:uid="{AF078A14-B15C-4FF8-BBC8-94879AEFAD79}"/>
    <cellStyle name="Normal 8 2 3 2 3 6 3 2" xfId="36352" xr:uid="{FA1D3865-C3D8-4DFA-ADD1-554E48660F51}"/>
    <cellStyle name="Normal 8 2 3 2 3 6 4" xfId="36350" xr:uid="{F196F633-8290-434A-9E8D-70D32995EB27}"/>
    <cellStyle name="Normal 8 2 3 2 3 6_Canada W" xfId="35174" xr:uid="{93BE6DE8-B2A7-41C5-909C-E2F917A260A4}"/>
    <cellStyle name="Normal 8 2 3 2 3 7" xfId="19839" xr:uid="{EBFAD88B-A66B-4C89-B0FE-7F95A01355FF}"/>
    <cellStyle name="Normal 8 2 3 2 3 7 2" xfId="36353" xr:uid="{26F6539B-F376-4C56-A572-DE5473368ACE}"/>
    <cellStyle name="Normal 8 2 3 2 3 8" xfId="19838" xr:uid="{36D108D0-47A9-4FE3-9AAB-E385A2ABA21F}"/>
    <cellStyle name="Normal 8 2 3 2 3 8 2" xfId="36354" xr:uid="{3DC0AAA4-1F82-4CBA-8B48-9EB67356E655}"/>
    <cellStyle name="Normal 8 2 3 2 3 9" xfId="34184" xr:uid="{193DF999-902E-4C88-ADC2-473B172017D6}"/>
    <cellStyle name="Normal 8 2 3 2 3 9 2" xfId="36342" xr:uid="{D3B4FBDE-F393-4E93-B468-0CC932E0A1F7}"/>
    <cellStyle name="Normal 8 2 3 2 3_Canada W" xfId="35175" xr:uid="{1BA3D733-C2D0-4003-A5BD-A75D995B542C}"/>
    <cellStyle name="Normal 8 2 3 2 4" xfId="14819" xr:uid="{AC36CDE2-00CE-4AA5-BEC1-93864DAD8BF5}"/>
    <cellStyle name="Normal 8 2 3 2 4 2" xfId="14820" xr:uid="{7B36738F-1D0B-4C0B-B466-03B5DB6D220B}"/>
    <cellStyle name="Normal 8 2 3 2 4 2 2" xfId="30407" xr:uid="{5BF1746C-101A-4E08-971F-4759A398DF23}"/>
    <cellStyle name="Normal 8 2 3 2 4 3" xfId="14821" xr:uid="{1FFAA373-8135-4354-9B01-EA03F493FA5A}"/>
    <cellStyle name="Normal 8 2 3 2 4 3 2" xfId="30408" xr:uid="{CC6949B8-68F0-47E3-8847-AB14C8B54D61}"/>
    <cellStyle name="Normal 8 2 3 2 4 4" xfId="30406" xr:uid="{82D82A0C-E579-474E-BFEE-2F10B96C263A}"/>
    <cellStyle name="Normal 8 2 3 2 4_Canada W" xfId="35176" xr:uid="{5AB17E0C-6006-4274-A152-C4CFB8CEEAB3}"/>
    <cellStyle name="Normal 8 2 3 2 5" xfId="14822" xr:uid="{3CBFAC2A-04FF-4533-9E48-4969FA8D5CDA}"/>
    <cellStyle name="Normal 8 2 3 2 5 2" xfId="14823" xr:uid="{E209A987-F106-4F7D-BC50-0638EC47AC0D}"/>
    <cellStyle name="Normal 8 2 3 2 5 2 2" xfId="30410" xr:uid="{1988A055-81C5-44BD-9FB7-4763E28EC091}"/>
    <cellStyle name="Normal 8 2 3 2 5 3" xfId="14824" xr:uid="{A89293A8-F1D3-469F-98A9-5B330DB9EC95}"/>
    <cellStyle name="Normal 8 2 3 2 5 3 2" xfId="30411" xr:uid="{69E1189A-F661-4508-8611-B9E5A27DD1AB}"/>
    <cellStyle name="Normal 8 2 3 2 5 4" xfId="30409" xr:uid="{7FE96505-F21D-4461-A3C1-6B935A1C082C}"/>
    <cellStyle name="Normal 8 2 3 2 5_Canada W" xfId="35177" xr:uid="{F0CB2074-D543-40D5-BED0-B96B96EEFE1B}"/>
    <cellStyle name="Normal 8 2 3 2 6" xfId="14825" xr:uid="{13FA6FFB-D489-438A-9641-D21BBD4F7D13}"/>
    <cellStyle name="Normal 8 2 3 2 6 2" xfId="14826" xr:uid="{35A63A0F-BFE5-4EC0-AC9D-1031C99860E4}"/>
    <cellStyle name="Normal 8 2 3 2 6 2 2" xfId="30413" xr:uid="{A1427844-E132-4FF6-B15A-12CAB960B834}"/>
    <cellStyle name="Normal 8 2 3 2 6 3" xfId="30412" xr:uid="{AD95FE22-2AB6-43B9-A70A-4891FEBFC4AA}"/>
    <cellStyle name="Normal 8 2 3 2 6 3 2" xfId="36356" xr:uid="{F70E5D0E-2A4C-460D-922B-BA8A1596EDD1}"/>
    <cellStyle name="Normal 8 2 3 2 6 4" xfId="36355" xr:uid="{DC199473-9E5B-4499-85C4-7D7E4C674218}"/>
    <cellStyle name="Normal 8 2 3 2 6_Canada W" xfId="35178" xr:uid="{281D755D-18FB-4E58-B70F-0CCF64B7A5FC}"/>
    <cellStyle name="Normal 8 2 3 2 7" xfId="14827" xr:uid="{5C2FC1A5-5F66-4320-819D-CB82E68C9AD6}"/>
    <cellStyle name="Normal 8 2 3 2 7 2" xfId="14828" xr:uid="{BF097F98-75B5-4679-92AE-3E5723BDD252}"/>
    <cellStyle name="Normal 8 2 3 2 7 2 2" xfId="30415" xr:uid="{B893EA09-2360-49D7-ABCB-791EDFDED787}"/>
    <cellStyle name="Normal 8 2 3 2 7 3" xfId="30414" xr:uid="{33A884B1-B496-44D4-8EDB-618687CCF50A}"/>
    <cellStyle name="Normal 8 2 3 2 7 3 2" xfId="36358" xr:uid="{32E03EE8-5850-4D91-93AD-284D85DB8561}"/>
    <cellStyle name="Normal 8 2 3 2 7 4" xfId="36357" xr:uid="{F6C404B9-CCD8-48C5-B816-BAC9F462AFED}"/>
    <cellStyle name="Normal 8 2 3 2 7_Canada W" xfId="35179" xr:uid="{61AC3F66-55BD-4677-9423-04CD7B78393C}"/>
    <cellStyle name="Normal 8 2 3 2 8" xfId="14829" xr:uid="{9C219E0D-B397-44DF-8EE0-68D57E1ED9A6}"/>
    <cellStyle name="Normal 8 2 3 2 8 2" xfId="30416" xr:uid="{3F5DBCDA-89D3-4A04-A9B7-3D76B153C46D}"/>
    <cellStyle name="Normal 8 2 3 2 8 2 2" xfId="36360" xr:uid="{4E6FD1FF-89B8-4141-A060-DC9C95B063E9}"/>
    <cellStyle name="Normal 8 2 3 2 8 3" xfId="19830" xr:uid="{59F61515-0B0F-4B47-A103-C530ABB9308B}"/>
    <cellStyle name="Normal 8 2 3 2 8 3 2" xfId="36361" xr:uid="{D7F4FB9B-CDBA-43AC-B87F-653C23D34F51}"/>
    <cellStyle name="Normal 8 2 3 2 8 4" xfId="36359" xr:uid="{9DC49C12-258A-4708-8E1B-682C4DE2C5DB}"/>
    <cellStyle name="Normal 8 2 3 2 8_Canada W" xfId="35180" xr:uid="{01CB0959-1782-4DEF-8A2F-F473DAD9DFA2}"/>
    <cellStyle name="Normal 8 2 3 2 9" xfId="18061" xr:uid="{212A121B-5349-4A5D-B372-A26D15012C59}"/>
    <cellStyle name="Normal 8 2 3 2 9 2" xfId="36362" xr:uid="{F30CB54A-42CF-47C0-BC80-CB663CD42094}"/>
    <cellStyle name="Normal 8 2 3 2_Canada W" xfId="35181" xr:uid="{82B5D259-FC09-4AE4-96AA-503A4C05F164}"/>
    <cellStyle name="Normal 8 2 3 3" xfId="1898" xr:uid="{00000000-0005-0000-0000-00003A080000}"/>
    <cellStyle name="Normal 8 2 3 3 10" xfId="19828" xr:uid="{4D775914-08EE-498E-BEF8-EAC9F9939220}"/>
    <cellStyle name="Normal 8 2 3 3 10 2" xfId="36364" xr:uid="{5AAFD7F8-2035-446F-A69D-8D9BF84AE059}"/>
    <cellStyle name="Normal 8 2 3 3 11" xfId="34185" xr:uid="{B3B6114C-DC19-48AF-9235-8271CD437B3A}"/>
    <cellStyle name="Normal 8 2 3 3 11 2" xfId="36363" xr:uid="{BC63F59F-E8D8-403D-943A-2129308C7973}"/>
    <cellStyle name="Normal 8 2 3 3 2" xfId="1899" xr:uid="{00000000-0005-0000-0000-00003B080000}"/>
    <cellStyle name="Normal 8 2 3 3 2 2" xfId="1900" xr:uid="{00000000-0005-0000-0000-00003C080000}"/>
    <cellStyle name="Normal 8 2 3 3 2 2 2" xfId="14830" xr:uid="{2D09A36E-38A3-435C-A6A7-1F79F7435787}"/>
    <cellStyle name="Normal 8 2 3 3 2 2 2 2" xfId="14831" xr:uid="{CB726CE6-9EA0-49B1-AF97-4129F87CEF65}"/>
    <cellStyle name="Normal 8 2 3 3 2 2 2 2 2" xfId="30418" xr:uid="{7D30972C-99F7-43B6-B90C-E9E1CE82F81D}"/>
    <cellStyle name="Normal 8 2 3 3 2 2 2 3" xfId="14832" xr:uid="{968B9FD3-7D79-4863-838E-A051BC0A222E}"/>
    <cellStyle name="Normal 8 2 3 3 2 2 2 3 2" xfId="30419" xr:uid="{24414C0E-EF65-4142-985A-611725826875}"/>
    <cellStyle name="Normal 8 2 3 3 2 2 2 4" xfId="30417" xr:uid="{E1308312-40DE-4344-80B0-B7729C9C4B88}"/>
    <cellStyle name="Normal 8 2 3 3 2 2 3" xfId="14833" xr:uid="{B2B33B58-3C0B-4650-AD22-82B8BBDB076B}"/>
    <cellStyle name="Normal 8 2 3 3 2 2 3 2" xfId="14834" xr:uid="{6BA08D71-3D81-49E3-80B2-1425A386A631}"/>
    <cellStyle name="Normal 8 2 3 3 2 2 3 2 2" xfId="30421" xr:uid="{DCD83FFC-CCFE-438A-8CFB-4E18CFD37C34}"/>
    <cellStyle name="Normal 8 2 3 3 2 2 3 3" xfId="30420" xr:uid="{4D99BB70-5328-4B51-B75F-1372C3709CB3}"/>
    <cellStyle name="Normal 8 2 3 3 2 2 4" xfId="14835" xr:uid="{A3D84393-DE7B-4909-92D8-66C509748601}"/>
    <cellStyle name="Normal 8 2 3 3 2 2 4 2" xfId="14836" xr:uid="{3A30FAFB-A77C-4BDF-A62C-1B54ED8B8A52}"/>
    <cellStyle name="Normal 8 2 3 3 2 2 4 2 2" xfId="30423" xr:uid="{2A27358D-AB32-4BBD-90B5-E0ACC9C34FBF}"/>
    <cellStyle name="Normal 8 2 3 3 2 2 4 3" xfId="30422" xr:uid="{B620F244-A2C2-4677-93DC-D888E781053D}"/>
    <cellStyle name="Normal 8 2 3 3 2 2 5" xfId="14837" xr:uid="{89E13951-3666-4777-9D9B-E7DC890448EF}"/>
    <cellStyle name="Normal 8 2 3 3 2 2 5 2" xfId="30424" xr:uid="{CD984E3B-17DF-4B9F-9697-CC674AC3526B}"/>
    <cellStyle name="Normal 8 2 3 3 2 2 6" xfId="34187" xr:uid="{1F783FC5-CED7-4500-808D-3D0F530D1DF5}"/>
    <cellStyle name="Normal 8 2 3 3 2 2_Canada W" xfId="35182" xr:uid="{EF64523E-DBC3-4990-A26B-DE18B1820B5B}"/>
    <cellStyle name="Normal 8 2 3 3 2 3" xfId="14838" xr:uid="{767AC6C2-2449-4E20-B013-36D8B9481CA6}"/>
    <cellStyle name="Normal 8 2 3 3 2 3 2" xfId="14839" xr:uid="{19C73AC4-4675-4EE8-AD30-67CBD492165A}"/>
    <cellStyle name="Normal 8 2 3 3 2 3 2 2" xfId="30426" xr:uid="{101CA410-767C-4F71-8913-2599BEDA96B0}"/>
    <cellStyle name="Normal 8 2 3 3 2 3 3" xfId="14840" xr:uid="{763B7B3C-891E-4C83-A74E-AF7645AE33D8}"/>
    <cellStyle name="Normal 8 2 3 3 2 3 3 2" xfId="30427" xr:uid="{9AB0446A-4A1F-4A76-BE38-8872027BA09E}"/>
    <cellStyle name="Normal 8 2 3 3 2 3 4" xfId="30425" xr:uid="{F400E953-3DD4-4B8E-BA66-1547F8CB063C}"/>
    <cellStyle name="Normal 8 2 3 3 2 3_Canada W" xfId="35183" xr:uid="{F61B3284-7F19-4DA6-8336-550D17177B82}"/>
    <cellStyle name="Normal 8 2 3 3 2 4" xfId="14841" xr:uid="{CAB4D6E5-10FB-4C98-A4E5-28C5CA1A55F3}"/>
    <cellStyle name="Normal 8 2 3 3 2 4 2" xfId="14842" xr:uid="{0CE31E30-5522-471E-9BA8-2BFB1F53E347}"/>
    <cellStyle name="Normal 8 2 3 3 2 4 2 2" xfId="30429" xr:uid="{B8908CCF-33F6-42AB-992B-C6166BD7CB9D}"/>
    <cellStyle name="Normal 8 2 3 3 2 4 3" xfId="14843" xr:uid="{3F6CAC49-4C9D-4746-B0F6-492AC46F50BC}"/>
    <cellStyle name="Normal 8 2 3 3 2 4 3 2" xfId="30430" xr:uid="{83C8BDDC-61FF-4A73-BD33-C76471AE95A7}"/>
    <cellStyle name="Normal 8 2 3 3 2 4 4" xfId="30428" xr:uid="{A09064E8-393E-4C99-8C58-A14AD7D863B6}"/>
    <cellStyle name="Normal 8 2 3 3 2 4_Canada W" xfId="35184" xr:uid="{1EED3568-6794-426E-9CA8-B830FFE8375B}"/>
    <cellStyle name="Normal 8 2 3 3 2 5" xfId="14844" xr:uid="{7BA6D825-1DDA-4C88-A2F6-A219789B72F0}"/>
    <cellStyle name="Normal 8 2 3 3 2 5 2" xfId="14845" xr:uid="{F2ABA27F-C8E4-4917-98D5-863B73F093C7}"/>
    <cellStyle name="Normal 8 2 3 3 2 5 2 2" xfId="30432" xr:uid="{2B5AB32B-8698-4EA9-AF16-03145FBD2A37}"/>
    <cellStyle name="Normal 8 2 3 3 2 5 3" xfId="30431" xr:uid="{7D9EDA74-3426-4D30-B256-BB37D124082E}"/>
    <cellStyle name="Normal 8 2 3 3 2 5 3 2" xfId="36367" xr:uid="{6E5CAB3F-F9F2-4D8E-8681-F6B113B664C4}"/>
    <cellStyle name="Normal 8 2 3 3 2 5 4" xfId="36366" xr:uid="{74034285-F32C-488F-8E3F-671B806777B5}"/>
    <cellStyle name="Normal 8 2 3 3 2 5_Canada W" xfId="35185" xr:uid="{D8B01E24-BB73-4149-9416-B30280A57222}"/>
    <cellStyle name="Normal 8 2 3 3 2 6" xfId="14846" xr:uid="{B4D01CDC-C180-4889-9071-3441CC9A7CB5}"/>
    <cellStyle name="Normal 8 2 3 3 2 6 2" xfId="14847" xr:uid="{F5BA1970-ECBD-4797-9DF4-CA9625BBABB1}"/>
    <cellStyle name="Normal 8 2 3 3 2 6 2 2" xfId="30434" xr:uid="{214726D3-3801-4DF9-9AD2-06028EEFE50F}"/>
    <cellStyle name="Normal 8 2 3 3 2 6 3" xfId="30433" xr:uid="{6597673F-7928-46EC-9749-CC4E51127C02}"/>
    <cellStyle name="Normal 8 2 3 3 2 6 3 2" xfId="36369" xr:uid="{F748ED6A-5546-4395-ABE4-CA3AAA708B36}"/>
    <cellStyle name="Normal 8 2 3 3 2 6 4" xfId="36368" xr:uid="{CA6F66F6-0E08-4CD2-8417-E958C35429D4}"/>
    <cellStyle name="Normal 8 2 3 3 2 6_Canada W" xfId="35186" xr:uid="{1CD1F45A-71CB-4D84-8B77-52F3E89D93D9}"/>
    <cellStyle name="Normal 8 2 3 3 2 7" xfId="14848" xr:uid="{54C0DF21-1661-48C0-9C72-394318C0551B}"/>
    <cellStyle name="Normal 8 2 3 3 2 7 2" xfId="30435" xr:uid="{A61E98CB-D541-4A59-BC76-6DF19BADB357}"/>
    <cellStyle name="Normal 8 2 3 3 2 8" xfId="19819" xr:uid="{D9516C38-7B09-48D6-9A27-00C2950BC3A0}"/>
    <cellStyle name="Normal 8 2 3 3 2 8 2" xfId="36370" xr:uid="{A2C78CAF-2B1D-4C4A-9E82-6D3FFFC2501A}"/>
    <cellStyle name="Normal 8 2 3 3 2 9" xfId="34186" xr:uid="{5F8CDBFF-D00C-424F-AB09-327BDC48CEA2}"/>
    <cellStyle name="Normal 8 2 3 3 2 9 2" xfId="36365" xr:uid="{1E240D3E-7187-4F3C-AAEF-25A0DC5BD923}"/>
    <cellStyle name="Normal 8 2 3 3 2_Canada W" xfId="35187" xr:uid="{6EC8AABF-0C16-428C-B89F-100043C0EC02}"/>
    <cellStyle name="Normal 8 2 3 3 3" xfId="1901" xr:uid="{00000000-0005-0000-0000-00003E080000}"/>
    <cellStyle name="Normal 8 2 3 3 3 2" xfId="14849" xr:uid="{32663A9D-D550-4BAD-BC46-EB57639A452B}"/>
    <cellStyle name="Normal 8 2 3 3 3 2 2" xfId="14850" xr:uid="{07BD8D67-F653-4FE2-9281-3D0436D1CEBA}"/>
    <cellStyle name="Normal 8 2 3 3 3 2 2 2" xfId="30437" xr:uid="{4251512E-F5E4-4652-8D57-7117E830CD5A}"/>
    <cellStyle name="Normal 8 2 3 3 3 2 3" xfId="14851" xr:uid="{571326AB-CC1A-4AC1-AA46-EF359DF8F333}"/>
    <cellStyle name="Normal 8 2 3 3 3 2 3 2" xfId="30438" xr:uid="{C24A31DA-7E3C-4A53-A0F2-01D75023A0C5}"/>
    <cellStyle name="Normal 8 2 3 3 3 2 4" xfId="30436" xr:uid="{9C2484F6-1FA7-44C9-ADB1-B3A43D787C78}"/>
    <cellStyle name="Normal 8 2 3 3 3 2_Canada W" xfId="35188" xr:uid="{53C30117-4BFA-4862-AD57-7E5BAF5E88F7}"/>
    <cellStyle name="Normal 8 2 3 3 3 3" xfId="14852" xr:uid="{89FC80E0-8382-4F72-B6C3-2BC82D5D7DC7}"/>
    <cellStyle name="Normal 8 2 3 3 3 3 2" xfId="14853" xr:uid="{11E2AF4B-EB9D-4876-BE4E-EC2BFC7BAD11}"/>
    <cellStyle name="Normal 8 2 3 3 3 3 2 2" xfId="30440" xr:uid="{33594464-5D4F-46DC-B997-5D578167133A}"/>
    <cellStyle name="Normal 8 2 3 3 3 3 3" xfId="30439" xr:uid="{CDA1A0EF-6593-4929-B2BF-9BA6E7038919}"/>
    <cellStyle name="Normal 8 2 3 3 3 3 3 2" xfId="36373" xr:uid="{83BE746D-63A3-4D80-913D-A993472956C8}"/>
    <cellStyle name="Normal 8 2 3 3 3 3 4" xfId="36372" xr:uid="{08B706BD-A456-44EA-995D-53DA09036856}"/>
    <cellStyle name="Normal 8 2 3 3 3 3_Canada W" xfId="35189" xr:uid="{76E19286-502E-43DC-B465-B2286C42922A}"/>
    <cellStyle name="Normal 8 2 3 3 3 4" xfId="14854" xr:uid="{94A04FD5-3ADD-4BCD-AB67-4ECEC5DB7DA7}"/>
    <cellStyle name="Normal 8 2 3 3 3 4 2" xfId="14855" xr:uid="{F0156994-43CF-4D17-890D-A27B8900D506}"/>
    <cellStyle name="Normal 8 2 3 3 3 4 2 2" xfId="30442" xr:uid="{37E35828-481D-4008-AA61-5BA6BE1C88E8}"/>
    <cellStyle name="Normal 8 2 3 3 3 4 3" xfId="30441" xr:uid="{816A940D-ECC7-4119-AC75-277580338D5B}"/>
    <cellStyle name="Normal 8 2 3 3 3 4 3 2" xfId="36375" xr:uid="{6BA39147-A0E4-4B21-A17A-0305E61DE231}"/>
    <cellStyle name="Normal 8 2 3 3 3 4 4" xfId="36374" xr:uid="{672190C9-CD77-47EB-9786-7DE6D331876D}"/>
    <cellStyle name="Normal 8 2 3 3 3 4_Canada W" xfId="35190" xr:uid="{0B55B06B-33A4-4E72-9762-760E069C948F}"/>
    <cellStyle name="Normal 8 2 3 3 3 5" xfId="14856" xr:uid="{F80EDF12-06A1-4067-A8D2-BC1E1DD0BBD5}"/>
    <cellStyle name="Normal 8 2 3 3 3 5 2" xfId="30443" xr:uid="{BDB03595-6597-4097-9996-93FC80F657B1}"/>
    <cellStyle name="Normal 8 2 3 3 3 5 2 2" xfId="36377" xr:uid="{44DDC6B6-E601-4A5C-9961-C894E1FDD2A4}"/>
    <cellStyle name="Normal 8 2 3 3 3 5 3" xfId="19813" xr:uid="{23F9A7EE-E9FA-4369-B347-5F592E6C008E}"/>
    <cellStyle name="Normal 8 2 3 3 3 5 3 2" xfId="36378" xr:uid="{8EC648D3-4245-4423-8FE3-ED6AF4DF0185}"/>
    <cellStyle name="Normal 8 2 3 3 3 5 4" xfId="36376" xr:uid="{1FF0A7F1-F6F4-425E-B0DA-E9845497C722}"/>
    <cellStyle name="Normal 8 2 3 3 3 5_Canada W" xfId="35191" xr:uid="{44E06B37-E146-4DF7-802A-E5598016FD35}"/>
    <cellStyle name="Normal 8 2 3 3 3 6" xfId="19811" xr:uid="{0CA37ADB-957E-4E2B-943C-A1D32D0FAF5B}"/>
    <cellStyle name="Normal 8 2 3 3 3 6 2" xfId="19810" xr:uid="{F46C1982-F1A5-4655-BEA2-EA9967E8BBAC}"/>
    <cellStyle name="Normal 8 2 3 3 3 6 2 2" xfId="36380" xr:uid="{25E7C444-240F-44AB-9773-DEC5A3144B2B}"/>
    <cellStyle name="Normal 8 2 3 3 3 6 3" xfId="18060" xr:uid="{E4E05EA7-9756-4266-87BC-D91A39480AC5}"/>
    <cellStyle name="Normal 8 2 3 3 3 6 3 2" xfId="36381" xr:uid="{23A81B16-EBD4-4873-85A2-0CDF424E1DB3}"/>
    <cellStyle name="Normal 8 2 3 3 3 6 4" xfId="36379" xr:uid="{4C5FC123-6F7E-4768-8546-591CA92A03B9}"/>
    <cellStyle name="Normal 8 2 3 3 3 6_Canada W" xfId="35192" xr:uid="{63EC23B5-003E-4FA7-8ADF-84982CC55492}"/>
    <cellStyle name="Normal 8 2 3 3 3 7" xfId="19808" xr:uid="{FBA020FB-4F22-4CEF-9E99-B93F18EB4DC0}"/>
    <cellStyle name="Normal 8 2 3 3 3 7 2" xfId="36382" xr:uid="{2322C6C9-BF67-4A52-AB91-D57B982E1ACA}"/>
    <cellStyle name="Normal 8 2 3 3 3 8" xfId="18059" xr:uid="{2DC4C33A-EAD7-497D-AB50-396C9123646E}"/>
    <cellStyle name="Normal 8 2 3 3 3 8 2" xfId="36383" xr:uid="{9036CEE2-731C-4580-B430-5B73709B6D43}"/>
    <cellStyle name="Normal 8 2 3 3 3 9" xfId="34188" xr:uid="{2B2DB272-24B4-478F-928F-562B7F39720A}"/>
    <cellStyle name="Normal 8 2 3 3 3 9 2" xfId="36371" xr:uid="{63497517-8A6C-42E2-9E81-C3B72E3F8C32}"/>
    <cellStyle name="Normal 8 2 3 3 3_Canada W" xfId="35193" xr:uid="{6810E92A-E83E-4036-BE67-1A700487FC4A}"/>
    <cellStyle name="Normal 8 2 3 3 4" xfId="14857" xr:uid="{5194F570-E415-4915-9E58-791AD5B87210}"/>
    <cellStyle name="Normal 8 2 3 3 4 2" xfId="14858" xr:uid="{66B2BB02-4BFB-4E78-8B16-01AC98ADC2DE}"/>
    <cellStyle name="Normal 8 2 3 3 4 2 2" xfId="30445" xr:uid="{B2CA10C1-A30D-4211-A413-93BDF2A17686}"/>
    <cellStyle name="Normal 8 2 3 3 4 3" xfId="14859" xr:uid="{AEF97D42-7BC3-4DA7-95B4-573A60B53E1A}"/>
    <cellStyle name="Normal 8 2 3 3 4 3 2" xfId="30446" xr:uid="{E78B5D24-3A06-43E8-8584-337D15DD19E3}"/>
    <cellStyle name="Normal 8 2 3 3 4 4" xfId="30444" xr:uid="{5E30F7EA-9288-4E8C-9F6B-B3913B42DA4B}"/>
    <cellStyle name="Normal 8 2 3 3 4_Canada W" xfId="35194" xr:uid="{C5FD8DA6-7663-4C25-A281-16FCF0FF53B9}"/>
    <cellStyle name="Normal 8 2 3 3 5" xfId="14860" xr:uid="{22F68EB2-0E50-4AE7-8B20-95E0DDC8C3CB}"/>
    <cellStyle name="Normal 8 2 3 3 5 2" xfId="14861" xr:uid="{67075A32-C6A2-4C4D-B28B-91F0A592243B}"/>
    <cellStyle name="Normal 8 2 3 3 5 2 2" xfId="30448" xr:uid="{0930D8E0-D1E9-44CD-819E-5DE142191C8D}"/>
    <cellStyle name="Normal 8 2 3 3 5 3" xfId="14862" xr:uid="{E7486447-D317-46D2-B5F5-D1BA6CAFFA43}"/>
    <cellStyle name="Normal 8 2 3 3 5 3 2" xfId="30449" xr:uid="{C97891EC-47B9-4605-B21E-0E9AF506812E}"/>
    <cellStyle name="Normal 8 2 3 3 5 4" xfId="30447" xr:uid="{1D9F979F-DA44-4E56-9715-08F6B3003DD4}"/>
    <cellStyle name="Normal 8 2 3 3 5_Canada W" xfId="35195" xr:uid="{574EB240-EC42-4E33-A5AA-1224A5CE95F5}"/>
    <cellStyle name="Normal 8 2 3 3 6" xfId="14863" xr:uid="{70ADD367-0EA4-4666-8567-B786E11698EC}"/>
    <cellStyle name="Normal 8 2 3 3 6 2" xfId="14864" xr:uid="{AEAEC06E-FC5D-4E68-B29A-5E47983C5900}"/>
    <cellStyle name="Normal 8 2 3 3 6 2 2" xfId="30451" xr:uid="{9F75D5A0-3165-4E07-9F49-937EAD67A1EF}"/>
    <cellStyle name="Normal 8 2 3 3 6 3" xfId="30450" xr:uid="{BE6621BA-75E4-439C-AA40-B460ECDB7D32}"/>
    <cellStyle name="Normal 8 2 3 3 6 3 2" xfId="36385" xr:uid="{3F3F430E-A412-4109-9E5C-21AF879301AD}"/>
    <cellStyle name="Normal 8 2 3 3 6 4" xfId="36384" xr:uid="{4F7FA9B2-797F-43AF-83C7-063C571CBA80}"/>
    <cellStyle name="Normal 8 2 3 3 6_Canada W" xfId="35196" xr:uid="{D0EE7CD1-5763-40A8-923A-3915E308CAB5}"/>
    <cellStyle name="Normal 8 2 3 3 7" xfId="14865" xr:uid="{C603F58F-CEC2-4D24-A292-351F0A231122}"/>
    <cellStyle name="Normal 8 2 3 3 7 2" xfId="14866" xr:uid="{6BF1A6D0-6D4A-4581-A42A-863075968FA3}"/>
    <cellStyle name="Normal 8 2 3 3 7 2 2" xfId="30453" xr:uid="{CDFF694C-A5D1-4B59-8EA2-C2B45B7D6C51}"/>
    <cellStyle name="Normal 8 2 3 3 7 3" xfId="30452" xr:uid="{8A95228F-4706-4FB9-A078-406E5DEF3363}"/>
    <cellStyle name="Normal 8 2 3 3 7 3 2" xfId="36387" xr:uid="{AEBCFC20-8113-48F3-836C-AAC431F6ED6B}"/>
    <cellStyle name="Normal 8 2 3 3 7 4" xfId="36386" xr:uid="{631BFAC1-7069-4221-8313-6455D4F8034C}"/>
    <cellStyle name="Normal 8 2 3 3 7_Canada W" xfId="35197" xr:uid="{E7408F84-6EBF-48B2-B2A5-F98A78EFB27D}"/>
    <cellStyle name="Normal 8 2 3 3 8" xfId="14867" xr:uid="{CE0E5E20-54B8-4718-80F6-8E813A69828E}"/>
    <cellStyle name="Normal 8 2 3 3 8 2" xfId="30454" xr:uid="{6F2619CE-9B06-4B8D-9108-71B0F85C63BF}"/>
    <cellStyle name="Normal 8 2 3 3 8 2 2" xfId="36389" xr:uid="{4DA7549B-3178-413D-8873-D61597355D1F}"/>
    <cellStyle name="Normal 8 2 3 3 8 3" xfId="19800" xr:uid="{BD0A1103-CBC3-455B-91D8-69699C17381C}"/>
    <cellStyle name="Normal 8 2 3 3 8 3 2" xfId="36390" xr:uid="{32F2793A-F7C1-467A-8529-FE030523D332}"/>
    <cellStyle name="Normal 8 2 3 3 8 4" xfId="36388" xr:uid="{2561F01D-50D0-4292-9DB5-A5DC14FA8B4E}"/>
    <cellStyle name="Normal 8 2 3 3 8_Canada W" xfId="35198" xr:uid="{F1ADACEA-1BB1-4052-95EC-2C8AFF4F7C80}"/>
    <cellStyle name="Normal 8 2 3 3 9" xfId="18058" xr:uid="{6506805A-E865-41CD-961C-4DA4028212EE}"/>
    <cellStyle name="Normal 8 2 3 3 9 2" xfId="36391" xr:uid="{2D336FBC-104D-4698-A47D-BC5DEFF7B20F}"/>
    <cellStyle name="Normal 8 2 3 3_Canada W" xfId="35199" xr:uid="{49CB5C75-B7F7-46D9-ADA2-53DD1829EA79}"/>
    <cellStyle name="Normal 8 2 3 4" xfId="1902" xr:uid="{00000000-0005-0000-0000-000040080000}"/>
    <cellStyle name="Normal 8 2 3 4 2" xfId="1903" xr:uid="{00000000-0005-0000-0000-000041080000}"/>
    <cellStyle name="Normal 8 2 3 4 2 2" xfId="14868" xr:uid="{14F8BC89-0A1C-4A79-B481-E6EE76B14D70}"/>
    <cellStyle name="Normal 8 2 3 4 2 2 2" xfId="14869" xr:uid="{EE569153-3279-453C-BE01-6655773FD03E}"/>
    <cellStyle name="Normal 8 2 3 4 2 2 2 2" xfId="30456" xr:uid="{8726F327-6FA7-4759-AABC-CDE715BE24A9}"/>
    <cellStyle name="Normal 8 2 3 4 2 2 3" xfId="14870" xr:uid="{8AA65E15-9AC8-486E-9153-76250EE9E5D7}"/>
    <cellStyle name="Normal 8 2 3 4 2 2 3 2" xfId="30457" xr:uid="{F3F800DA-F163-4D37-9E9C-F12B6E7D3E66}"/>
    <cellStyle name="Normal 8 2 3 4 2 2 4" xfId="30455" xr:uid="{BBABE695-FA37-4E6F-897A-9414037E0C83}"/>
    <cellStyle name="Normal 8 2 3 4 2 3" xfId="14871" xr:uid="{4555DA2E-C7A1-40B8-B423-0613DDC98CD4}"/>
    <cellStyle name="Normal 8 2 3 4 2 3 2" xfId="14872" xr:uid="{EE27B33A-8E77-4EC7-B246-92DE620E9553}"/>
    <cellStyle name="Normal 8 2 3 4 2 3 2 2" xfId="30459" xr:uid="{82033C38-06C9-4DE9-8A22-6BE791325B5B}"/>
    <cellStyle name="Normal 8 2 3 4 2 3 3" xfId="30458" xr:uid="{657917C6-F2CB-4C58-A5DE-B45D1CDB61A3}"/>
    <cellStyle name="Normal 8 2 3 4 2 4" xfId="14873" xr:uid="{1AFB2FD4-3160-4FFC-B4F2-D93F0476EA50}"/>
    <cellStyle name="Normal 8 2 3 4 2 4 2" xfId="14874" xr:uid="{B1C5D922-FEF5-41E2-AA7C-BBC08E94B102}"/>
    <cellStyle name="Normal 8 2 3 4 2 4 2 2" xfId="30461" xr:uid="{914E4BA7-B069-4C75-BD61-431DD7924453}"/>
    <cellStyle name="Normal 8 2 3 4 2 4 3" xfId="30460" xr:uid="{82E76BFD-472E-4C8D-B048-656C30296FF5}"/>
    <cellStyle name="Normal 8 2 3 4 2 5" xfId="14875" xr:uid="{77201682-4215-4CB5-AAC2-423961DD50F1}"/>
    <cellStyle name="Normal 8 2 3 4 2 5 2" xfId="30462" xr:uid="{EC1B9AE5-7C88-4499-A7A0-5E255807FD03}"/>
    <cellStyle name="Normal 8 2 3 4 2 6" xfId="34190" xr:uid="{FC755E46-9267-4ED5-B67A-7F9AFEDABCCC}"/>
    <cellStyle name="Normal 8 2 3 4 2_Canada W" xfId="35200" xr:uid="{75472867-37C8-4825-8A5C-18C279AF320D}"/>
    <cellStyle name="Normal 8 2 3 4 3" xfId="14876" xr:uid="{FEA5CAD2-B592-4A78-8446-DD02CDD42ACE}"/>
    <cellStyle name="Normal 8 2 3 4 3 2" xfId="14877" xr:uid="{CE1BF15D-E894-4B59-883A-8CA20CFA7E5A}"/>
    <cellStyle name="Normal 8 2 3 4 3 2 2" xfId="30464" xr:uid="{B54F3911-92E3-4D67-A807-BB74AB8DDC5C}"/>
    <cellStyle name="Normal 8 2 3 4 3 3" xfId="14878" xr:uid="{FE0F8E1D-606B-4E44-A9DD-74711D0AF49B}"/>
    <cellStyle name="Normal 8 2 3 4 3 3 2" xfId="30465" xr:uid="{9AFBE563-07E6-41C4-804F-75FF10DA58EC}"/>
    <cellStyle name="Normal 8 2 3 4 3 4" xfId="30463" xr:uid="{F4B4F8AC-D29B-4425-A29D-FBAE010E3226}"/>
    <cellStyle name="Normal 8 2 3 4 3_Canada W" xfId="35201" xr:uid="{7610F9EA-4E1D-489D-86E2-44CCBDFBF6B6}"/>
    <cellStyle name="Normal 8 2 3 4 4" xfId="14879" xr:uid="{64893684-B525-4443-8E6A-C524E0567412}"/>
    <cellStyle name="Normal 8 2 3 4 4 2" xfId="14880" xr:uid="{170508A1-63C1-4CF0-9A1E-DBC7F151E7B6}"/>
    <cellStyle name="Normal 8 2 3 4 4 2 2" xfId="30467" xr:uid="{043AB2EA-E19F-43C2-B165-D509819B27E6}"/>
    <cellStyle name="Normal 8 2 3 4 4 3" xfId="14881" xr:uid="{29D92623-F09D-46E7-B690-3217CC99612B}"/>
    <cellStyle name="Normal 8 2 3 4 4 3 2" xfId="30468" xr:uid="{E4C5AF1D-21BC-4D4D-9BD2-15610CA90AE3}"/>
    <cellStyle name="Normal 8 2 3 4 4 4" xfId="30466" xr:uid="{78AB74AC-CDF8-4573-B31D-D3DFBD7D9600}"/>
    <cellStyle name="Normal 8 2 3 4 4_Canada W" xfId="35202" xr:uid="{DDF18C10-3896-4DF1-84FB-47561153D10F}"/>
    <cellStyle name="Normal 8 2 3 4 5" xfId="14882" xr:uid="{4C2C7472-A6C2-419B-9E55-BF5E6EF9B222}"/>
    <cellStyle name="Normal 8 2 3 4 5 2" xfId="14883" xr:uid="{506E442B-9AAC-4756-8491-D1C962EC8D34}"/>
    <cellStyle name="Normal 8 2 3 4 5 2 2" xfId="30470" xr:uid="{0C853A46-AAC2-41DA-9C93-1E22837F4A66}"/>
    <cellStyle name="Normal 8 2 3 4 5 3" xfId="30469" xr:uid="{041B9A97-106E-4004-A607-1003A99A7AB7}"/>
    <cellStyle name="Normal 8 2 3 4 5 3 2" xfId="36394" xr:uid="{5FD4C1FD-0CB2-4297-B760-1AB840054667}"/>
    <cellStyle name="Normal 8 2 3 4 5 4" xfId="36393" xr:uid="{AF242F69-7CFB-4D63-B09F-2E0FFDAF3774}"/>
    <cellStyle name="Normal 8 2 3 4 5_Canada W" xfId="35203" xr:uid="{EA09629A-B349-4D92-B451-9FA7D227672C}"/>
    <cellStyle name="Normal 8 2 3 4 6" xfId="14884" xr:uid="{346AFCE3-F85A-45FA-85CA-A689EE5EA391}"/>
    <cellStyle name="Normal 8 2 3 4 6 2" xfId="14885" xr:uid="{34A567AF-EF8D-43F7-AAF0-F3320C33C22E}"/>
    <cellStyle name="Normal 8 2 3 4 6 2 2" xfId="30472" xr:uid="{F1641491-7C9F-4748-82A5-B7D088919967}"/>
    <cellStyle name="Normal 8 2 3 4 6 3" xfId="30471" xr:uid="{ABDC0DA5-C50A-4604-A94D-50CCDEEDC0AD}"/>
    <cellStyle name="Normal 8 2 3 4 6 3 2" xfId="36396" xr:uid="{5D2844FF-D2C8-4DE4-B366-04127EB83416}"/>
    <cellStyle name="Normal 8 2 3 4 6 4" xfId="36395" xr:uid="{1D14D03E-C23A-44E8-B19E-7ACCBAC51AF3}"/>
    <cellStyle name="Normal 8 2 3 4 6_Canada W" xfId="35204" xr:uid="{F8ADC727-DEB9-4338-8604-623DD27108CB}"/>
    <cellStyle name="Normal 8 2 3 4 7" xfId="14886" xr:uid="{66A709EE-06CA-4643-805C-C5EE13F9CCDF}"/>
    <cellStyle name="Normal 8 2 3 4 7 2" xfId="30473" xr:uid="{C450365B-5AFB-47DA-9F3C-E828BFA59B85}"/>
    <cellStyle name="Normal 8 2 3 4 8" xfId="19791" xr:uid="{E485E4F0-24CE-4F5B-89E7-CA32E3DCC9D3}"/>
    <cellStyle name="Normal 8 2 3 4 8 2" xfId="36397" xr:uid="{35F0C6A7-A6FA-479B-9509-801F7C79E7BB}"/>
    <cellStyle name="Normal 8 2 3 4 9" xfId="34189" xr:uid="{9F05CA12-9D38-4812-8E3B-8EA20C3C3607}"/>
    <cellStyle name="Normal 8 2 3 4 9 2" xfId="36392" xr:uid="{BA481BB8-CE65-4561-88F2-260DB975F31D}"/>
    <cellStyle name="Normal 8 2 3 4_Canada W" xfId="35205" xr:uid="{143F9389-0901-4EBC-A110-A2BE21872054}"/>
    <cellStyle name="Normal 8 2 3 5" xfId="1904" xr:uid="{00000000-0005-0000-0000-000043080000}"/>
    <cellStyle name="Normal 8 2 3 5 2" xfId="1905" xr:uid="{00000000-0005-0000-0000-000044080000}"/>
    <cellStyle name="Normal 8 2 3 5 2 2" xfId="14887" xr:uid="{EAD57EB2-F339-4A64-99E8-A7E5D0A66D8C}"/>
    <cellStyle name="Normal 8 2 3 5 2 2 2" xfId="14888" xr:uid="{EC53BFE2-DFAC-4FA0-9E95-523C9A9954B2}"/>
    <cellStyle name="Normal 8 2 3 5 2 2 2 2" xfId="30475" xr:uid="{A50F952B-63B9-48D3-ABAE-64EB9DF026C8}"/>
    <cellStyle name="Normal 8 2 3 5 2 2 3" xfId="14889" xr:uid="{7C0A65A2-812D-48B5-B840-3CEE4F181672}"/>
    <cellStyle name="Normal 8 2 3 5 2 2 3 2" xfId="30476" xr:uid="{EB18A9F0-FFE4-41F6-8BDC-ACF8D91AB4BB}"/>
    <cellStyle name="Normal 8 2 3 5 2 2 4" xfId="30474" xr:uid="{45B5CE27-C561-4F02-BEA2-BC2D4DAC2079}"/>
    <cellStyle name="Normal 8 2 3 5 2 3" xfId="14890" xr:uid="{3C3F7BB6-CB06-4634-83B4-36F9DE4C13EC}"/>
    <cellStyle name="Normal 8 2 3 5 2 3 2" xfId="14891" xr:uid="{97793A3F-9B31-40FD-BCF8-85523B782DE4}"/>
    <cellStyle name="Normal 8 2 3 5 2 3 2 2" xfId="30478" xr:uid="{7FAB16DA-0E71-45DA-B005-450F610B1BE8}"/>
    <cellStyle name="Normal 8 2 3 5 2 3 3" xfId="30477" xr:uid="{8887BFEC-80F8-491C-8A22-E8DA1F75AF9A}"/>
    <cellStyle name="Normal 8 2 3 5 2 4" xfId="14892" xr:uid="{112A6000-DF19-4A10-9E03-B5E5EA5DA964}"/>
    <cellStyle name="Normal 8 2 3 5 2 4 2" xfId="14893" xr:uid="{7DA8F3E5-1743-4EDA-A4EF-935BA757A1DD}"/>
    <cellStyle name="Normal 8 2 3 5 2 4 2 2" xfId="30480" xr:uid="{72000A8F-1963-4BA5-ACF6-4BCE560C39D4}"/>
    <cellStyle name="Normal 8 2 3 5 2 4 3" xfId="30479" xr:uid="{9B680969-2D67-435D-A77E-941E9A9F8F58}"/>
    <cellStyle name="Normal 8 2 3 5 2 5" xfId="14894" xr:uid="{C59A70C3-CE19-41FB-A235-07F5DDA146DB}"/>
    <cellStyle name="Normal 8 2 3 5 2 5 2" xfId="30481" xr:uid="{EFE0E0F9-C204-4351-8B12-6265F6F74075}"/>
    <cellStyle name="Normal 8 2 3 5 2 6" xfId="34192" xr:uid="{369A7C48-40BE-4066-A4C0-EB3A546242DA}"/>
    <cellStyle name="Normal 8 2 3 5 2_Canada W" xfId="35206" xr:uid="{2E635031-0529-4A8D-968E-A9DC7BEA8341}"/>
    <cellStyle name="Normal 8 2 3 5 3" xfId="14895" xr:uid="{FF47A18A-372E-4681-87AF-E1DFE35B3FEF}"/>
    <cellStyle name="Normal 8 2 3 5 3 2" xfId="14896" xr:uid="{F9E21F61-306D-4D40-A9C8-89FF9EF1AE63}"/>
    <cellStyle name="Normal 8 2 3 5 3 2 2" xfId="30483" xr:uid="{028F6A9C-FAF7-4E84-8D0C-7812E89E5C81}"/>
    <cellStyle name="Normal 8 2 3 5 3 3" xfId="14897" xr:uid="{ED2685C3-6FBD-4759-AB90-AC084A77FE9B}"/>
    <cellStyle name="Normal 8 2 3 5 3 3 2" xfId="30484" xr:uid="{2355DB12-F306-481E-BA48-314734C507D3}"/>
    <cellStyle name="Normal 8 2 3 5 3 4" xfId="30482" xr:uid="{C25C9354-F3C7-4F7A-B579-149AAA07DB4E}"/>
    <cellStyle name="Normal 8 2 3 5 3_Canada W" xfId="35207" xr:uid="{88D6B2AA-1BF7-4AA3-9032-0BF470EFD574}"/>
    <cellStyle name="Normal 8 2 3 5 4" xfId="14898" xr:uid="{929C1C43-5978-442B-A6D3-1D279B512355}"/>
    <cellStyle name="Normal 8 2 3 5 4 2" xfId="14899" xr:uid="{C879938B-3092-4723-A488-048638657C71}"/>
    <cellStyle name="Normal 8 2 3 5 4 2 2" xfId="30486" xr:uid="{5442FF15-9CD3-4797-9D4C-C71DC2E4516F}"/>
    <cellStyle name="Normal 8 2 3 5 4 3" xfId="14900" xr:uid="{705381D8-CFC9-4A9B-A445-D5AD0D57F867}"/>
    <cellStyle name="Normal 8 2 3 5 4 3 2" xfId="30487" xr:uid="{CCCC396A-BAEF-4404-BF3E-ABE1BB9DA8E9}"/>
    <cellStyle name="Normal 8 2 3 5 4 4" xfId="30485" xr:uid="{C7FD8308-1AAA-4658-9AFF-B4C185E23A1B}"/>
    <cellStyle name="Normal 8 2 3 5 4_Canada W" xfId="35208" xr:uid="{C42F5988-04E0-479D-BA18-09137E1EB3CA}"/>
    <cellStyle name="Normal 8 2 3 5 5" xfId="14901" xr:uid="{B7BFBCD5-82CE-4E74-92A2-C5BAFB25F8FE}"/>
    <cellStyle name="Normal 8 2 3 5 5 2" xfId="14902" xr:uid="{5938901F-6DF1-4693-AD27-9352C9398592}"/>
    <cellStyle name="Normal 8 2 3 5 5 2 2" xfId="30489" xr:uid="{1FC6187F-A3BF-4C48-AB5A-FF9C27700D92}"/>
    <cellStyle name="Normal 8 2 3 5 5 3" xfId="30488" xr:uid="{B914EC23-382A-4005-9A70-D24D4C5FDC70}"/>
    <cellStyle name="Normal 8 2 3 5 5 3 2" xfId="36400" xr:uid="{2CA45110-B0B9-4588-9588-1EB991257D70}"/>
    <cellStyle name="Normal 8 2 3 5 5 4" xfId="36399" xr:uid="{AC277DEB-3769-4EA1-981B-B6BEF104A4D8}"/>
    <cellStyle name="Normal 8 2 3 5 5_Canada W" xfId="35209" xr:uid="{B87756BB-0B7C-49C9-AD29-9F6333DCE9C6}"/>
    <cellStyle name="Normal 8 2 3 5 6" xfId="14903" xr:uid="{F6018D44-8D5B-47C0-8FFF-F78D7A2D236D}"/>
    <cellStyle name="Normal 8 2 3 5 6 2" xfId="14904" xr:uid="{B1E09CC6-936B-4855-9F8D-1DC17B8D91BD}"/>
    <cellStyle name="Normal 8 2 3 5 6 2 2" xfId="30491" xr:uid="{FE1A378E-0CAC-4A44-A503-DC5729A22295}"/>
    <cellStyle name="Normal 8 2 3 5 6 3" xfId="30490" xr:uid="{B865DE42-7330-46D6-B6F4-5CEC3F2818E1}"/>
    <cellStyle name="Normal 8 2 3 5 6 3 2" xfId="36402" xr:uid="{3F7C7E02-3FF6-4FB1-919E-1AF1EE1B4461}"/>
    <cellStyle name="Normal 8 2 3 5 6 4" xfId="36401" xr:uid="{B1579228-C6A2-47DA-B3C7-70101D28A511}"/>
    <cellStyle name="Normal 8 2 3 5 6_Canada W" xfId="35210" xr:uid="{77074CC2-2CBF-4AD8-9C83-FBFA10F8AB15}"/>
    <cellStyle name="Normal 8 2 3 5 7" xfId="14905" xr:uid="{52B68642-1A66-40E6-BA3F-FB8963C60D4B}"/>
    <cellStyle name="Normal 8 2 3 5 7 2" xfId="30492" xr:uid="{B7E387A4-9C72-4101-850E-2D1C3DE96D53}"/>
    <cellStyle name="Normal 8 2 3 5 8" xfId="19782" xr:uid="{B359E517-8858-4FB7-BA9B-2164D53DFB6C}"/>
    <cellStyle name="Normal 8 2 3 5 8 2" xfId="36403" xr:uid="{BA60EE0B-3DFF-4012-9D72-669DAEFAC484}"/>
    <cellStyle name="Normal 8 2 3 5 9" xfId="34191" xr:uid="{0890B5A0-9EA0-45B2-92B7-E03ABB00A6AF}"/>
    <cellStyle name="Normal 8 2 3 5 9 2" xfId="36398" xr:uid="{3DEBBB62-E69A-4E3C-902D-A613E685C827}"/>
    <cellStyle name="Normal 8 2 3 5_Canada W" xfId="35211" xr:uid="{635AE0C4-914B-472D-B43C-A599FB289670}"/>
    <cellStyle name="Normal 8 2 3 6" xfId="1906" xr:uid="{00000000-0005-0000-0000-000046080000}"/>
    <cellStyle name="Normal 8 2 3 6 2" xfId="14906" xr:uid="{BBAB10D1-AD79-4214-A5E8-EA1938909610}"/>
    <cellStyle name="Normal 8 2 3 6 2 2" xfId="14907" xr:uid="{D787C1BB-2351-404A-9D7E-DAD85FF2553B}"/>
    <cellStyle name="Normal 8 2 3 6 2 2 2" xfId="14908" xr:uid="{369BC378-C111-41D1-97E0-B36A62CE51CA}"/>
    <cellStyle name="Normal 8 2 3 6 2 2 2 2" xfId="30495" xr:uid="{391FC23C-ABE1-46DF-B5A8-3E312DD9DF95}"/>
    <cellStyle name="Normal 8 2 3 6 2 2 3" xfId="30494" xr:uid="{2B51E980-CF2A-4F8C-949A-B34CA6F8ABA1}"/>
    <cellStyle name="Normal 8 2 3 6 2 3" xfId="14909" xr:uid="{2FFE0BDD-0CA9-4FB2-B586-958BD8C48170}"/>
    <cellStyle name="Normal 8 2 3 6 2 3 2" xfId="14910" xr:uid="{5938BC58-7E96-47BA-9C12-B4F8ACF253AA}"/>
    <cellStyle name="Normal 8 2 3 6 2 3 2 2" xfId="30497" xr:uid="{70F81EFD-E41D-4DB5-8F3C-B048DE8B43D6}"/>
    <cellStyle name="Normal 8 2 3 6 2 3 3" xfId="30496" xr:uid="{D5BF150B-9BC1-4116-97B5-C784FD6D5025}"/>
    <cellStyle name="Normal 8 2 3 6 2 4" xfId="14911" xr:uid="{371936EB-F5FA-4225-A413-1C143847F46F}"/>
    <cellStyle name="Normal 8 2 3 6 2 4 2" xfId="30498" xr:uid="{1A004647-871E-4CA7-835E-9DF4F4574E8E}"/>
    <cellStyle name="Normal 8 2 3 6 2 5" xfId="30493" xr:uid="{9544D4E6-AEB6-43E1-896C-DB71944632CA}"/>
    <cellStyle name="Normal 8 2 3 6 3" xfId="14912" xr:uid="{D60790FF-2324-46E9-9B60-C2ED331623C6}"/>
    <cellStyle name="Normal 8 2 3 6 3 2" xfId="14913" xr:uid="{62E683AB-C11F-4E40-B2FF-4D9B357FB503}"/>
    <cellStyle name="Normal 8 2 3 6 3 2 2" xfId="30500" xr:uid="{A9E93FB2-B7EA-4D58-BD6D-EDF3208EF2B1}"/>
    <cellStyle name="Normal 8 2 3 6 3 3" xfId="14914" xr:uid="{4A2ACAE4-DB8C-4ACF-B66F-65A3EB91F7DB}"/>
    <cellStyle name="Normal 8 2 3 6 3 3 2" xfId="30501" xr:uid="{00D7AF1A-F482-4B7B-A65C-85A23789CB91}"/>
    <cellStyle name="Normal 8 2 3 6 3 4" xfId="30499" xr:uid="{4B3CF85D-622E-4617-AFB6-711D8C296510}"/>
    <cellStyle name="Normal 8 2 3 6 4" xfId="14915" xr:uid="{A99BA162-814A-48D2-87A7-E25B00D53E13}"/>
    <cellStyle name="Normal 8 2 3 6 4 2" xfId="14916" xr:uid="{C8A136E1-1372-4738-8559-655BD226FEC8}"/>
    <cellStyle name="Normal 8 2 3 6 4 2 2" xfId="30503" xr:uid="{97998126-5681-4177-B2C5-92320196A57C}"/>
    <cellStyle name="Normal 8 2 3 6 4 3" xfId="30502" xr:uid="{D8B993F2-DECD-439D-9B1E-5723E12D3854}"/>
    <cellStyle name="Normal 8 2 3 6 5" xfId="14917" xr:uid="{90DD45C5-C700-4C1C-B57F-447848FEEB84}"/>
    <cellStyle name="Normal 8 2 3 6 5 2" xfId="14918" xr:uid="{EF65492C-C631-42B3-A7CD-850D263B89B3}"/>
    <cellStyle name="Normal 8 2 3 6 5 2 2" xfId="30505" xr:uid="{70E70099-97BF-476F-8793-4ACDA9B5C648}"/>
    <cellStyle name="Normal 8 2 3 6 5 3" xfId="30504" xr:uid="{4F157E6C-425D-462F-9F81-6D20815A3BED}"/>
    <cellStyle name="Normal 8 2 3 6 6" xfId="14919" xr:uid="{6E29124D-28B6-436D-B13C-646936EC4AF1}"/>
    <cellStyle name="Normal 8 2 3 6 6 2" xfId="30506" xr:uid="{AD46D4D5-F52E-4774-8FD3-3C4162E38971}"/>
    <cellStyle name="Normal 8 2 3 6 7" xfId="34193" xr:uid="{54BA5615-C6F3-4964-9C4A-DFEE8F5E5136}"/>
    <cellStyle name="Normal 8 2 3 6_Canada W" xfId="35212" xr:uid="{0809E100-DB08-48FF-9010-7B2D9955D10C}"/>
    <cellStyle name="Normal 8 2 3 7" xfId="1907" xr:uid="{00000000-0005-0000-0000-000047080000}"/>
    <cellStyle name="Normal 8 2 3 7 2" xfId="14920" xr:uid="{21FC42D4-2AD7-403F-A9D5-A5E704D17661}"/>
    <cellStyle name="Normal 8 2 3 7 2 2" xfId="14921" xr:uid="{32CF7E88-79DA-48A8-AEB5-BE18472AD668}"/>
    <cellStyle name="Normal 8 2 3 7 2 2 2" xfId="14922" xr:uid="{0A40376E-B89F-41CA-8777-FF5E7FFFE711}"/>
    <cellStyle name="Normal 8 2 3 7 2 2 2 2" xfId="30509" xr:uid="{6F0DB021-DC88-43D8-932C-FDA9D16D9273}"/>
    <cellStyle name="Normal 8 2 3 7 2 2 3" xfId="30508" xr:uid="{76B2606B-69B8-4BC0-BFA5-7289C59173BE}"/>
    <cellStyle name="Normal 8 2 3 7 2 3" xfId="14923" xr:uid="{CCB5AF8B-6AD5-499E-8AFB-E80680AC1294}"/>
    <cellStyle name="Normal 8 2 3 7 2 3 2" xfId="14924" xr:uid="{0A71E048-8330-435C-8698-9CEB73F52407}"/>
    <cellStyle name="Normal 8 2 3 7 2 3 2 2" xfId="30511" xr:uid="{A434A60B-93F6-4FD6-8310-012CD6A48F8D}"/>
    <cellStyle name="Normal 8 2 3 7 2 3 3" xfId="30510" xr:uid="{8CD2F7A8-4708-42CE-808B-C30D36B95CB8}"/>
    <cellStyle name="Normal 8 2 3 7 2 4" xfId="14925" xr:uid="{741F0D0E-26A2-4CEB-864C-C20EB1AB09FF}"/>
    <cellStyle name="Normal 8 2 3 7 2 4 2" xfId="30512" xr:uid="{7914112D-A3F7-4CE5-A491-037464DA3102}"/>
    <cellStyle name="Normal 8 2 3 7 2 5" xfId="30507" xr:uid="{4FB02FEB-94CF-41DC-AB41-22F6F54D931A}"/>
    <cellStyle name="Normal 8 2 3 7 3" xfId="14926" xr:uid="{5C160DA4-E04C-4158-8839-DFE9172224F9}"/>
    <cellStyle name="Normal 8 2 3 7 3 2" xfId="14927" xr:uid="{2F1BADD6-C26F-4F17-A9A5-B62A234D578E}"/>
    <cellStyle name="Normal 8 2 3 7 3 2 2" xfId="30514" xr:uid="{064BF3B5-04E4-44F5-9244-0169F85C22C0}"/>
    <cellStyle name="Normal 8 2 3 7 3 3" xfId="14928" xr:uid="{59DE79FA-24BC-4A93-B627-1EC281DE034F}"/>
    <cellStyle name="Normal 8 2 3 7 3 3 2" xfId="30515" xr:uid="{99A6EC46-3A74-4C7F-BE20-B5BB5D6DEF48}"/>
    <cellStyle name="Normal 8 2 3 7 3 4" xfId="30513" xr:uid="{39D35C19-35DD-4C8E-9F44-BD4DA2EEDBD1}"/>
    <cellStyle name="Normal 8 2 3 7 4" xfId="14929" xr:uid="{11607A20-A643-4AF4-BE83-2232BD579E9C}"/>
    <cellStyle name="Normal 8 2 3 7 4 2" xfId="14930" xr:uid="{EED63DAF-8E14-43E2-9CAB-FBFB9F45EF32}"/>
    <cellStyle name="Normal 8 2 3 7 4 2 2" xfId="30517" xr:uid="{B72FBAB4-BEF7-4261-9441-CF23AFA4C8B3}"/>
    <cellStyle name="Normal 8 2 3 7 4 3" xfId="30516" xr:uid="{F424665C-A1C7-463D-8EB7-B6A9752998C3}"/>
    <cellStyle name="Normal 8 2 3 7 5" xfId="14931" xr:uid="{93ACD76B-E769-4136-B266-0A057177295E}"/>
    <cellStyle name="Normal 8 2 3 7 5 2" xfId="14932" xr:uid="{D5976CC3-3A37-40A9-8347-A609B7E27A11}"/>
    <cellStyle name="Normal 8 2 3 7 5 2 2" xfId="30519" xr:uid="{C467EF2B-457E-4E9C-B6DF-307066DE4901}"/>
    <cellStyle name="Normal 8 2 3 7 5 3" xfId="30518" xr:uid="{72DDDE77-4DE1-4C2F-9482-0F5654D091B8}"/>
    <cellStyle name="Normal 8 2 3 7 6" xfId="14933" xr:uid="{89570444-3FF5-40FC-8749-F962C5E06F3D}"/>
    <cellStyle name="Normal 8 2 3 7 6 2" xfId="30520" xr:uid="{B94AC5B5-545F-4898-9B26-B24F071BE491}"/>
    <cellStyle name="Normal 8 2 3 7 7" xfId="34194" xr:uid="{45E323D6-160D-4C7C-843B-5E1D1876305F}"/>
    <cellStyle name="Normal 8 2 3 7_Canada W" xfId="35213" xr:uid="{34CBC3FC-95C9-4B7D-B384-263186A1D36A}"/>
    <cellStyle name="Normal 8 2 3 8" xfId="14934" xr:uid="{62B3CA50-AF90-43DB-B6B4-AD0978091A39}"/>
    <cellStyle name="Normal 8 2 3 8 2" xfId="14935" xr:uid="{86362C66-A717-4A0E-9FC0-48D0011D8C40}"/>
    <cellStyle name="Normal 8 2 3 8 2 2" xfId="14936" xr:uid="{8BCA1566-25E0-4913-8393-7BC0CB9D68F7}"/>
    <cellStyle name="Normal 8 2 3 8 2 2 2" xfId="30523" xr:uid="{3060A789-2C6C-4DB4-ABAF-0D162FDEF9A0}"/>
    <cellStyle name="Normal 8 2 3 8 2 3" xfId="30522" xr:uid="{50092D68-8CBA-4FA5-AB4A-3F369C49F964}"/>
    <cellStyle name="Normal 8 2 3 8 3" xfId="14937" xr:uid="{1F76D750-6F9C-4C03-AC22-0088E6C78888}"/>
    <cellStyle name="Normal 8 2 3 8 3 2" xfId="14938" xr:uid="{9A44884B-A1F0-4C3E-92D7-7181AF866CC3}"/>
    <cellStyle name="Normal 8 2 3 8 3 2 2" xfId="30525" xr:uid="{BE40F52B-8561-4FA8-8BD4-8579EB856498}"/>
    <cellStyle name="Normal 8 2 3 8 3 3" xfId="30524" xr:uid="{6C3305AE-A2A7-45C0-A793-1BA12CDE43E5}"/>
    <cellStyle name="Normal 8 2 3 8 4" xfId="14939" xr:uid="{F7D77540-D731-4790-B034-022D7B4F486D}"/>
    <cellStyle name="Normal 8 2 3 8 4 2" xfId="30526" xr:uid="{7BD19C99-2AA4-4192-BE43-8E0A02BD0A9E}"/>
    <cellStyle name="Normal 8 2 3 8 5" xfId="30521" xr:uid="{6348F0EC-3C9E-4D94-B08F-C2460D18931A}"/>
    <cellStyle name="Normal 8 2 3 8_Canada W" xfId="35214" xr:uid="{F202E247-3471-45B7-869A-2F5CA1ECC865}"/>
    <cellStyle name="Normal 8 2 3 9" xfId="14940" xr:uid="{B4DF067E-104A-4F4B-9588-528F002F91A8}"/>
    <cellStyle name="Normal 8 2 3 9 2" xfId="14941" xr:uid="{2DB7DBEE-9F7B-4AD0-8036-1615FDE48D92}"/>
    <cellStyle name="Normal 8 2 3 9 2 2" xfId="30528" xr:uid="{0DB8ADE8-38EF-4D15-A855-C23A1628888B}"/>
    <cellStyle name="Normal 8 2 3 9 3" xfId="14942" xr:uid="{9353EB2B-8F08-4F5B-B3F2-14AC433B5635}"/>
    <cellStyle name="Normal 8 2 3 9 3 2" xfId="30529" xr:uid="{8F0B6AA7-0496-4C8B-9F1C-3D13C0CBB57D}"/>
    <cellStyle name="Normal 8 2 3 9 4" xfId="30527" xr:uid="{D4A64F2B-831B-489B-B489-5799EB483853}"/>
    <cellStyle name="Normal 8 2 3 9_Canada W" xfId="35215" xr:uid="{CD8BB166-BCB8-418E-895A-4882539D4D18}"/>
    <cellStyle name="Normal 8 2 3_2015 BFOREC HFM PLBS" xfId="1908" xr:uid="{00000000-0005-0000-0000-000048080000}"/>
    <cellStyle name="Normal 8 2 4" xfId="1909" xr:uid="{00000000-0005-0000-0000-000049080000}"/>
    <cellStyle name="Normal 8 2 4 10" xfId="19776" xr:uid="{54D690B1-F132-452A-86A0-DA78F2525F12}"/>
    <cellStyle name="Normal 8 2 4 10 2" xfId="36405" xr:uid="{815007E8-BD54-4DAE-BC3B-184E730287B2}"/>
    <cellStyle name="Normal 8 2 4 11" xfId="34195" xr:uid="{55B8B77A-91CC-4C38-A599-860424FB65C6}"/>
    <cellStyle name="Normal 8 2 4 11 2" xfId="36404" xr:uid="{9EF12DE5-C640-429E-8C14-F6E2CD40BC0B}"/>
    <cellStyle name="Normal 8 2 4 2" xfId="1910" xr:uid="{00000000-0005-0000-0000-00004A080000}"/>
    <cellStyle name="Normal 8 2 4 2 2" xfId="1911" xr:uid="{00000000-0005-0000-0000-00004B080000}"/>
    <cellStyle name="Normal 8 2 4 2 2 2" xfId="14943" xr:uid="{1419240B-4D75-408E-9989-D2B9DFE4EA8B}"/>
    <cellStyle name="Normal 8 2 4 2 2 2 2" xfId="14944" xr:uid="{F1421664-BEC2-42AD-A3F5-937A1A432D9C}"/>
    <cellStyle name="Normal 8 2 4 2 2 2 2 2" xfId="30531" xr:uid="{C45874A0-AA3F-45B3-AACC-4109D95CFA02}"/>
    <cellStyle name="Normal 8 2 4 2 2 2 3" xfId="14945" xr:uid="{D9173328-6271-4E8D-9C60-B7FA52662AF0}"/>
    <cellStyle name="Normal 8 2 4 2 2 2 3 2" xfId="30532" xr:uid="{EEF2BFEF-A703-496D-A605-7F82B6F6A920}"/>
    <cellStyle name="Normal 8 2 4 2 2 2 4" xfId="30530" xr:uid="{64FC445E-51E6-4C32-BE69-E9E48B85B7EB}"/>
    <cellStyle name="Normal 8 2 4 2 2 3" xfId="14946" xr:uid="{D660EE46-45D4-4771-BF6B-090161E6D750}"/>
    <cellStyle name="Normal 8 2 4 2 2 3 2" xfId="14947" xr:uid="{548848D9-A2B3-4651-A868-1B67D5AD5834}"/>
    <cellStyle name="Normal 8 2 4 2 2 3 2 2" xfId="30534" xr:uid="{758B44DD-3DDE-455B-ACCE-BD7FBC799295}"/>
    <cellStyle name="Normal 8 2 4 2 2 3 3" xfId="30533" xr:uid="{C610F5D4-F9EE-442E-88A4-CBFE3137952D}"/>
    <cellStyle name="Normal 8 2 4 2 2 4" xfId="14948" xr:uid="{0C8D7EEE-40C4-4A04-9348-730C0D20DBCF}"/>
    <cellStyle name="Normal 8 2 4 2 2 4 2" xfId="14949" xr:uid="{E47E3471-181B-457C-9E6E-B23F50C47C39}"/>
    <cellStyle name="Normal 8 2 4 2 2 4 2 2" xfId="30536" xr:uid="{C0C83ECC-42A4-49A6-983E-34B6795E9C40}"/>
    <cellStyle name="Normal 8 2 4 2 2 4 3" xfId="30535" xr:uid="{8D6C56BA-AC68-466E-951A-D9D655B247F3}"/>
    <cellStyle name="Normal 8 2 4 2 2 5" xfId="14950" xr:uid="{41721C9B-6522-4EA2-B40F-C09E6AD13C6B}"/>
    <cellStyle name="Normal 8 2 4 2 2 5 2" xfId="30537" xr:uid="{7479B1AF-6A6A-4920-B1DA-A25A2AE1EA35}"/>
    <cellStyle name="Normal 8 2 4 2 2 6" xfId="34197" xr:uid="{4F8FC34D-2F97-4180-B2A3-BDEAAC43D206}"/>
    <cellStyle name="Normal 8 2 4 2 2_Canada W" xfId="35216" xr:uid="{13646079-B5CE-445E-A3F1-88CB1F6B5890}"/>
    <cellStyle name="Normal 8 2 4 2 3" xfId="14951" xr:uid="{E573DF21-E01B-4018-BF41-A04A4D5D0C4B}"/>
    <cellStyle name="Normal 8 2 4 2 3 2" xfId="14952" xr:uid="{5A61A3C6-C979-432D-8AAC-0F9074B0B160}"/>
    <cellStyle name="Normal 8 2 4 2 3 2 2" xfId="30539" xr:uid="{9A2707AD-3FD6-4A47-82D3-BEFE83EF1C7C}"/>
    <cellStyle name="Normal 8 2 4 2 3 3" xfId="14953" xr:uid="{03F5ED40-4B62-4F74-AB4C-778B2F8011E6}"/>
    <cellStyle name="Normal 8 2 4 2 3 3 2" xfId="30540" xr:uid="{1C8D7889-2590-4E98-ADE6-DE0B975EFCB0}"/>
    <cellStyle name="Normal 8 2 4 2 3 4" xfId="30538" xr:uid="{093C3237-61BE-4DD7-AFE3-6713E7CAFBAF}"/>
    <cellStyle name="Normal 8 2 4 2 3_Canada W" xfId="35217" xr:uid="{77EBDA13-6B0A-41E8-AF44-B5D4D4B95454}"/>
    <cellStyle name="Normal 8 2 4 2 4" xfId="14954" xr:uid="{45333E44-2294-41DA-80FF-98F208DB5E33}"/>
    <cellStyle name="Normal 8 2 4 2 4 2" xfId="14955" xr:uid="{4A107BE2-7AAE-466A-B726-B806F3367848}"/>
    <cellStyle name="Normal 8 2 4 2 4 2 2" xfId="30542" xr:uid="{7791A1BE-6474-4634-A162-A81B8F5FE764}"/>
    <cellStyle name="Normal 8 2 4 2 4 3" xfId="14956" xr:uid="{3C697D69-EFDC-454C-9D8C-F3822BF69FF9}"/>
    <cellStyle name="Normal 8 2 4 2 4 3 2" xfId="30543" xr:uid="{F7838CA0-EB13-4DA0-A377-0EE3B6872A6F}"/>
    <cellStyle name="Normal 8 2 4 2 4 4" xfId="30541" xr:uid="{3135102C-D181-448A-971A-4436C7E717F1}"/>
    <cellStyle name="Normal 8 2 4 2 4_Canada W" xfId="35218" xr:uid="{3D72F22E-50D7-4018-A373-8429245525B8}"/>
    <cellStyle name="Normal 8 2 4 2 5" xfId="14957" xr:uid="{121ADC29-C229-4D8B-B9E1-6C6B0EDC5AFB}"/>
    <cellStyle name="Normal 8 2 4 2 5 2" xfId="14958" xr:uid="{A0771EDC-F883-4662-A0C7-58A312E1B7BF}"/>
    <cellStyle name="Normal 8 2 4 2 5 2 2" xfId="30545" xr:uid="{1F324909-41B7-4786-A924-C75B6F085DFF}"/>
    <cellStyle name="Normal 8 2 4 2 5 3" xfId="30544" xr:uid="{C4512FD7-5290-4674-9BCD-B143CC37F108}"/>
    <cellStyle name="Normal 8 2 4 2 5 3 2" xfId="36408" xr:uid="{1F95354D-07AB-4591-A1B6-F298A73778A4}"/>
    <cellStyle name="Normal 8 2 4 2 5 4" xfId="36407" xr:uid="{9FEB000B-012B-453F-A9D1-9DBA0C8F4751}"/>
    <cellStyle name="Normal 8 2 4 2 5_Canada W" xfId="35219" xr:uid="{AF9E6F59-3A1B-4ADE-8937-0D871A4BE3E1}"/>
    <cellStyle name="Normal 8 2 4 2 6" xfId="14959" xr:uid="{FA6ECF50-7220-4DFF-A28C-B3989502B786}"/>
    <cellStyle name="Normal 8 2 4 2 6 2" xfId="14960" xr:uid="{2770CEBC-52ED-4940-92E9-F2FDD107465D}"/>
    <cellStyle name="Normal 8 2 4 2 6 2 2" xfId="30547" xr:uid="{E7FC9CAF-16E0-428F-8253-066F572662ED}"/>
    <cellStyle name="Normal 8 2 4 2 6 3" xfId="30546" xr:uid="{9DD31095-2218-47D1-8FF6-37DAA78E2BF1}"/>
    <cellStyle name="Normal 8 2 4 2 6 3 2" xfId="36410" xr:uid="{D342D4FF-2F18-4555-90FD-0BB65C269FA7}"/>
    <cellStyle name="Normal 8 2 4 2 6 4" xfId="36409" xr:uid="{BBC17B9E-AA3D-435F-9491-ABE4C8C96052}"/>
    <cellStyle name="Normal 8 2 4 2 6_Canada W" xfId="35220" xr:uid="{F59851F2-6BBF-4CD6-B1A6-AFD71B424B0D}"/>
    <cellStyle name="Normal 8 2 4 2 7" xfId="14961" xr:uid="{8A9350EF-EF29-4D82-AB61-46A97E24F4BC}"/>
    <cellStyle name="Normal 8 2 4 2 7 2" xfId="30548" xr:uid="{72CFBE36-F2EC-4E91-9D34-73637CF4D0E6}"/>
    <cellStyle name="Normal 8 2 4 2 8" xfId="19767" xr:uid="{46AA9A9F-DD08-4491-BE36-3EA4B7C68437}"/>
    <cellStyle name="Normal 8 2 4 2 8 2" xfId="36411" xr:uid="{43DA626E-21EA-4DED-B689-A8D0565095AA}"/>
    <cellStyle name="Normal 8 2 4 2 9" xfId="34196" xr:uid="{0434C75D-9B80-49B3-869C-CFECC4FBC1FD}"/>
    <cellStyle name="Normal 8 2 4 2 9 2" xfId="36406" xr:uid="{3D2EAF7E-6D97-4780-8E9E-5588412A6115}"/>
    <cellStyle name="Normal 8 2 4 2_Canada W" xfId="35221" xr:uid="{C20ABC2D-A4B6-4FD4-A7D4-50CE33FDB985}"/>
    <cellStyle name="Normal 8 2 4 3" xfId="1912" xr:uid="{00000000-0005-0000-0000-00004D080000}"/>
    <cellStyle name="Normal 8 2 4 3 2" xfId="14962" xr:uid="{E633322E-0841-4565-83DB-82B24E58ABE2}"/>
    <cellStyle name="Normal 8 2 4 3 2 2" xfId="14963" xr:uid="{5E38FD5A-BD45-4F08-9A7A-0649BC910678}"/>
    <cellStyle name="Normal 8 2 4 3 2 2 2" xfId="14964" xr:uid="{4CB831CC-E2B5-42CC-B2EA-0869E46C362F}"/>
    <cellStyle name="Normal 8 2 4 3 2 2 2 2" xfId="30551" xr:uid="{9DD6089C-F3D5-4142-8738-2D729A81F158}"/>
    <cellStyle name="Normal 8 2 4 3 2 2 3" xfId="30550" xr:uid="{BA673A07-8E07-4F8D-9B3A-5E69B0DB6F8E}"/>
    <cellStyle name="Normal 8 2 4 3 2 3" xfId="14965" xr:uid="{6521E996-0A33-44FE-A638-4A11BF07E730}"/>
    <cellStyle name="Normal 8 2 4 3 2 3 2" xfId="14966" xr:uid="{683D5EB3-5B3E-40E6-8B2E-AAA578C9D5F4}"/>
    <cellStyle name="Normal 8 2 4 3 2 3 2 2" xfId="30553" xr:uid="{21620038-519B-403E-A481-5E08BE65A20B}"/>
    <cellStyle name="Normal 8 2 4 3 2 3 3" xfId="30552" xr:uid="{E54F78DE-401C-46FC-B904-DDCD946540F8}"/>
    <cellStyle name="Normal 8 2 4 3 2 4" xfId="14967" xr:uid="{2BC1EB5C-6E48-40E4-8146-D22C113009A7}"/>
    <cellStyle name="Normal 8 2 4 3 2 4 2" xfId="30554" xr:uid="{AE3A592F-95A4-4878-AB32-AD262F54B681}"/>
    <cellStyle name="Normal 8 2 4 3 2 5" xfId="30549" xr:uid="{85FB59D2-8B64-46D4-9696-87ADB75A0DF6}"/>
    <cellStyle name="Normal 8 2 4 3 2_Canada W" xfId="35222" xr:uid="{55911131-2871-4270-AB6A-94152D09671D}"/>
    <cellStyle name="Normal 8 2 4 3 3" xfId="14968" xr:uid="{1F721EE9-31E5-447E-BDBC-676D877668FF}"/>
    <cellStyle name="Normal 8 2 4 3 3 2" xfId="14969" xr:uid="{3EEA576C-88ED-463E-A3E8-AD9957F6137C}"/>
    <cellStyle name="Normal 8 2 4 3 3 2 2" xfId="30556" xr:uid="{D422CF3C-3633-4B3C-98DA-340299229B20}"/>
    <cellStyle name="Normal 8 2 4 3 3 3" xfId="14970" xr:uid="{4367EBEA-0C5A-4A13-8285-46A423A6EF05}"/>
    <cellStyle name="Normal 8 2 4 3 3 3 2" xfId="30557" xr:uid="{8A67E8D9-820F-4159-A17E-003521DA1561}"/>
    <cellStyle name="Normal 8 2 4 3 3 4" xfId="30555" xr:uid="{22B4E223-6D53-4C22-BFD3-3CA30806F738}"/>
    <cellStyle name="Normal 8 2 4 3 3_Canada W" xfId="35223" xr:uid="{B1D3827D-F53A-4943-BD0B-B3DFF3EFBC47}"/>
    <cellStyle name="Normal 8 2 4 3 4" xfId="14971" xr:uid="{C4121505-8D53-4997-8C4A-A21D77E99B57}"/>
    <cellStyle name="Normal 8 2 4 3 4 2" xfId="14972" xr:uid="{46BDF598-B3EC-420F-BFF5-E4380F41BC46}"/>
    <cellStyle name="Normal 8 2 4 3 4 2 2" xfId="30559" xr:uid="{1ED2CCBA-FF56-40AE-8A31-DF56766711D6}"/>
    <cellStyle name="Normal 8 2 4 3 4 3" xfId="30558" xr:uid="{D909EE1A-FCD5-4406-865D-C778BDCBE6C9}"/>
    <cellStyle name="Normal 8 2 4 3 4 3 2" xfId="36414" xr:uid="{B711A23E-BE76-4BA9-895B-0CC785E6E0E7}"/>
    <cellStyle name="Normal 8 2 4 3 4 4" xfId="36413" xr:uid="{11914790-7485-4F86-A55A-61FFB35DBD90}"/>
    <cellStyle name="Normal 8 2 4 3 4_Canada W" xfId="35224" xr:uid="{1ECB4B55-7A03-43FE-9B6E-C21ED4A8EC42}"/>
    <cellStyle name="Normal 8 2 4 3 5" xfId="14973" xr:uid="{737C6432-9A94-452F-A68E-D5A481816502}"/>
    <cellStyle name="Normal 8 2 4 3 5 2" xfId="14974" xr:uid="{96402BAE-017F-4A77-BA85-1400AAA9CB87}"/>
    <cellStyle name="Normal 8 2 4 3 5 2 2" xfId="30561" xr:uid="{B8F17966-EFFE-4BC2-9C39-72B844665292}"/>
    <cellStyle name="Normal 8 2 4 3 5 3" xfId="30560" xr:uid="{B6F27195-0C5B-4B40-ABF8-AEF7021CB5CB}"/>
    <cellStyle name="Normal 8 2 4 3 5 3 2" xfId="36416" xr:uid="{CACEEB7A-3E02-46C8-8B76-C02E97726DA4}"/>
    <cellStyle name="Normal 8 2 4 3 5 4" xfId="36415" xr:uid="{51938711-F8E9-40F5-BE7C-5EE156B9AF54}"/>
    <cellStyle name="Normal 8 2 4 3 5_Canada W" xfId="35225" xr:uid="{854B0933-84A7-4E16-8DEA-ABE04EA81835}"/>
    <cellStyle name="Normal 8 2 4 3 6" xfId="14975" xr:uid="{A8CFFE67-AE35-42E6-801B-1AA500472EC9}"/>
    <cellStyle name="Normal 8 2 4 3 6 2" xfId="30562" xr:uid="{43F70B18-C953-4588-93B5-B9B71D35FBC6}"/>
    <cellStyle name="Normal 8 2 4 3 6 2 2" xfId="36418" xr:uid="{36562625-07FB-4BA6-A134-00693B2A4BD2}"/>
    <cellStyle name="Normal 8 2 4 3 6 3" xfId="18057" xr:uid="{E21F16A5-92F6-4E88-83E2-69C6C0B0101A}"/>
    <cellStyle name="Normal 8 2 4 3 6 3 2" xfId="36419" xr:uid="{C26F426F-29BF-458B-9870-45F37D7CBA24}"/>
    <cellStyle name="Normal 8 2 4 3 6 4" xfId="36417" xr:uid="{9EABBDD5-CBDA-4780-B7B5-F40A254249C1}"/>
    <cellStyle name="Normal 8 2 4 3 6_Canada W" xfId="35226" xr:uid="{98F81CEA-F736-4705-A3E4-7F54E0EE651D}"/>
    <cellStyle name="Normal 8 2 4 3 7" xfId="19759" xr:uid="{05BBAE1C-12AB-41D2-872B-272FADA04E66}"/>
    <cellStyle name="Normal 8 2 4 3 7 2" xfId="36420" xr:uid="{CA525F14-614E-488D-804C-CF3FB45F2724}"/>
    <cellStyle name="Normal 8 2 4 3 8" xfId="18056" xr:uid="{E0E4A904-8599-49FA-9281-5242574E4FF7}"/>
    <cellStyle name="Normal 8 2 4 3 8 2" xfId="36421" xr:uid="{58D6F525-2BC3-40F5-B63D-F3FE0619A704}"/>
    <cellStyle name="Normal 8 2 4 3 9" xfId="34198" xr:uid="{305AB1D7-5276-4D17-86E9-941BB8EF1BBC}"/>
    <cellStyle name="Normal 8 2 4 3 9 2" xfId="36412" xr:uid="{EF9CC325-4569-4002-96D5-CD24AA31C741}"/>
    <cellStyle name="Normal 8 2 4 3_Canada W" xfId="35227" xr:uid="{ACD0A9AA-5485-49E5-A3DE-F63A669B1284}"/>
    <cellStyle name="Normal 8 2 4 4" xfId="14976" xr:uid="{37076F5A-3FED-4497-8E9D-0DCED8BB13F9}"/>
    <cellStyle name="Normal 8 2 4 4 2" xfId="14977" xr:uid="{485CA141-E238-4F66-94F6-3F5424D1B70C}"/>
    <cellStyle name="Normal 8 2 4 4 2 2" xfId="14978" xr:uid="{E9845D76-A588-46C5-B701-459567D27C6D}"/>
    <cellStyle name="Normal 8 2 4 4 2 2 2" xfId="14979" xr:uid="{C278F2C8-6F6F-4E7D-8AE5-CDBF0327BBCC}"/>
    <cellStyle name="Normal 8 2 4 4 2 2 2 2" xfId="30566" xr:uid="{54EE0C33-AC6A-4249-8A50-59642277CFB4}"/>
    <cellStyle name="Normal 8 2 4 4 2 2 3" xfId="30565" xr:uid="{1654A587-4AF4-4980-A4CC-3EDE553048CF}"/>
    <cellStyle name="Normal 8 2 4 4 2 3" xfId="14980" xr:uid="{89E72B06-10C5-4294-9B2A-82F9E7AEAA80}"/>
    <cellStyle name="Normal 8 2 4 4 2 3 2" xfId="14981" xr:uid="{F64F5DAC-DEBC-4489-BEB8-4D6A7D56A709}"/>
    <cellStyle name="Normal 8 2 4 4 2 3 2 2" xfId="30568" xr:uid="{863CAFB2-3BD3-413A-B09A-37B9B2085533}"/>
    <cellStyle name="Normal 8 2 4 4 2 3 3" xfId="30567" xr:uid="{AE4BD883-BED8-4782-9E87-AFDCAF7B71E1}"/>
    <cellStyle name="Normal 8 2 4 4 2 4" xfId="14982" xr:uid="{BC817A30-9CFA-4636-A9A4-979D9060B65B}"/>
    <cellStyle name="Normal 8 2 4 4 2 4 2" xfId="30569" xr:uid="{E6A84C96-0996-42DC-8532-1AAB3E8A1DC3}"/>
    <cellStyle name="Normal 8 2 4 4 2 5" xfId="30564" xr:uid="{BDE5791E-E9E3-49CD-92E8-019551325496}"/>
    <cellStyle name="Normal 8 2 4 4 3" xfId="14983" xr:uid="{F59F1E29-1EA9-43E0-9FBF-8F06C7382BD0}"/>
    <cellStyle name="Normal 8 2 4 4 3 2" xfId="14984" xr:uid="{4E33F8C7-413A-42E8-BAC3-8F0F12747D1A}"/>
    <cellStyle name="Normal 8 2 4 4 3 2 2" xfId="30571" xr:uid="{13F3C144-1E84-44D8-8DF2-FBD647FAA10A}"/>
    <cellStyle name="Normal 8 2 4 4 3 3" xfId="30570" xr:uid="{2571A3DC-5CB5-431A-BFB9-3615497BEF83}"/>
    <cellStyle name="Normal 8 2 4 4 4" xfId="14985" xr:uid="{07E1BF73-9BCA-4A72-82CC-30C3E1CF6494}"/>
    <cellStyle name="Normal 8 2 4 4 4 2" xfId="14986" xr:uid="{65748DF0-759F-4339-8724-5A7789C49D12}"/>
    <cellStyle name="Normal 8 2 4 4 4 2 2" xfId="30573" xr:uid="{A4A0B261-E64E-4EDA-928E-47370C9061F9}"/>
    <cellStyle name="Normal 8 2 4 4 4 3" xfId="30572" xr:uid="{C65549AE-2E94-4F20-8995-CC8180548346}"/>
    <cellStyle name="Normal 8 2 4 4 5" xfId="14987" xr:uid="{EE8A8A68-4CB7-4C30-828A-92D608270149}"/>
    <cellStyle name="Normal 8 2 4 4 5 2" xfId="30574" xr:uid="{DA06FC23-58AF-4C3E-8B06-34EB5176CAD9}"/>
    <cellStyle name="Normal 8 2 4 4 6" xfId="30563" xr:uid="{DE058AD9-72F0-450D-BFED-F15D3E84EA39}"/>
    <cellStyle name="Normal 8 2 4 4_Canada W" xfId="35228" xr:uid="{BB794DDA-35C9-4320-9DEC-8DC7B72D47CD}"/>
    <cellStyle name="Normal 8 2 4 5" xfId="14988" xr:uid="{C4BF4C79-862A-4D2B-B1DA-3C12B21690EE}"/>
    <cellStyle name="Normal 8 2 4 5 2" xfId="14989" xr:uid="{7736D421-FAC2-4AA0-8AA5-6433BB980988}"/>
    <cellStyle name="Normal 8 2 4 5 2 2" xfId="14990" xr:uid="{F8813A8F-4200-450B-BF73-F9EA94199AAD}"/>
    <cellStyle name="Normal 8 2 4 5 2 2 2" xfId="30577" xr:uid="{415488AB-9A39-430E-AA1F-64B53888BC6C}"/>
    <cellStyle name="Normal 8 2 4 5 2 3" xfId="30576" xr:uid="{6DCDF6AF-2E22-48FE-8E0A-DEB465A73F03}"/>
    <cellStyle name="Normal 8 2 4 5 3" xfId="14991" xr:uid="{DD052DF0-1A6C-45EB-BE7C-B226DF3132FC}"/>
    <cellStyle name="Normal 8 2 4 5 3 2" xfId="14992" xr:uid="{3625A4ED-60EC-4A23-A65B-AB9556BD1160}"/>
    <cellStyle name="Normal 8 2 4 5 3 2 2" xfId="30579" xr:uid="{F96147B8-99DE-447B-9D6F-92103D9899A1}"/>
    <cellStyle name="Normal 8 2 4 5 3 3" xfId="30578" xr:uid="{05C21974-2F7F-43D6-9499-36261145267A}"/>
    <cellStyle name="Normal 8 2 4 5 4" xfId="14993" xr:uid="{8E8E40BD-6739-4F20-BE42-1614C1ACACA4}"/>
    <cellStyle name="Normal 8 2 4 5 4 2" xfId="30580" xr:uid="{987982C9-961C-4794-8617-D5CC3A06A181}"/>
    <cellStyle name="Normal 8 2 4 5 5" xfId="30575" xr:uid="{4739120E-F18E-4E18-8C21-00B37F44BC0A}"/>
    <cellStyle name="Normal 8 2 4 5_Canada W" xfId="35229" xr:uid="{408DBBA9-AC45-44C0-9595-59EE11403B4B}"/>
    <cellStyle name="Normal 8 2 4 6" xfId="14994" xr:uid="{688E3107-4FF0-4981-AA3B-4F6C1BA6AF2C}"/>
    <cellStyle name="Normal 8 2 4 6 2" xfId="14995" xr:uid="{CABF88B5-30D6-4295-A55B-442BCE470C75}"/>
    <cellStyle name="Normal 8 2 4 6 2 2" xfId="30582" xr:uid="{321900D9-A978-4549-A78C-1181EC2DE7FA}"/>
    <cellStyle name="Normal 8 2 4 6 3" xfId="14996" xr:uid="{C70E1A65-7166-45CC-9B56-07A256D23883}"/>
    <cellStyle name="Normal 8 2 4 6 3 2" xfId="30583" xr:uid="{A0999BF0-B270-49E4-A5D3-20781355AB4B}"/>
    <cellStyle name="Normal 8 2 4 6 4" xfId="30581" xr:uid="{94016FE7-0A49-41B2-A0F5-206F6461B326}"/>
    <cellStyle name="Normal 8 2 4 6_Canada W" xfId="35230" xr:uid="{E9D0BFC5-2B5B-4FFF-B306-ABDDD2D8A311}"/>
    <cellStyle name="Normal 8 2 4 7" xfId="14997" xr:uid="{3AE4FEDD-EBF0-4E31-A7FA-E945B0CAAB68}"/>
    <cellStyle name="Normal 8 2 4 7 2" xfId="14998" xr:uid="{8A01AC9F-1568-4E1C-B11C-16A092C3F9F7}"/>
    <cellStyle name="Normal 8 2 4 7 2 2" xfId="30585" xr:uid="{F18244BF-C9D3-4972-9D51-4F04F1A5E2AE}"/>
    <cellStyle name="Normal 8 2 4 7 3" xfId="30584" xr:uid="{93729298-77A0-4F50-83A0-9A5E1F2E7D73}"/>
    <cellStyle name="Normal 8 2 4 7 3 2" xfId="36423" xr:uid="{5589EEE1-B92E-4309-9D01-9880AA4BB710}"/>
    <cellStyle name="Normal 8 2 4 7 4" xfId="36422" xr:uid="{2BEC076A-9ECA-4AF4-8CFB-5EAF25432F47}"/>
    <cellStyle name="Normal 8 2 4 7_Canada W" xfId="35231" xr:uid="{101B193A-A822-47CB-996E-3934F9787AE1}"/>
    <cellStyle name="Normal 8 2 4 8" xfId="14999" xr:uid="{5E5A9973-688D-4CDF-9B0A-CE90580ADDD5}"/>
    <cellStyle name="Normal 8 2 4 8 2" xfId="15000" xr:uid="{4A224AED-645A-46E2-A7FC-D2EFDB59F613}"/>
    <cellStyle name="Normal 8 2 4 8 2 2" xfId="30587" xr:uid="{1FED3F0C-24B7-4F61-A6E3-F54DF61F50AC}"/>
    <cellStyle name="Normal 8 2 4 8 3" xfId="30586" xr:uid="{99ED30E2-D0A5-44F5-9A4F-69C5B94D8A77}"/>
    <cellStyle name="Normal 8 2 4 8 3 2" xfId="36425" xr:uid="{52ED5E3E-BDF7-432A-AE51-1EFBF675C5D0}"/>
    <cellStyle name="Normal 8 2 4 8 4" xfId="36424" xr:uid="{0B04B6D9-D653-46AF-B82F-F677BAE6F012}"/>
    <cellStyle name="Normal 8 2 4 8_Canada W" xfId="35232" xr:uid="{41E0386B-3141-4ECB-A0EB-CD519ADBAECB}"/>
    <cellStyle name="Normal 8 2 4 9" xfId="15001" xr:uid="{A1FA58D3-C66C-4B5F-8000-33861207D96D}"/>
    <cellStyle name="Normal 8 2 4 9 2" xfId="30588" xr:uid="{1043C85B-6724-4711-8B96-B730E7EB96B7}"/>
    <cellStyle name="Normal 8 2 4_Canada W" xfId="35233" xr:uid="{060DDCEF-577D-40EE-AC7B-3A4F885423D9}"/>
    <cellStyle name="Normal 8 2 5" xfId="1913" xr:uid="{00000000-0005-0000-0000-00004F080000}"/>
    <cellStyle name="Normal 8 2 5 10" xfId="19750" xr:uid="{46678431-A9FD-4881-ADF7-B172BE34AE31}"/>
    <cellStyle name="Normal 8 2 5 10 2" xfId="36427" xr:uid="{93AA7B7B-59F3-41C1-86B4-6B57BD665BA2}"/>
    <cellStyle name="Normal 8 2 5 11" xfId="34199" xr:uid="{42E1323E-858A-4D50-A842-3B2E9A633040}"/>
    <cellStyle name="Normal 8 2 5 11 2" xfId="36426" xr:uid="{FD56B6D1-3B42-4FE2-A7E2-85A5D0CC8806}"/>
    <cellStyle name="Normal 8 2 5 2" xfId="1914" xr:uid="{00000000-0005-0000-0000-000050080000}"/>
    <cellStyle name="Normal 8 2 5 2 2" xfId="1915" xr:uid="{00000000-0005-0000-0000-000051080000}"/>
    <cellStyle name="Normal 8 2 5 2 2 2" xfId="15002" xr:uid="{8A36F560-3790-461E-BC8D-39458047EF7F}"/>
    <cellStyle name="Normal 8 2 5 2 2 2 2" xfId="15003" xr:uid="{D87585E0-BE73-4FD4-AC12-E96C2BD2DEE2}"/>
    <cellStyle name="Normal 8 2 5 2 2 2 2 2" xfId="30590" xr:uid="{1C8C6608-0849-46E4-B5F6-79AAB53BC9AB}"/>
    <cellStyle name="Normal 8 2 5 2 2 2 3" xfId="15004" xr:uid="{0280A894-45F7-4B12-975B-8C8755F90E91}"/>
    <cellStyle name="Normal 8 2 5 2 2 2 3 2" xfId="30591" xr:uid="{CE6E61CE-44EC-4515-8B60-A0CC5B047007}"/>
    <cellStyle name="Normal 8 2 5 2 2 2 4" xfId="30589" xr:uid="{0F43F5A5-08BC-428B-87D2-A60CAA9BDB3F}"/>
    <cellStyle name="Normal 8 2 5 2 2 3" xfId="15005" xr:uid="{9F04DB30-C643-41CF-A3BD-CB30C71275A4}"/>
    <cellStyle name="Normal 8 2 5 2 2 3 2" xfId="15006" xr:uid="{7676A492-CE07-40D6-B1B6-7B2ABC0970CD}"/>
    <cellStyle name="Normal 8 2 5 2 2 3 2 2" xfId="30593" xr:uid="{D0994C12-20E7-4A53-AF2D-775CDD706B75}"/>
    <cellStyle name="Normal 8 2 5 2 2 3 3" xfId="30592" xr:uid="{E2D296FE-A992-4C6F-95E8-E56BA9724480}"/>
    <cellStyle name="Normal 8 2 5 2 2 4" xfId="15007" xr:uid="{ADC6007A-D263-46AA-8E10-1B07F99E623F}"/>
    <cellStyle name="Normal 8 2 5 2 2 4 2" xfId="15008" xr:uid="{B3EE702C-C7EC-4AF2-A885-FB33821AD393}"/>
    <cellStyle name="Normal 8 2 5 2 2 4 2 2" xfId="30595" xr:uid="{DC0A607C-4985-4698-9532-BF127DC532F1}"/>
    <cellStyle name="Normal 8 2 5 2 2 4 3" xfId="30594" xr:uid="{993DCC7B-6BD2-4330-9F00-87BED1DDD166}"/>
    <cellStyle name="Normal 8 2 5 2 2 5" xfId="15009" xr:uid="{DBFD5BF2-5EC2-48B0-B61D-CE1A664E975B}"/>
    <cellStyle name="Normal 8 2 5 2 2 5 2" xfId="30596" xr:uid="{EE89151A-9919-45CC-9ECF-E3A2C1ADE44D}"/>
    <cellStyle name="Normal 8 2 5 2 2 6" xfId="34201" xr:uid="{0BE470AB-EECA-4956-BAC5-552F28E29E60}"/>
    <cellStyle name="Normal 8 2 5 2 2_Canada W" xfId="35234" xr:uid="{5C521820-45C3-47E2-95D3-FE797E85E6AC}"/>
    <cellStyle name="Normal 8 2 5 2 3" xfId="15010" xr:uid="{E45A6511-9C26-4DCA-AAA9-AB119B2BD24E}"/>
    <cellStyle name="Normal 8 2 5 2 3 2" xfId="15011" xr:uid="{903695DE-255C-45D2-802F-E11264C9E44D}"/>
    <cellStyle name="Normal 8 2 5 2 3 2 2" xfId="30598" xr:uid="{5EDA52A5-EF33-4662-B6A4-E92A51AD631A}"/>
    <cellStyle name="Normal 8 2 5 2 3 3" xfId="15012" xr:uid="{44AA43EF-E6E2-45CC-86E5-A406EF237FCD}"/>
    <cellStyle name="Normal 8 2 5 2 3 3 2" xfId="30599" xr:uid="{F980D984-4113-409A-8E5C-AB8AF4270F08}"/>
    <cellStyle name="Normal 8 2 5 2 3 4" xfId="30597" xr:uid="{C825E38E-DDC3-4CF2-8935-22359241D886}"/>
    <cellStyle name="Normal 8 2 5 2 3_Canada W" xfId="35235" xr:uid="{3753EDE2-AF6B-419B-B30E-41782BD1009E}"/>
    <cellStyle name="Normal 8 2 5 2 4" xfId="15013" xr:uid="{BB77C33B-93E7-4816-B380-BAC9F576173C}"/>
    <cellStyle name="Normal 8 2 5 2 4 2" xfId="15014" xr:uid="{18493DC9-D2D1-4586-B3F4-384D599ADC4A}"/>
    <cellStyle name="Normal 8 2 5 2 4 2 2" xfId="30601" xr:uid="{AEFE74DA-E1F7-4663-8F15-27A402F0491B}"/>
    <cellStyle name="Normal 8 2 5 2 4 3" xfId="15015" xr:uid="{8F2A4543-AD63-4506-A5D9-0916A28E6E52}"/>
    <cellStyle name="Normal 8 2 5 2 4 3 2" xfId="30602" xr:uid="{ADF6C00D-5EF7-432D-8482-3AAAE13355EC}"/>
    <cellStyle name="Normal 8 2 5 2 4 4" xfId="30600" xr:uid="{F1FEC7C4-CAE3-4C1F-BFA0-C2C8E10FE315}"/>
    <cellStyle name="Normal 8 2 5 2 4_Canada W" xfId="35236" xr:uid="{A198D4AF-9AB0-4D89-B238-7FEDC767CBD1}"/>
    <cellStyle name="Normal 8 2 5 2 5" xfId="15016" xr:uid="{BF395DC1-A9AF-4223-AE5F-D11EFBB729C7}"/>
    <cellStyle name="Normal 8 2 5 2 5 2" xfId="15017" xr:uid="{33F4D7F6-CF35-49DB-8B4A-E09AA0B62A8C}"/>
    <cellStyle name="Normal 8 2 5 2 5 2 2" xfId="30604" xr:uid="{8B69C803-646B-417D-A47B-008955D47F44}"/>
    <cellStyle name="Normal 8 2 5 2 5 3" xfId="30603" xr:uid="{B9C6D9DD-0F48-4B17-803E-7D0E8E7B73D8}"/>
    <cellStyle name="Normal 8 2 5 2 5 3 2" xfId="36430" xr:uid="{11BBA790-6F22-49C7-B35F-0E4E378C319B}"/>
    <cellStyle name="Normal 8 2 5 2 5 4" xfId="36429" xr:uid="{EC89E8F3-6ADC-4F99-BAD7-739C211DB50F}"/>
    <cellStyle name="Normal 8 2 5 2 5_Canada W" xfId="35237" xr:uid="{CDF5696D-3E03-4DE5-9D81-46031D29F60F}"/>
    <cellStyle name="Normal 8 2 5 2 6" xfId="15018" xr:uid="{CC43CB78-FC43-4360-94FB-5EA1EAE101A9}"/>
    <cellStyle name="Normal 8 2 5 2 6 2" xfId="15019" xr:uid="{71C49C4D-9119-4880-B613-42E92819C8CA}"/>
    <cellStyle name="Normal 8 2 5 2 6 2 2" xfId="30606" xr:uid="{F5AC726E-E90D-42B1-B8A7-9F95F2493DDA}"/>
    <cellStyle name="Normal 8 2 5 2 6 3" xfId="30605" xr:uid="{80A1A0F9-5C41-4346-86A2-740D746621BC}"/>
    <cellStyle name="Normal 8 2 5 2 6 3 2" xfId="36432" xr:uid="{B83CCBD6-5225-4E76-9764-7C58042D87AB}"/>
    <cellStyle name="Normal 8 2 5 2 6 4" xfId="36431" xr:uid="{146EFBF6-D49A-4BE0-A272-A4CE4A1F5CFA}"/>
    <cellStyle name="Normal 8 2 5 2 6_Canada W" xfId="35238" xr:uid="{90141251-E5AC-4EE4-AEF1-B7B8D0D985EE}"/>
    <cellStyle name="Normal 8 2 5 2 7" xfId="15020" xr:uid="{75B29DC7-460F-4EC7-943E-47E99E9A5EC5}"/>
    <cellStyle name="Normal 8 2 5 2 7 2" xfId="30607" xr:uid="{AD1D9372-FEF0-498B-8D34-38686FCC7AC1}"/>
    <cellStyle name="Normal 8 2 5 2 8" xfId="18055" xr:uid="{BA1D7607-80FE-4CF4-B1E3-F42417D196AA}"/>
    <cellStyle name="Normal 8 2 5 2 8 2" xfId="36433" xr:uid="{C2EE6CA2-9D22-4A02-BCDC-5C6A3840106A}"/>
    <cellStyle name="Normal 8 2 5 2 9" xfId="34200" xr:uid="{741D26DC-9E13-4A75-8267-93D23FDC654E}"/>
    <cellStyle name="Normal 8 2 5 2 9 2" xfId="36428" xr:uid="{E22B74B3-2177-4DD9-8D4F-C8636D3FDFED}"/>
    <cellStyle name="Normal 8 2 5 2_Canada W" xfId="35239" xr:uid="{D0918AFF-9D96-4AD0-B0AA-C6E71D6C6404}"/>
    <cellStyle name="Normal 8 2 5 3" xfId="1916" xr:uid="{00000000-0005-0000-0000-000053080000}"/>
    <cellStyle name="Normal 8 2 5 3 2" xfId="15021" xr:uid="{27136B7A-24E6-44FE-807B-AC2F29B62E0C}"/>
    <cellStyle name="Normal 8 2 5 3 2 2" xfId="15022" xr:uid="{197E7085-75F0-417F-B950-C35EC32E0707}"/>
    <cellStyle name="Normal 8 2 5 3 2 2 2" xfId="30609" xr:uid="{B925E84D-BB3B-4C8E-A259-06B2E79F6A62}"/>
    <cellStyle name="Normal 8 2 5 3 2 3" xfId="15023" xr:uid="{7346F8FD-F2F0-4A7D-8406-B615476A8529}"/>
    <cellStyle name="Normal 8 2 5 3 2 3 2" xfId="30610" xr:uid="{50A96E70-DE50-455B-81F3-DC10E967C315}"/>
    <cellStyle name="Normal 8 2 5 3 2 4" xfId="30608" xr:uid="{819DA552-65DF-418D-9380-4EEA497F54E5}"/>
    <cellStyle name="Normal 8 2 5 3 2_Canada W" xfId="35240" xr:uid="{2B930003-6FB1-458B-903A-93426F241584}"/>
    <cellStyle name="Normal 8 2 5 3 3" xfId="15024" xr:uid="{A26B6514-FAA5-4133-B25A-A89F6D5BA07F}"/>
    <cellStyle name="Normal 8 2 5 3 3 2" xfId="15025" xr:uid="{F2E92E87-6E42-4A10-B09F-3EEAAC0C83E6}"/>
    <cellStyle name="Normal 8 2 5 3 3 2 2" xfId="30612" xr:uid="{93A84A4E-2528-49F7-8EAE-A435D5A7836B}"/>
    <cellStyle name="Normal 8 2 5 3 3 3" xfId="30611" xr:uid="{F613F9BF-7659-4958-B158-533873D0AE4F}"/>
    <cellStyle name="Normal 8 2 5 3 3 3 2" xfId="36436" xr:uid="{C6270EC1-F926-4657-95ED-D69A487C0658}"/>
    <cellStyle name="Normal 8 2 5 3 3 4" xfId="36435" xr:uid="{A36AEC29-04A1-4253-8750-BAB87DC55FC9}"/>
    <cellStyle name="Normal 8 2 5 3 3_Canada W" xfId="35241" xr:uid="{06026991-8E4C-455F-BE1A-95EBD0BF0B4E}"/>
    <cellStyle name="Normal 8 2 5 3 4" xfId="15026" xr:uid="{54242AD9-968B-406C-95EB-494FB29502E8}"/>
    <cellStyle name="Normal 8 2 5 3 4 2" xfId="15027" xr:uid="{7470FA8D-E5A5-4BD1-94E1-C9FDF81F7C5D}"/>
    <cellStyle name="Normal 8 2 5 3 4 2 2" xfId="30614" xr:uid="{07594CE5-0677-4F10-AB45-9A27445CE983}"/>
    <cellStyle name="Normal 8 2 5 3 4 3" xfId="30613" xr:uid="{8D95A96B-A960-4C3F-91C7-9CEFA58B0D98}"/>
    <cellStyle name="Normal 8 2 5 3 4 3 2" xfId="36438" xr:uid="{31D96365-0983-4D62-8620-783223675C58}"/>
    <cellStyle name="Normal 8 2 5 3 4 4" xfId="36437" xr:uid="{17FAE984-5A29-497A-A6F9-607DC142BAEE}"/>
    <cellStyle name="Normal 8 2 5 3 4_Canada W" xfId="35242" xr:uid="{5EBD9327-F3A3-4B5A-8F13-7CEE3BA3A631}"/>
    <cellStyle name="Normal 8 2 5 3 5" xfId="15028" xr:uid="{6946E7AD-5C28-43B5-BA3E-BC371F58D856}"/>
    <cellStyle name="Normal 8 2 5 3 5 2" xfId="30615" xr:uid="{97938A11-80FD-432D-9B29-821414CCDC88}"/>
    <cellStyle name="Normal 8 2 5 3 5 2 2" xfId="36440" xr:uid="{EB31F921-9EBD-40DF-85C9-5BCCD6792C68}"/>
    <cellStyle name="Normal 8 2 5 3 5 3" xfId="19736" xr:uid="{241F7194-0823-4A11-B8AF-17D5964C23C6}"/>
    <cellStyle name="Normal 8 2 5 3 5 3 2" xfId="36441" xr:uid="{3EB0F16F-D598-4BE2-8D36-198DB0ABA1EE}"/>
    <cellStyle name="Normal 8 2 5 3 5 4" xfId="36439" xr:uid="{77AE98AA-BBAA-445E-B7CE-70B54FC456AD}"/>
    <cellStyle name="Normal 8 2 5 3 5_Canada W" xfId="35243" xr:uid="{7B1DCC03-2E9C-464E-AC09-76F2B56F2B56}"/>
    <cellStyle name="Normal 8 2 5 3 6" xfId="18054" xr:uid="{8659919B-6288-428C-9D2C-98083BF7F7CC}"/>
    <cellStyle name="Normal 8 2 5 3 6 2" xfId="19734" xr:uid="{C7E7CA70-3D5A-4E97-8257-820D4774E863}"/>
    <cellStyle name="Normal 8 2 5 3 6 2 2" xfId="36443" xr:uid="{1C78F919-021F-40FC-8089-3BDADE7EFD48}"/>
    <cellStyle name="Normal 8 2 5 3 6 3" xfId="19733" xr:uid="{D1EA3763-C63C-481D-9836-3B973D8DC33C}"/>
    <cellStyle name="Normal 8 2 5 3 6 3 2" xfId="36444" xr:uid="{5183F803-3C55-498D-8EC9-80180C47C2A4}"/>
    <cellStyle name="Normal 8 2 5 3 6 4" xfId="36442" xr:uid="{17C39184-8A91-4789-A047-5F2A6EEC49B1}"/>
    <cellStyle name="Normal 8 2 5 3 6_Canada W" xfId="35244" xr:uid="{F386553B-318C-464E-8DA5-2944B4268126}"/>
    <cellStyle name="Normal 8 2 5 3 7" xfId="19731" xr:uid="{A45C5CD2-1A64-4AA2-A76C-297038792400}"/>
    <cellStyle name="Normal 8 2 5 3 7 2" xfId="36445" xr:uid="{257C9390-1652-4346-B006-278A58CEDD7C}"/>
    <cellStyle name="Normal 8 2 5 3 8" xfId="19730" xr:uid="{AF50133B-E451-442A-8BD2-7B0CF58B42C5}"/>
    <cellStyle name="Normal 8 2 5 3 8 2" xfId="36446" xr:uid="{91924A2E-464F-4CA9-8777-B78AE4411C53}"/>
    <cellStyle name="Normal 8 2 5 3 9" xfId="34202" xr:uid="{A1242B2B-35EB-4508-8A46-6BC1BEEDAEB0}"/>
    <cellStyle name="Normal 8 2 5 3 9 2" xfId="36434" xr:uid="{1CB203F4-507D-4365-8C48-3A9CAB2C0465}"/>
    <cellStyle name="Normal 8 2 5 3_Canada W" xfId="35245" xr:uid="{219EFCD3-5940-4CF4-8D08-FB254814A945}"/>
    <cellStyle name="Normal 8 2 5 4" xfId="15029" xr:uid="{296D2220-C867-494C-ABB8-AE9785D6857E}"/>
    <cellStyle name="Normal 8 2 5 4 2" xfId="15030" xr:uid="{CC904FA8-76BB-4417-A39E-E02155445301}"/>
    <cellStyle name="Normal 8 2 5 4 2 2" xfId="30617" xr:uid="{BA275305-6454-4262-8861-69F3E4762176}"/>
    <cellStyle name="Normal 8 2 5 4 3" xfId="15031" xr:uid="{3AB2A6FA-E114-4C1A-8AAE-8E68FA4DC61A}"/>
    <cellStyle name="Normal 8 2 5 4 3 2" xfId="30618" xr:uid="{86CCD5C1-24B1-4736-B410-40A893C4CCD6}"/>
    <cellStyle name="Normal 8 2 5 4 4" xfId="30616" xr:uid="{6C34CB2B-63CB-4E92-9126-20EA29A8D597}"/>
    <cellStyle name="Normal 8 2 5 4_Canada W" xfId="35246" xr:uid="{8B09A451-A947-4F36-B92C-D584D4B59EB9}"/>
    <cellStyle name="Normal 8 2 5 5" xfId="15032" xr:uid="{7F2C218A-7174-48E0-9428-3DA39A84804D}"/>
    <cellStyle name="Normal 8 2 5 5 2" xfId="15033" xr:uid="{0F934614-F5CD-4521-AADC-C2E8143BABA9}"/>
    <cellStyle name="Normal 8 2 5 5 2 2" xfId="30620" xr:uid="{FA061535-2319-4FE2-AF6F-BB24E7593FD0}"/>
    <cellStyle name="Normal 8 2 5 5 3" xfId="15034" xr:uid="{272578B2-0086-40C2-9049-B97E98B8B3EF}"/>
    <cellStyle name="Normal 8 2 5 5 3 2" xfId="30621" xr:uid="{426A5815-6821-4445-9822-665CAA938429}"/>
    <cellStyle name="Normal 8 2 5 5 4" xfId="30619" xr:uid="{63C83BCD-9C98-4F64-8D5A-4AD806701920}"/>
    <cellStyle name="Normal 8 2 5 5_Canada W" xfId="35247" xr:uid="{949B4894-527A-4B84-A1B4-C12BBD7743C4}"/>
    <cellStyle name="Normal 8 2 5 6" xfId="15035" xr:uid="{6B05E3AD-BD4F-4CA7-9DFD-E5A32476604F}"/>
    <cellStyle name="Normal 8 2 5 6 2" xfId="15036" xr:uid="{667FE58C-F18E-4E23-9703-99952F729F96}"/>
    <cellStyle name="Normal 8 2 5 6 2 2" xfId="30623" xr:uid="{F3C24A23-2EF7-4643-B520-D5F4A5F176B5}"/>
    <cellStyle name="Normal 8 2 5 6 3" xfId="30622" xr:uid="{17225F33-A5B4-4CF3-BE01-377BDB7A0186}"/>
    <cellStyle name="Normal 8 2 5 6 3 2" xfId="36448" xr:uid="{1E485FC3-1F2B-48CD-B6E5-BDD7FCF5EB06}"/>
    <cellStyle name="Normal 8 2 5 6 4" xfId="36447" xr:uid="{C1E48E6E-1C19-4D9C-A3A5-07ECD352CE74}"/>
    <cellStyle name="Normal 8 2 5 6_Canada W" xfId="35248" xr:uid="{5E3274D2-E06F-4D72-976D-229AF43DB78F}"/>
    <cellStyle name="Normal 8 2 5 7" xfId="15037" xr:uid="{FEB6719D-397E-46C1-B153-F2987B083A19}"/>
    <cellStyle name="Normal 8 2 5 7 2" xfId="15038" xr:uid="{4CA85EE6-0973-4253-85BE-EC1973C1E23E}"/>
    <cellStyle name="Normal 8 2 5 7 2 2" xfId="30625" xr:uid="{5A3E13C0-5A36-455D-AD97-56E1246A5A8B}"/>
    <cellStyle name="Normal 8 2 5 7 3" xfId="30624" xr:uid="{C2E1BB1E-242E-4360-AFE9-22082868D732}"/>
    <cellStyle name="Normal 8 2 5 7 3 2" xfId="36450" xr:uid="{D442C7C9-81A6-4FD6-A1C7-EE6A43C87238}"/>
    <cellStyle name="Normal 8 2 5 7 4" xfId="36449" xr:uid="{9C594FB5-021A-4C48-B818-853957634703}"/>
    <cellStyle name="Normal 8 2 5 7_Canada W" xfId="35249" xr:uid="{7451A2CF-48C4-46C4-BB0A-01C859BDD2A9}"/>
    <cellStyle name="Normal 8 2 5 8" xfId="15039" xr:uid="{1D9890E9-71BA-4F2D-976B-AD34B0E6D34F}"/>
    <cellStyle name="Normal 8 2 5 8 2" xfId="30626" xr:uid="{D31393AE-3277-4D16-B4F5-4D707E510899}"/>
    <cellStyle name="Normal 8 2 5 8 2 2" xfId="36452" xr:uid="{A719E1F8-BD69-42A9-AE97-2861DBC3D6B0}"/>
    <cellStyle name="Normal 8 2 5 8 3" xfId="18053" xr:uid="{886084FA-4AD3-4AD7-96C2-943A05963809}"/>
    <cellStyle name="Normal 8 2 5 8 3 2" xfId="36453" xr:uid="{A65525BD-BEBB-4BEB-ADFE-12D0050D708E}"/>
    <cellStyle name="Normal 8 2 5 8 4" xfId="36451" xr:uid="{A7DF18F9-6E55-439D-B52F-5B27427D7982}"/>
    <cellStyle name="Normal 8 2 5 8_Canada W" xfId="35250" xr:uid="{D605864D-B125-411D-B36F-108CCE645860}"/>
    <cellStyle name="Normal 8 2 5 9" xfId="19722" xr:uid="{7D629B9E-BD8C-4301-B599-A1CE6999D6F7}"/>
    <cellStyle name="Normal 8 2 5 9 2" xfId="36454" xr:uid="{23BAC96A-DC19-421A-A348-7A945456DFD6}"/>
    <cellStyle name="Normal 8 2 5_Canada W" xfId="35251" xr:uid="{DB24C867-E508-495C-AE63-BAE6B884450D}"/>
    <cellStyle name="Normal 8 2 6" xfId="1917" xr:uid="{00000000-0005-0000-0000-000055080000}"/>
    <cellStyle name="Normal 8 2 6 2" xfId="1918" xr:uid="{00000000-0005-0000-0000-000056080000}"/>
    <cellStyle name="Normal 8 2 6 2 2" xfId="15040" xr:uid="{1F97AB6E-74CF-4721-87EE-BD47C801C4C7}"/>
    <cellStyle name="Normal 8 2 6 2 2 2" xfId="15041" xr:uid="{D289F77D-BAED-42C8-85DF-4396E38BCC5A}"/>
    <cellStyle name="Normal 8 2 6 2 2 2 2" xfId="30628" xr:uid="{A099BF0C-0961-4326-B199-F0E918B1050E}"/>
    <cellStyle name="Normal 8 2 6 2 2 3" xfId="15042" xr:uid="{C2CCACB7-2222-445E-9D06-674D2B499927}"/>
    <cellStyle name="Normal 8 2 6 2 2 3 2" xfId="30629" xr:uid="{0C4F7A72-A1D4-4D42-AE37-396E9DFDB245}"/>
    <cellStyle name="Normal 8 2 6 2 2 4" xfId="30627" xr:uid="{29C1B9EC-4B16-4635-AD07-E83E7485A645}"/>
    <cellStyle name="Normal 8 2 6 2 3" xfId="15043" xr:uid="{AAD7C335-C04B-4D97-8B1E-3BAE95FC45DF}"/>
    <cellStyle name="Normal 8 2 6 2 3 2" xfId="15044" xr:uid="{9CDDEC33-067C-4ACD-92CE-72386CFA7687}"/>
    <cellStyle name="Normal 8 2 6 2 3 2 2" xfId="30631" xr:uid="{82984AB0-409D-46F9-A6A1-5EE49D99E152}"/>
    <cellStyle name="Normal 8 2 6 2 3 3" xfId="30630" xr:uid="{C4F1E81F-3FC1-4445-91E5-1664C8249AA2}"/>
    <cellStyle name="Normal 8 2 6 2 4" xfId="15045" xr:uid="{D86D0F1E-EC64-4361-A844-8888735A0898}"/>
    <cellStyle name="Normal 8 2 6 2 4 2" xfId="15046" xr:uid="{15B7F812-35DD-4678-9378-9D2B3A95EADD}"/>
    <cellStyle name="Normal 8 2 6 2 4 2 2" xfId="30633" xr:uid="{CD8EB844-9EC0-42A9-9265-219C2BB7A684}"/>
    <cellStyle name="Normal 8 2 6 2 4 3" xfId="30632" xr:uid="{48262C0C-ADAF-4B11-9537-87F382D74FEA}"/>
    <cellStyle name="Normal 8 2 6 2 5" xfId="15047" xr:uid="{833E0927-9712-4F26-9B54-D6CF89C9F308}"/>
    <cellStyle name="Normal 8 2 6 2 5 2" xfId="30634" xr:uid="{2D0CDEEF-319C-4CD6-8247-60FB54794171}"/>
    <cellStyle name="Normal 8 2 6 2 6" xfId="34204" xr:uid="{CBFE1FAC-AF5E-49F3-AF81-D4BD6988A17D}"/>
    <cellStyle name="Normal 8 2 6 2_Canada W" xfId="35252" xr:uid="{99BF93AC-A547-43E7-89C4-92FC2999DD16}"/>
    <cellStyle name="Normal 8 2 6 3" xfId="15048" xr:uid="{68204AC8-9CC4-4659-A5CB-2AA44285F884}"/>
    <cellStyle name="Normal 8 2 6 3 2" xfId="15049" xr:uid="{17390FD4-80F0-45EC-B965-A26D8A239F91}"/>
    <cellStyle name="Normal 8 2 6 3 2 2" xfId="30636" xr:uid="{51A5A2EC-47B6-46FF-811F-D9B731E41BF6}"/>
    <cellStyle name="Normal 8 2 6 3 3" xfId="15050" xr:uid="{813E7C2B-AB2A-4F77-ADC3-672A15DB248B}"/>
    <cellStyle name="Normal 8 2 6 3 3 2" xfId="30637" xr:uid="{ABC78F09-0539-4393-8AF3-FF6E036B3B75}"/>
    <cellStyle name="Normal 8 2 6 3 4" xfId="30635" xr:uid="{674DB757-12E0-48B9-92E6-10BDC7ED5DE1}"/>
    <cellStyle name="Normal 8 2 6 3_Canada W" xfId="35253" xr:uid="{148812A4-C3FA-4803-BD69-BBDCD3FE32CC}"/>
    <cellStyle name="Normal 8 2 6 4" xfId="15051" xr:uid="{3D3F1D64-E7DC-4109-8E33-E3B61F8FA3CF}"/>
    <cellStyle name="Normal 8 2 6 4 2" xfId="15052" xr:uid="{84D3D068-78D2-4F17-9802-9310EC2AE3C1}"/>
    <cellStyle name="Normal 8 2 6 4 2 2" xfId="30639" xr:uid="{F8BE085D-D22C-4166-A7CC-87F01E3441A4}"/>
    <cellStyle name="Normal 8 2 6 4 3" xfId="15053" xr:uid="{9181030E-7481-4E04-9980-D40076CF1122}"/>
    <cellStyle name="Normal 8 2 6 4 3 2" xfId="30640" xr:uid="{53A5F5CA-4EFA-4491-B3E2-A7AA77A872AE}"/>
    <cellStyle name="Normal 8 2 6 4 4" xfId="30638" xr:uid="{0D7D838E-8122-4FF0-BE6F-DDF3361F3D85}"/>
    <cellStyle name="Normal 8 2 6 4_Canada W" xfId="35254" xr:uid="{EE3FB20A-DE4D-40B3-B951-CAEFE37A27B8}"/>
    <cellStyle name="Normal 8 2 6 5" xfId="15054" xr:uid="{64EFDE2C-219F-446E-BFB9-D539EA9F8D99}"/>
    <cellStyle name="Normal 8 2 6 5 2" xfId="15055" xr:uid="{11CCB3F6-A530-4885-AD1C-45A210E1D79B}"/>
    <cellStyle name="Normal 8 2 6 5 2 2" xfId="30642" xr:uid="{9E7C8DB2-F176-4E73-B913-F7268D7B4496}"/>
    <cellStyle name="Normal 8 2 6 5 3" xfId="30641" xr:uid="{34CC99AF-91CC-4787-9F4C-249FA34601D2}"/>
    <cellStyle name="Normal 8 2 6 5 3 2" xfId="36457" xr:uid="{4A29BC65-0336-4973-9170-F994915B31CE}"/>
    <cellStyle name="Normal 8 2 6 5 4" xfId="36456" xr:uid="{23C5CB14-7512-4446-B81C-7F98A5B666D6}"/>
    <cellStyle name="Normal 8 2 6 5_Canada W" xfId="35255" xr:uid="{8EE57A73-A5DB-435D-8B8A-FF9081C350B6}"/>
    <cellStyle name="Normal 8 2 6 6" xfId="15056" xr:uid="{73CE9775-FB66-4423-BB9D-2CD9EEDF958D}"/>
    <cellStyle name="Normal 8 2 6 6 2" xfId="15057" xr:uid="{26671650-7B5B-49AF-88D7-CD391210AC02}"/>
    <cellStyle name="Normal 8 2 6 6 2 2" xfId="30644" xr:uid="{85F011CA-EC49-41F5-81AF-0057148C3E1C}"/>
    <cellStyle name="Normal 8 2 6 6 3" xfId="30643" xr:uid="{DD1411A7-0B10-40A2-AE2B-AC22993DC744}"/>
    <cellStyle name="Normal 8 2 6 6 3 2" xfId="36459" xr:uid="{66B21F44-7F2C-4E6D-9E94-535C471E9427}"/>
    <cellStyle name="Normal 8 2 6 6 4" xfId="36458" xr:uid="{D5FB83B0-ECD1-4949-8B4A-3C31BFA42169}"/>
    <cellStyle name="Normal 8 2 6 6_Canada W" xfId="35256" xr:uid="{45A89FD7-62E0-4E88-808A-2C2BE5FCE556}"/>
    <cellStyle name="Normal 8 2 6 7" xfId="15058" xr:uid="{B9085E38-70B8-46CF-A47A-9D15611B0008}"/>
    <cellStyle name="Normal 8 2 6 7 2" xfId="30645" xr:uid="{94452333-6C5F-4549-BDFD-F1D42253871A}"/>
    <cellStyle name="Normal 8 2 6 8" xfId="19713" xr:uid="{CBA3D8B1-D971-4150-8625-87F278F30F4A}"/>
    <cellStyle name="Normal 8 2 6 8 2" xfId="36460" xr:uid="{93636846-0A2E-443E-B2ED-7EAFDCD3EA01}"/>
    <cellStyle name="Normal 8 2 6 9" xfId="34203" xr:uid="{090EBB44-66E7-4E14-99A1-7264EA220848}"/>
    <cellStyle name="Normal 8 2 6 9 2" xfId="36455" xr:uid="{6D8431D9-B76A-41A8-9710-07692588BB46}"/>
    <cellStyle name="Normal 8 2 6_Canada W" xfId="35257" xr:uid="{168F44CC-9523-4B9A-A5DF-7727B4DAC015}"/>
    <cellStyle name="Normal 8 2 7" xfId="1919" xr:uid="{00000000-0005-0000-0000-000058080000}"/>
    <cellStyle name="Normal 8 2 7 2" xfId="1920" xr:uid="{00000000-0005-0000-0000-000059080000}"/>
    <cellStyle name="Normal 8 2 7 2 2" xfId="15059" xr:uid="{4E24E0F6-1726-40BE-8D71-0915619034D1}"/>
    <cellStyle name="Normal 8 2 7 2 2 2" xfId="15060" xr:uid="{2312C11D-F06E-4FA2-8D13-780510A29D48}"/>
    <cellStyle name="Normal 8 2 7 2 2 2 2" xfId="30647" xr:uid="{9E86DD61-FEF4-4A1C-943F-F9A971646FB9}"/>
    <cellStyle name="Normal 8 2 7 2 2 3" xfId="15061" xr:uid="{FEF53058-3F23-4EAE-84F6-7486F4F104D7}"/>
    <cellStyle name="Normal 8 2 7 2 2 3 2" xfId="30648" xr:uid="{FCCED926-F30C-4E51-ADEA-263E6C25E3B8}"/>
    <cellStyle name="Normal 8 2 7 2 2 4" xfId="30646" xr:uid="{397F450B-F90F-46BE-844D-13D2326713D7}"/>
    <cellStyle name="Normal 8 2 7 2 3" xfId="15062" xr:uid="{F1191DA5-8B66-4F24-AD36-B2FE586FE0E2}"/>
    <cellStyle name="Normal 8 2 7 2 3 2" xfId="15063" xr:uid="{9F718396-BE41-48F6-81C5-D5F94B1EB061}"/>
    <cellStyle name="Normal 8 2 7 2 3 2 2" xfId="30650" xr:uid="{41F0C942-C360-4827-BC98-AEC64F4AF581}"/>
    <cellStyle name="Normal 8 2 7 2 3 3" xfId="30649" xr:uid="{1DC884B7-07D7-4E50-BC35-C8E00496BF09}"/>
    <cellStyle name="Normal 8 2 7 2 4" xfId="15064" xr:uid="{3841BF00-08B0-4EE8-AFAA-33AF37C7DCC0}"/>
    <cellStyle name="Normal 8 2 7 2 4 2" xfId="15065" xr:uid="{B3055D80-366E-423E-8DA0-926BFC8297AF}"/>
    <cellStyle name="Normal 8 2 7 2 4 2 2" xfId="30652" xr:uid="{74854B1F-A1EA-49B6-A422-CD797597AA4C}"/>
    <cellStyle name="Normal 8 2 7 2 4 3" xfId="30651" xr:uid="{FDDC088D-FDA5-4C5A-9D7D-190354246DC6}"/>
    <cellStyle name="Normal 8 2 7 2 5" xfId="15066" xr:uid="{BA4BA81E-A6B0-4624-9CFA-C500E0E23A25}"/>
    <cellStyle name="Normal 8 2 7 2 5 2" xfId="30653" xr:uid="{BEF4EEE4-7E21-451C-830B-3B0390E31D67}"/>
    <cellStyle name="Normal 8 2 7 2 6" xfId="34206" xr:uid="{9CAC6FB6-8D09-411F-ACCD-727A9AECF237}"/>
    <cellStyle name="Normal 8 2 7 2_Canada W" xfId="35258" xr:uid="{1631C71D-4834-4266-9638-64FED0C27654}"/>
    <cellStyle name="Normal 8 2 7 3" xfId="15067" xr:uid="{1843AEB6-2F5A-451B-8412-E2D53B1EA946}"/>
    <cellStyle name="Normal 8 2 7 3 2" xfId="15068" xr:uid="{A1BE7293-7EFB-4ED5-BF76-CD2C5BC7705C}"/>
    <cellStyle name="Normal 8 2 7 3 2 2" xfId="30655" xr:uid="{C63045A6-7FD6-4881-A05C-449840C5E3FC}"/>
    <cellStyle name="Normal 8 2 7 3 3" xfId="15069" xr:uid="{0D9C25E7-731B-4834-858E-AAF220A7C3F5}"/>
    <cellStyle name="Normal 8 2 7 3 3 2" xfId="30656" xr:uid="{651770C7-549C-415F-8EBD-B0E83938E82E}"/>
    <cellStyle name="Normal 8 2 7 3 4" xfId="30654" xr:uid="{494118BA-D8DF-4976-B045-527EB022A092}"/>
    <cellStyle name="Normal 8 2 7 3_Canada W" xfId="35259" xr:uid="{ABE89F46-449A-4536-859B-C77325F6D69C}"/>
    <cellStyle name="Normal 8 2 7 4" xfId="15070" xr:uid="{06EE8C22-8053-4C58-AE3B-84CD388BEC88}"/>
    <cellStyle name="Normal 8 2 7 4 2" xfId="15071" xr:uid="{E8B20957-35AC-404E-BBD3-45B709FB12C8}"/>
    <cellStyle name="Normal 8 2 7 4 2 2" xfId="30658" xr:uid="{088442CB-452F-4B7E-A655-96E2716E2FB3}"/>
    <cellStyle name="Normal 8 2 7 4 3" xfId="15072" xr:uid="{D37D2B37-4600-49E3-8B50-F7CB158E4AF7}"/>
    <cellStyle name="Normal 8 2 7 4 3 2" xfId="30659" xr:uid="{8601E629-0825-4F07-948C-9F52AEA51C41}"/>
    <cellStyle name="Normal 8 2 7 4 4" xfId="30657" xr:uid="{D3847FBC-5F28-4A97-B621-E8B6BCDD642A}"/>
    <cellStyle name="Normal 8 2 7 4_Canada W" xfId="35260" xr:uid="{8AA81A6A-EDFF-4FCD-9F62-181DCCD656DE}"/>
    <cellStyle name="Normal 8 2 7 5" xfId="15073" xr:uid="{FD38BE29-7277-4EF1-8D3D-2AD5A809CB96}"/>
    <cellStyle name="Normal 8 2 7 5 2" xfId="15074" xr:uid="{4C1E81E0-4EEE-4724-AFA8-A4E13B80D0A7}"/>
    <cellStyle name="Normal 8 2 7 5 2 2" xfId="30661" xr:uid="{56D4E65C-EF31-4D35-B7AB-D162DE55B950}"/>
    <cellStyle name="Normal 8 2 7 5 3" xfId="30660" xr:uid="{00BA6426-C9DF-4936-BD3C-16168EE25F19}"/>
    <cellStyle name="Normal 8 2 7 5 3 2" xfId="36463" xr:uid="{5A17B9AA-5859-40D6-A8BC-95ECD09CE83A}"/>
    <cellStyle name="Normal 8 2 7 5 4" xfId="36462" xr:uid="{1908E03A-EAE8-4A8F-B8F8-3DD4C02D78FC}"/>
    <cellStyle name="Normal 8 2 7 5_Canada W" xfId="35261" xr:uid="{B3C42FC4-0926-40C7-A69F-4479ACB0AE51}"/>
    <cellStyle name="Normal 8 2 7 6" xfId="15075" xr:uid="{29BDDEFB-AE3C-412F-B6A4-9D55F32163F5}"/>
    <cellStyle name="Normal 8 2 7 6 2" xfId="15076" xr:uid="{A4A811D5-57A7-4919-BACD-1D1688DAD8DF}"/>
    <cellStyle name="Normal 8 2 7 6 2 2" xfId="30663" xr:uid="{D752B946-8B6F-4EB7-A92A-A83616E0FDF8}"/>
    <cellStyle name="Normal 8 2 7 6 3" xfId="30662" xr:uid="{7A4D84B5-60A4-4BF2-A6A8-3567A0E562B5}"/>
    <cellStyle name="Normal 8 2 7 6 3 2" xfId="36465" xr:uid="{69CE4A80-019D-4EB2-BAAC-8A40A18FDEC3}"/>
    <cellStyle name="Normal 8 2 7 6 4" xfId="36464" xr:uid="{E15DA3FD-7BFD-4B2C-9215-A63359083774}"/>
    <cellStyle name="Normal 8 2 7 6_Canada W" xfId="35262" xr:uid="{6148B5F9-7BB9-4CA7-8A3E-84D15CE79019}"/>
    <cellStyle name="Normal 8 2 7 7" xfId="15077" xr:uid="{0ADD2B42-499A-4275-8ABD-5458EC83B490}"/>
    <cellStyle name="Normal 8 2 7 7 2" xfId="30664" xr:uid="{795BE6F6-AF38-47F3-BFCD-665C5F6149A9}"/>
    <cellStyle name="Normal 8 2 7 8" xfId="18052" xr:uid="{CC039790-0965-409A-856D-70BF1CB6C38A}"/>
    <cellStyle name="Normal 8 2 7 8 2" xfId="36466" xr:uid="{E80AE457-1F0D-4822-843E-08A214482132}"/>
    <cellStyle name="Normal 8 2 7 9" xfId="34205" xr:uid="{2EFD2D84-DF73-4E28-9AF2-656ABA72D748}"/>
    <cellStyle name="Normal 8 2 7 9 2" xfId="36461" xr:uid="{3725C557-235E-43CC-8D64-D2DEB7D3BB5C}"/>
    <cellStyle name="Normal 8 2 7_Canada W" xfId="35263" xr:uid="{1883CDE6-8003-4863-A0EE-9B06545C0E53}"/>
    <cellStyle name="Normal 8 2 8" xfId="1921" xr:uid="{00000000-0005-0000-0000-00005B080000}"/>
    <cellStyle name="Normal 8 2 8 2" xfId="15078" xr:uid="{EAAEFCB7-D2AA-44A7-A376-49C10598F148}"/>
    <cellStyle name="Normal 8 2 8 2 2" xfId="30665" xr:uid="{2EBE8CBE-018E-4F62-B177-A271CE85536F}"/>
    <cellStyle name="Normal 8 2 8 3" xfId="15079" xr:uid="{72E42A0C-DAEF-44F0-922C-A94E7DC399F8}"/>
    <cellStyle name="Normal 8 2 8 3 2" xfId="15080" xr:uid="{1ED6059E-912F-40DE-B1BA-53EF2D9EF3D4}"/>
    <cellStyle name="Normal 8 2 8 3 2 2" xfId="30667" xr:uid="{34565564-5062-4C01-A161-EAA6D26ED42A}"/>
    <cellStyle name="Normal 8 2 8 3 3" xfId="15081" xr:uid="{285DDC38-8A1D-4EA6-8874-452C63B5337A}"/>
    <cellStyle name="Normal 8 2 8 3 3 2" xfId="30668" xr:uid="{2A1B3220-9310-413A-8F25-D18B572A1897}"/>
    <cellStyle name="Normal 8 2 8 3 4" xfId="30666" xr:uid="{AB94705D-33BF-418E-9AC1-4EA374B27C12}"/>
    <cellStyle name="Normal 8 2 8 4" xfId="15082" xr:uid="{1BEAFEB2-BCD4-484E-A366-3916C20E5403}"/>
    <cellStyle name="Normal 8 2 8 4 2" xfId="15083" xr:uid="{2A75FC80-4CAA-4144-BC60-03571A9EAFFC}"/>
    <cellStyle name="Normal 8 2 8 4 2 2" xfId="30670" xr:uid="{736ABDA1-7FEE-4173-8C73-FF9D3DCE992D}"/>
    <cellStyle name="Normal 8 2 8 4 3" xfId="30669" xr:uid="{47CF87CE-F355-40E5-A9F0-7BB9F6682753}"/>
    <cellStyle name="Normal 8 2 8 5" xfId="34207" xr:uid="{F6760EC3-340E-4C59-801B-A8F2F1547F94}"/>
    <cellStyle name="Normal 8 2 8_Canada W" xfId="35264" xr:uid="{502BD49A-4E8C-49CA-9B7D-B522A7246A0C}"/>
    <cellStyle name="Normal 8 2 9" xfId="1922" xr:uid="{00000000-0005-0000-0000-00005C080000}"/>
    <cellStyle name="Normal 8 2 9 2" xfId="15084" xr:uid="{00A7DC4E-4CAA-4A97-8137-F687EBB4DB2D}"/>
    <cellStyle name="Normal 8 2 9 2 2" xfId="30671" xr:uid="{C8C4DE7E-F7EA-4C73-AB88-C702DDA52C96}"/>
    <cellStyle name="Normal 8 2 9 3" xfId="15085" xr:uid="{4ED1B734-7621-4D4D-B78D-038BA88C0D34}"/>
    <cellStyle name="Normal 8 2 9 3 2" xfId="15086" xr:uid="{B09A8DC3-71BF-4A7E-809F-BF133D4E70D7}"/>
    <cellStyle name="Normal 8 2 9 3 2 2" xfId="30673" xr:uid="{E729CA27-44ED-4173-A62E-B644C643B6D7}"/>
    <cellStyle name="Normal 8 2 9 3 3" xfId="15087" xr:uid="{70C50FE1-C037-4575-81C4-2966F3C251E6}"/>
    <cellStyle name="Normal 8 2 9 3 3 2" xfId="30674" xr:uid="{C06DF6EB-C5C0-4006-82D8-AEEA70A74B93}"/>
    <cellStyle name="Normal 8 2 9 3 4" xfId="30672" xr:uid="{E3F26FB1-4C31-4324-ABF1-6128E544BFF0}"/>
    <cellStyle name="Normal 8 2 9 4" xfId="15088" xr:uid="{1D4E1AA1-B5BB-4A39-AAB0-6CE02DFF4BB7}"/>
    <cellStyle name="Normal 8 2 9 4 2" xfId="15089" xr:uid="{0B080EAA-2A5A-4828-9BEC-B0FB702FB470}"/>
    <cellStyle name="Normal 8 2 9 4 2 2" xfId="30676" xr:uid="{23415954-E3F5-4817-8F90-DF04A6FB1CAC}"/>
    <cellStyle name="Normal 8 2 9 4 3" xfId="30675" xr:uid="{E9220801-F56E-4C7F-BC74-FC9518552CA6}"/>
    <cellStyle name="Normal 8 2 9 5" xfId="34208" xr:uid="{DEF1D674-B7BC-46F0-9B73-F4BF255974B0}"/>
    <cellStyle name="Normal 8 2 9_Canada W" xfId="35265" xr:uid="{47EDBB35-3072-4CA2-B7A2-57632DFAEE6F}"/>
    <cellStyle name="Normal 8 2_2015 BFOREC HFM PLBS" xfId="1923" xr:uid="{00000000-0005-0000-0000-00005D080000}"/>
    <cellStyle name="Normal 8 20" xfId="17983" xr:uid="{30D6A5FA-9C3E-4D47-B35B-0176A0411D9F}"/>
    <cellStyle name="Normal 8 21" xfId="17939" xr:uid="{9DE1A2A3-4645-44E9-9705-334D62074726}"/>
    <cellStyle name="Normal 8 22" xfId="17976" xr:uid="{87ABE863-453B-4967-A5E4-9F27F97A37D6}"/>
    <cellStyle name="Normal 8 23" xfId="17996" xr:uid="{23C3EFAE-FC02-4DAF-860D-3879FD889CF5}"/>
    <cellStyle name="Normal 8 24" xfId="18009" xr:uid="{43DFCF1A-124F-4BDB-9894-ECA248E061F7}"/>
    <cellStyle name="Normal 8 25" xfId="17950" xr:uid="{A1E62E23-8C79-4513-A342-ABABA0479610}"/>
    <cellStyle name="Normal 8 26" xfId="17935" xr:uid="{368997F3-77B9-4D67-9447-06BABF30B807}"/>
    <cellStyle name="Normal 8 27" xfId="17987" xr:uid="{8C54B7A1-95F1-41FE-A6FA-C1C6A309FF55}"/>
    <cellStyle name="Normal 8 28" xfId="17979" xr:uid="{CA3EC75E-8CD6-4BE2-BE80-F872EA7C0F88}"/>
    <cellStyle name="Normal 8 29" xfId="17941" xr:uid="{2728E552-BD92-4BC5-AC2F-5CCE06DCB89E}"/>
    <cellStyle name="Normal 8 3" xfId="1924" xr:uid="{00000000-0005-0000-0000-00005E080000}"/>
    <cellStyle name="Normal 8 3 10" xfId="15090" xr:uid="{85799F18-213F-476A-837A-6547DDF5473E}"/>
    <cellStyle name="Normal 8 3 10 2" xfId="15091" xr:uid="{9CF44C9C-751B-481C-AAE8-E271B8C917D3}"/>
    <cellStyle name="Normal 8 3 10 2 2" xfId="30678" xr:uid="{8E64AD3D-E825-4A9A-BAF9-4DAE162E65FD}"/>
    <cellStyle name="Normal 8 3 10 3" xfId="15092" xr:uid="{24798292-7274-4278-B3CF-BF27D56A883C}"/>
    <cellStyle name="Normal 8 3 10 3 2" xfId="30679" xr:uid="{4534CD4A-17D1-4467-A500-49F10A4B96FE}"/>
    <cellStyle name="Normal 8 3 10 4" xfId="30677" xr:uid="{5D548AA5-4124-4F38-A878-1A0B54A32BCC}"/>
    <cellStyle name="Normal 8 3 10_Canada W" xfId="35266" xr:uid="{0CA13E9D-93B5-4048-8A6A-AECC133DC62C}"/>
    <cellStyle name="Normal 8 3 11" xfId="15093" xr:uid="{16B05384-69DC-43FF-9ED1-0AA5D521C5CF}"/>
    <cellStyle name="Normal 8 3 11 2" xfId="15094" xr:uid="{84598089-4531-46B7-8514-A8EF33081392}"/>
    <cellStyle name="Normal 8 3 11 2 2" xfId="30681" xr:uid="{76F78446-0E8C-41CE-8553-A85F66A9A783}"/>
    <cellStyle name="Normal 8 3 11 3" xfId="30680" xr:uid="{5533604C-0780-4829-B8BD-4ADEA4F4CD51}"/>
    <cellStyle name="Normal 8 3 11 3 2" xfId="36468" xr:uid="{C5D23E34-1326-41F4-8CC3-53190EE0FEBE}"/>
    <cellStyle name="Normal 8 3 11 4" xfId="36467" xr:uid="{DFD79C09-BECB-43C4-A575-7EF8566F7916}"/>
    <cellStyle name="Normal 8 3 11_Canada W" xfId="35267" xr:uid="{F0EB8291-FC87-4B8B-AB54-4964AEDEAD7E}"/>
    <cellStyle name="Normal 8 3 12" xfId="15095" xr:uid="{FFEA4DC2-596B-4373-B3C0-B313C0B3C84E}"/>
    <cellStyle name="Normal 8 3 12 2" xfId="15096" xr:uid="{A0CF7974-FAFC-4CE4-A601-7255D554FB40}"/>
    <cellStyle name="Normal 8 3 12 2 2" xfId="30683" xr:uid="{819B7C4D-83B7-44C2-96CB-F4088E463504}"/>
    <cellStyle name="Normal 8 3 12 3" xfId="30682" xr:uid="{B8833C4C-4768-432F-9EE7-6317C826ADCF}"/>
    <cellStyle name="Normal 8 3 13" xfId="15097" xr:uid="{2B43783E-60C4-4810-94A6-49F5369EA3D8}"/>
    <cellStyle name="Normal 8 3 13 2" xfId="30684" xr:uid="{D950E0F7-DDCE-4833-BF7B-B3DF69BDD22E}"/>
    <cellStyle name="Normal 8 3 14" xfId="34209" xr:uid="{CCDD2A3D-FED7-4620-BE92-8D5AE49FC883}"/>
    <cellStyle name="Normal 8 3 15" xfId="19589" xr:uid="{66830C6A-533C-47A3-B085-C3A460688201}"/>
    <cellStyle name="Normal 8 3 16" xfId="34675" xr:uid="{B01B3D68-1353-4A31-B574-B8905818477E}"/>
    <cellStyle name="Normal 8 3 17" xfId="37274" xr:uid="{2CD07319-098A-4DB3-A97E-70FDE34408D9}"/>
    <cellStyle name="Normal 8 3 2" xfId="1925" xr:uid="{00000000-0005-0000-0000-00005F080000}"/>
    <cellStyle name="Normal 8 3 2 10" xfId="15098" xr:uid="{CA1CD2A5-F6AF-42AA-9223-FB05D7D6E59B}"/>
    <cellStyle name="Normal 8 3 2 10 2" xfId="15099" xr:uid="{9241323F-8A7E-4F25-89D0-34E9A059AD1D}"/>
    <cellStyle name="Normal 8 3 2 10 2 2" xfId="30686" xr:uid="{4AF03735-C36D-4116-A802-ABC0DAD6EEDB}"/>
    <cellStyle name="Normal 8 3 2 10 3" xfId="30685" xr:uid="{3B262826-0C20-49E4-A6B0-7F28FD4DEFC2}"/>
    <cellStyle name="Normal 8 3 2 11" xfId="15100" xr:uid="{A9B1FC64-63FB-4E82-8C2F-64E60260F4E5}"/>
    <cellStyle name="Normal 8 3 2 11 2" xfId="15101" xr:uid="{13C4DD39-7A0D-4268-AE35-B57E86B3EDE0}"/>
    <cellStyle name="Normal 8 3 2 11 2 2" xfId="30688" xr:uid="{992B178A-4E29-4300-A911-F5011ABAB1E2}"/>
    <cellStyle name="Normal 8 3 2 11 3" xfId="30687" xr:uid="{9520D201-F7D0-463E-83B8-7C624F19AA87}"/>
    <cellStyle name="Normal 8 3 2 12" xfId="15102" xr:uid="{AEDFA2E4-2A22-4080-A547-B9CD32A01CD1}"/>
    <cellStyle name="Normal 8 3 2 12 2" xfId="30689" xr:uid="{3B8CAF43-51C4-414A-9453-C41D4B01B816}"/>
    <cellStyle name="Normal 8 3 2 13" xfId="34210" xr:uid="{0A9ED5B3-25E1-4370-86AD-F9EF83A930CA}"/>
    <cellStyle name="Normal 8 3 2 2" xfId="1926" xr:uid="{00000000-0005-0000-0000-000060080000}"/>
    <cellStyle name="Normal 8 3 2 2 2" xfId="1927" xr:uid="{00000000-0005-0000-0000-000061080000}"/>
    <cellStyle name="Normal 8 3 2 2 2 2" xfId="1928" xr:uid="{00000000-0005-0000-0000-000062080000}"/>
    <cellStyle name="Normal 8 3 2 2 2 2 2" xfId="15104" xr:uid="{F4F11B3B-76DE-4B35-B642-FDA1C104F735}"/>
    <cellStyle name="Normal 8 3 2 2 2 2 2 2" xfId="15105" xr:uid="{129F0242-104E-4615-843E-8DC4BE1B17D2}"/>
    <cellStyle name="Normal 8 3 2 2 2 2 2 2 2" xfId="30691" xr:uid="{C93B091F-BFDB-4BAB-8BCE-41A30A9F2EE8}"/>
    <cellStyle name="Normal 8 3 2 2 2 2 2 3" xfId="15106" xr:uid="{D0872B72-1A1C-47DB-9C62-8880B171E697}"/>
    <cellStyle name="Normal 8 3 2 2 2 2 2 3 2" xfId="30692" xr:uid="{A74D36CA-756D-4A0D-B990-E0EB31DC5B1E}"/>
    <cellStyle name="Normal 8 3 2 2 2 2 2 4" xfId="30690" xr:uid="{1A3FC407-4CA4-4592-8971-66FEC76737D4}"/>
    <cellStyle name="Normal 8 3 2 2 2 2 3" xfId="15107" xr:uid="{F0336078-64F0-447D-B49C-33118B32744F}"/>
    <cellStyle name="Normal 8 3 2 2 2 2 3 2" xfId="15108" xr:uid="{03A65676-037B-45D9-805A-F5F8618CEB16}"/>
    <cellStyle name="Normal 8 3 2 2 2 2 3 2 2" xfId="30694" xr:uid="{85F3BE8E-C5BE-4376-9055-F45C48D5626E}"/>
    <cellStyle name="Normal 8 3 2 2 2 2 3 3" xfId="30693" xr:uid="{BDBC26FA-8713-43F3-A9C4-08E1DF7430F7}"/>
    <cellStyle name="Normal 8 3 2 2 2 2 4" xfId="15109" xr:uid="{F7F49C99-229D-4295-9399-6D18ECB6B6F1}"/>
    <cellStyle name="Normal 8 3 2 2 2 2 4 2" xfId="15110" xr:uid="{0701F70A-5F80-423E-B691-252E5EFC9A2F}"/>
    <cellStyle name="Normal 8 3 2 2 2 2 4 2 2" xfId="30696" xr:uid="{6AB5E841-30DD-4B53-9839-1369A5794D5B}"/>
    <cellStyle name="Normal 8 3 2 2 2 2 4 3" xfId="30695" xr:uid="{1E1FBB25-8C7F-4409-AF73-56A281BF1DE8}"/>
    <cellStyle name="Normal 8 3 2 2 2 2 5" xfId="15111" xr:uid="{914BF706-F638-443E-8066-AE258678D7C7}"/>
    <cellStyle name="Normal 8 3 2 2 2 2 5 2" xfId="30697" xr:uid="{BC4EE9B3-8EB2-47EC-8C0A-1B2E914C48F8}"/>
    <cellStyle name="Normal 8 3 2 2 2 2 6" xfId="34213" xr:uid="{4866877A-1394-4246-8AAD-B3D455BA9A2D}"/>
    <cellStyle name="Normal 8 3 2 2 2 2_sales contracts" xfId="15103" xr:uid="{C3ED84D0-E771-4249-9F08-FF8BB60AB8EB}"/>
    <cellStyle name="Normal 8 3 2 2 2 3" xfId="15112" xr:uid="{637A8E62-B855-437B-8768-74DFD99E3B38}"/>
    <cellStyle name="Normal 8 3 2 2 2 3 2" xfId="15113" xr:uid="{089B05D3-F683-4767-81B2-F4D8E4A02851}"/>
    <cellStyle name="Normal 8 3 2 2 2 3 2 2" xfId="30699" xr:uid="{9BF95D24-4591-4B03-A1CF-A1852C004F2D}"/>
    <cellStyle name="Normal 8 3 2 2 2 3 3" xfId="15114" xr:uid="{E8697A49-11AB-4ED0-B8F1-4B90C7A786EC}"/>
    <cellStyle name="Normal 8 3 2 2 2 3 3 2" xfId="30700" xr:uid="{C8D9C84C-FA2A-4671-9C50-AAD673F58EE1}"/>
    <cellStyle name="Normal 8 3 2 2 2 3 4" xfId="30698" xr:uid="{A4B6934D-51AA-4AA1-BC62-DE016CB55428}"/>
    <cellStyle name="Normal 8 3 2 2 2 4" xfId="15115" xr:uid="{7B11F203-5DCD-4FA1-BBD9-D92888E3A8C4}"/>
    <cellStyle name="Normal 8 3 2 2 2 4 2" xfId="15116" xr:uid="{5B021D08-97B0-4F8F-A102-91D8DB0BE842}"/>
    <cellStyle name="Normal 8 3 2 2 2 4 2 2" xfId="30702" xr:uid="{F34C413F-FC67-4957-8C11-317F43B66119}"/>
    <cellStyle name="Normal 8 3 2 2 2 4 3" xfId="15117" xr:uid="{215F9B68-1765-4A4D-AF44-A3B5717337BA}"/>
    <cellStyle name="Normal 8 3 2 2 2 4 3 2" xfId="30703" xr:uid="{2A6235DD-7C36-4DD6-9C80-F4B3D37D8F68}"/>
    <cellStyle name="Normal 8 3 2 2 2 4 4" xfId="30701" xr:uid="{AA78A165-765F-4538-A04B-FF3996254F2F}"/>
    <cellStyle name="Normal 8 3 2 2 2 5" xfId="15118" xr:uid="{B58C94B7-314A-48AF-A997-BAB07094C949}"/>
    <cellStyle name="Normal 8 3 2 2 2 5 2" xfId="15119" xr:uid="{5BFC3DDB-420E-4D36-910D-3CB93AA66D5C}"/>
    <cellStyle name="Normal 8 3 2 2 2 5 2 2" xfId="30705" xr:uid="{A8D24244-F7B7-4343-92DD-59237F045E96}"/>
    <cellStyle name="Normal 8 3 2 2 2 5 3" xfId="30704" xr:uid="{3959FA62-4A46-4E97-B236-B438CD313D7F}"/>
    <cellStyle name="Normal 8 3 2 2 2 6" xfId="15120" xr:uid="{224BC1A1-9FBB-4E53-9DBE-A983E831C16F}"/>
    <cellStyle name="Normal 8 3 2 2 2 6 2" xfId="15121" xr:uid="{DC41D826-211F-4210-8A8F-7A562AF5A39C}"/>
    <cellStyle name="Normal 8 3 2 2 2 6 2 2" xfId="30707" xr:uid="{358C6036-327F-4BAD-BBCF-0E6DF166945E}"/>
    <cellStyle name="Normal 8 3 2 2 2 6 3" xfId="30706" xr:uid="{2177C5B5-D202-4391-8986-630AADE97D09}"/>
    <cellStyle name="Normal 8 3 2 2 2 7" xfId="15122" xr:uid="{28662ECA-E686-41E9-AF06-9B0AB1477925}"/>
    <cellStyle name="Normal 8 3 2 2 2 7 2" xfId="30708" xr:uid="{D227AA97-F1B5-46ED-A1AA-A3D01C510202}"/>
    <cellStyle name="Normal 8 3 2 2 2 8" xfId="34212" xr:uid="{D9075FF5-BEB1-4A54-B83C-F87BD811D80A}"/>
    <cellStyle name="Normal 8 3 2 2 2_Canada W" xfId="35268" xr:uid="{F7DE04DF-63A7-41D5-844F-6ABE7DB69EBA}"/>
    <cellStyle name="Normal 8 3 2 2 3" xfId="1929" xr:uid="{00000000-0005-0000-0000-000064080000}"/>
    <cellStyle name="Normal 8 3 2 2 3 2" xfId="15123" xr:uid="{837D4A0D-120A-45FF-8604-B6F1C6785CA3}"/>
    <cellStyle name="Normal 8 3 2 2 3 2 2" xfId="15124" xr:uid="{36862490-6DEB-4429-A0A1-509B66996E39}"/>
    <cellStyle name="Normal 8 3 2 2 3 2 2 2" xfId="30710" xr:uid="{EB5B6EDC-6C78-49C5-8AC7-A16BD4A1A590}"/>
    <cellStyle name="Normal 8 3 2 2 3 2 3" xfId="15125" xr:uid="{F5891803-F0F1-49C4-9641-74EA05CD94BD}"/>
    <cellStyle name="Normal 8 3 2 2 3 2 3 2" xfId="30711" xr:uid="{A27898E3-3D4B-49C2-ADAD-2445F0E86814}"/>
    <cellStyle name="Normal 8 3 2 2 3 2 4" xfId="30709" xr:uid="{B4D20052-A9C6-43F2-8CEC-8DECF460A0EF}"/>
    <cellStyle name="Normal 8 3 2 2 3 3" xfId="15126" xr:uid="{E117BB7B-E00D-4EE5-BB52-108744135735}"/>
    <cellStyle name="Normal 8 3 2 2 3 3 2" xfId="15127" xr:uid="{FE831A95-73CE-4726-B6F1-420C6E09D00D}"/>
    <cellStyle name="Normal 8 3 2 2 3 3 2 2" xfId="30713" xr:uid="{9B52D8B6-12B2-45DF-BEDA-40BE70E66D9B}"/>
    <cellStyle name="Normal 8 3 2 2 3 3 3" xfId="30712" xr:uid="{8426527C-A08C-4F71-8236-BE7D2395BFC8}"/>
    <cellStyle name="Normal 8 3 2 2 3 4" xfId="15128" xr:uid="{81974C02-8565-4F80-BE77-9A9B0949F3FD}"/>
    <cellStyle name="Normal 8 3 2 2 3 4 2" xfId="15129" xr:uid="{B30503DE-0E2E-4744-B5B0-7C48341D3DEE}"/>
    <cellStyle name="Normal 8 3 2 2 3 4 2 2" xfId="30715" xr:uid="{8846C9ED-6EAF-456B-9580-FA948ABF233B}"/>
    <cellStyle name="Normal 8 3 2 2 3 4 3" xfId="30714" xr:uid="{2E5957C8-52CC-44B9-A3AF-E01593ACB5DB}"/>
    <cellStyle name="Normal 8 3 2 2 3 5" xfId="15130" xr:uid="{A681EADD-24B7-494C-B546-8C691A2BD573}"/>
    <cellStyle name="Normal 8 3 2 2 3 5 2" xfId="30716" xr:uid="{6EB7C1DF-383B-4FB8-AE6F-5610863A072F}"/>
    <cellStyle name="Normal 8 3 2 2 3 6" xfId="34214" xr:uid="{873333B7-7206-4C55-8B33-B6A7DFE04F60}"/>
    <cellStyle name="Normal 8 3 2 2 3_Canada W" xfId="35269" xr:uid="{90DBC732-4930-434C-A1B1-D6510BF3FFE6}"/>
    <cellStyle name="Normal 8 3 2 2 4" xfId="15131" xr:uid="{031D9887-67AC-4332-9D52-A67E532D5EA4}"/>
    <cellStyle name="Normal 8 3 2 2 4 2" xfId="15132" xr:uid="{8626D847-0167-45A3-9018-A735CC4C4F1A}"/>
    <cellStyle name="Normal 8 3 2 2 4 2 2" xfId="30718" xr:uid="{DC427FEF-6E99-4638-B1E5-95C832FA5EAC}"/>
    <cellStyle name="Normal 8 3 2 2 4 3" xfId="15133" xr:uid="{1CBBAF75-A256-47B3-A380-A9E69113DC11}"/>
    <cellStyle name="Normal 8 3 2 2 4 3 2" xfId="30719" xr:uid="{5CF17378-B702-415F-B2D6-E9CBDF81D43F}"/>
    <cellStyle name="Normal 8 3 2 2 4 4" xfId="30717" xr:uid="{D0F7E19B-C31A-4334-876C-1C3D93D01183}"/>
    <cellStyle name="Normal 8 3 2 2 4_Canada W" xfId="35270" xr:uid="{C7A8E597-EC2A-471A-9C8A-33DBDF23004A}"/>
    <cellStyle name="Normal 8 3 2 2 5" xfId="15134" xr:uid="{13843A17-8169-4694-AF6F-CA5039F7FF15}"/>
    <cellStyle name="Normal 8 3 2 2 5 2" xfId="15135" xr:uid="{B2C76A07-0808-4C01-812C-2227EC8E5EA8}"/>
    <cellStyle name="Normal 8 3 2 2 5 2 2" xfId="30721" xr:uid="{D356CB68-3941-4F3E-AFF0-0ADB96D85B11}"/>
    <cellStyle name="Normal 8 3 2 2 5 3" xfId="15136" xr:uid="{20FD0E74-1BE6-4640-BDAD-D52F0828AFC5}"/>
    <cellStyle name="Normal 8 3 2 2 5 3 2" xfId="30722" xr:uid="{B95B68A0-2365-4E52-8811-FF920F75BD64}"/>
    <cellStyle name="Normal 8 3 2 2 5 4" xfId="30720" xr:uid="{8CAA5372-4959-414C-B631-FCB32A14E728}"/>
    <cellStyle name="Normal 8 3 2 2 5_Canada W" xfId="35271" xr:uid="{158FAB62-19B0-4901-A7D2-B1B3DA4932AE}"/>
    <cellStyle name="Normal 8 3 2 2 6" xfId="15137" xr:uid="{DAFCE154-C838-4BAB-8200-08F865FEE6D0}"/>
    <cellStyle name="Normal 8 3 2 2 6 2" xfId="15138" xr:uid="{7F6BB9DC-BC7D-4191-906B-365BFE5E6694}"/>
    <cellStyle name="Normal 8 3 2 2 6 2 2" xfId="30724" xr:uid="{AD57B1A8-6090-45B3-8573-7B5F00B18552}"/>
    <cellStyle name="Normal 8 3 2 2 6 3" xfId="30723" xr:uid="{CA8E34F7-84C7-45E4-B483-0294FDD52C21}"/>
    <cellStyle name="Normal 8 3 2 2 6 3 2" xfId="36471" xr:uid="{B76E90FB-B92A-4344-B44E-C94DA90AA8AE}"/>
    <cellStyle name="Normal 8 3 2 2 6 4" xfId="36470" xr:uid="{606CFC1E-CD29-4368-B1CE-6DBCA0860996}"/>
    <cellStyle name="Normal 8 3 2 2 6_Canada W" xfId="35272" xr:uid="{8FCC260B-756D-49A8-9870-F9BFA70F7B10}"/>
    <cellStyle name="Normal 8 3 2 2 7" xfId="15139" xr:uid="{C5CA1CF0-3705-4431-97A8-75A4E14D6BE4}"/>
    <cellStyle name="Normal 8 3 2 2 7 2" xfId="15140" xr:uid="{97603C20-B665-4416-80A5-A86EC0613A56}"/>
    <cellStyle name="Normal 8 3 2 2 7 2 2" xfId="30726" xr:uid="{1A77C62D-ADBE-4B50-8240-D388BF56DE55}"/>
    <cellStyle name="Normal 8 3 2 2 7 3" xfId="30725" xr:uid="{8843A0C8-672F-4DDB-8116-5194B74C265D}"/>
    <cellStyle name="Normal 8 3 2 2 8" xfId="15141" xr:uid="{14EFBF90-9B42-4E29-81D3-B30FFD79F5B9}"/>
    <cellStyle name="Normal 8 3 2 2 8 2" xfId="30727" xr:uid="{3B5D837D-12BA-49FF-83C5-EA08F1E22836}"/>
    <cellStyle name="Normal 8 3 2 2 9" xfId="34211" xr:uid="{CD8AE759-4440-470B-8295-83C14E6A54A3}"/>
    <cellStyle name="Normal 8 3 2 2 9 2" xfId="36469" xr:uid="{DDBD38F2-C260-4C46-8EEA-E520AD734E0A}"/>
    <cellStyle name="Normal 8 3 2 2_Canada W" xfId="35273" xr:uid="{C739B54F-EDFB-4620-8CA9-631F4E358654}"/>
    <cellStyle name="Normal 8 3 2 3" xfId="1930" xr:uid="{00000000-0005-0000-0000-000066080000}"/>
    <cellStyle name="Normal 8 3 2 3 2" xfId="1931" xr:uid="{00000000-0005-0000-0000-000067080000}"/>
    <cellStyle name="Normal 8 3 2 3 2 2" xfId="1932" xr:uid="{00000000-0005-0000-0000-000068080000}"/>
    <cellStyle name="Normal 8 3 2 3 2 2 2" xfId="15143" xr:uid="{643A717A-3FB6-402A-8761-0AA478C19AC4}"/>
    <cellStyle name="Normal 8 3 2 3 2 2 2 2" xfId="15144" xr:uid="{53A367DA-1ADC-4420-974D-C29BEF8DA77B}"/>
    <cellStyle name="Normal 8 3 2 3 2 2 2 2 2" xfId="30729" xr:uid="{DA20D1EC-CDD0-4862-806E-34F08D81E511}"/>
    <cellStyle name="Normal 8 3 2 3 2 2 2 3" xfId="15145" xr:uid="{FC9ABAE3-E001-47F0-8E28-1CCB8D4DDB44}"/>
    <cellStyle name="Normal 8 3 2 3 2 2 2 3 2" xfId="30730" xr:uid="{8782C644-AA1B-40DE-BD7C-071E2D3B467F}"/>
    <cellStyle name="Normal 8 3 2 3 2 2 2 4" xfId="30728" xr:uid="{92C415F8-3C3B-41C6-B57C-871A1DE8AD66}"/>
    <cellStyle name="Normal 8 3 2 3 2 2 3" xfId="15146" xr:uid="{860F8451-3249-4E7E-AB14-F68E555CFDB1}"/>
    <cellStyle name="Normal 8 3 2 3 2 2 3 2" xfId="15147" xr:uid="{F9C81A5E-D0C1-4686-9E81-C8932FF6FB04}"/>
    <cellStyle name="Normal 8 3 2 3 2 2 3 2 2" xfId="30732" xr:uid="{1C52B787-2D3A-4B06-83B2-DAF1B164A01F}"/>
    <cellStyle name="Normal 8 3 2 3 2 2 3 3" xfId="30731" xr:uid="{B263F5BD-0800-4751-94D6-0A0D6DEED53A}"/>
    <cellStyle name="Normal 8 3 2 3 2 2 4" xfId="15148" xr:uid="{142C5460-153A-4964-9C8D-C88D6E011712}"/>
    <cellStyle name="Normal 8 3 2 3 2 2 4 2" xfId="15149" xr:uid="{10DDC03C-6737-4DE6-B1E7-537E87FB1686}"/>
    <cellStyle name="Normal 8 3 2 3 2 2 4 2 2" xfId="30734" xr:uid="{97988334-D731-4E93-9BC4-16AD46CEEA47}"/>
    <cellStyle name="Normal 8 3 2 3 2 2 4 3" xfId="30733" xr:uid="{E219F928-3353-48BC-8F91-0812C358D9B8}"/>
    <cellStyle name="Normal 8 3 2 3 2 2 5" xfId="15150" xr:uid="{6109FA72-45E2-4C84-8AFF-AE78B469CB83}"/>
    <cellStyle name="Normal 8 3 2 3 2 2 5 2" xfId="30735" xr:uid="{55C90901-B00E-4A48-9EFD-21CB2E05E0BD}"/>
    <cellStyle name="Normal 8 3 2 3 2 2 6" xfId="34217" xr:uid="{80018D0F-9CA1-45D4-A3C8-19E5B27F3B7B}"/>
    <cellStyle name="Normal 8 3 2 3 2 2_sales contracts" xfId="15142" xr:uid="{350ADC79-283D-4249-B67E-09ABE5A48168}"/>
    <cellStyle name="Normal 8 3 2 3 2 3" xfId="15151" xr:uid="{3A47EE97-7BF3-46D1-B95C-53840E20BD76}"/>
    <cellStyle name="Normal 8 3 2 3 2 3 2" xfId="15152" xr:uid="{D61D0453-8345-4234-A09A-273A1229AE53}"/>
    <cellStyle name="Normal 8 3 2 3 2 3 2 2" xfId="30737" xr:uid="{077B6A11-E526-4074-9D94-C0D0892A2D39}"/>
    <cellStyle name="Normal 8 3 2 3 2 3 3" xfId="15153" xr:uid="{F060F206-B12B-494C-9B87-C11A7F8CCAFE}"/>
    <cellStyle name="Normal 8 3 2 3 2 3 3 2" xfId="30738" xr:uid="{13E93E44-4CB0-4793-829B-B08DF6BD90A7}"/>
    <cellStyle name="Normal 8 3 2 3 2 3 4" xfId="30736" xr:uid="{771E7BAF-1C1A-4DCB-9C34-517D6786BBE8}"/>
    <cellStyle name="Normal 8 3 2 3 2 4" xfId="15154" xr:uid="{8EB2D5FA-D181-481C-B74C-5DC6FB43B90B}"/>
    <cellStyle name="Normal 8 3 2 3 2 4 2" xfId="15155" xr:uid="{583A00F8-DBD9-4BE6-BB06-BD7F9A163853}"/>
    <cellStyle name="Normal 8 3 2 3 2 4 2 2" xfId="30740" xr:uid="{1C323056-6F60-4A0B-9A59-34EFDC47FE2E}"/>
    <cellStyle name="Normal 8 3 2 3 2 4 3" xfId="15156" xr:uid="{00FF625F-70F5-4CF9-BBBD-1AC85B1EF27F}"/>
    <cellStyle name="Normal 8 3 2 3 2 4 3 2" xfId="30741" xr:uid="{1E77B371-EF6D-4C31-9692-B0239805B4B2}"/>
    <cellStyle name="Normal 8 3 2 3 2 4 4" xfId="30739" xr:uid="{C24F256A-0675-41B2-BF79-506497CACD30}"/>
    <cellStyle name="Normal 8 3 2 3 2 5" xfId="15157" xr:uid="{B33B4DF2-AA3E-4B82-BDB1-0FD6C5ABEB06}"/>
    <cellStyle name="Normal 8 3 2 3 2 5 2" xfId="15158" xr:uid="{D5185048-3CF2-451C-ADA9-067361A685BA}"/>
    <cellStyle name="Normal 8 3 2 3 2 5 2 2" xfId="30743" xr:uid="{6612A694-81DD-496F-8870-951F9EAB57B0}"/>
    <cellStyle name="Normal 8 3 2 3 2 5 3" xfId="30742" xr:uid="{D0D79D23-3173-427B-85DC-36430ABA5799}"/>
    <cellStyle name="Normal 8 3 2 3 2 6" xfId="15159" xr:uid="{503F6FEC-94CD-42E1-AECE-4CA088F63316}"/>
    <cellStyle name="Normal 8 3 2 3 2 6 2" xfId="15160" xr:uid="{B3663EE6-BBA1-471B-8B28-248F71410338}"/>
    <cellStyle name="Normal 8 3 2 3 2 6 2 2" xfId="30745" xr:uid="{AF3A15EA-870B-4775-B93F-A0B35F116A81}"/>
    <cellStyle name="Normal 8 3 2 3 2 6 3" xfId="30744" xr:uid="{BC83E8B3-7404-4AB0-8DB1-E17D6329897B}"/>
    <cellStyle name="Normal 8 3 2 3 2 7" xfId="15161" xr:uid="{70A3028F-7DBF-429B-9FAF-B840AE71C10F}"/>
    <cellStyle name="Normal 8 3 2 3 2 7 2" xfId="30746" xr:uid="{FFB9776B-601C-4328-87B9-DB0DF191F2FF}"/>
    <cellStyle name="Normal 8 3 2 3 2 8" xfId="34216" xr:uid="{D46B9A94-BADF-4987-8014-CA1D33C97A4F}"/>
    <cellStyle name="Normal 8 3 2 3 2_Canada W" xfId="35274" xr:uid="{229186CC-99D6-4922-9DFB-393AD08DA0D7}"/>
    <cellStyle name="Normal 8 3 2 3 3" xfId="1933" xr:uid="{00000000-0005-0000-0000-00006A080000}"/>
    <cellStyle name="Normal 8 3 2 3 3 2" xfId="15162" xr:uid="{9DE1C296-6949-4523-891E-690C8AADC451}"/>
    <cellStyle name="Normal 8 3 2 3 3 2 2" xfId="15163" xr:uid="{5B3EBB18-8B57-4228-B568-CF47464307D5}"/>
    <cellStyle name="Normal 8 3 2 3 3 2 2 2" xfId="30748" xr:uid="{F7E3B455-725B-4108-B47E-5939FD90697F}"/>
    <cellStyle name="Normal 8 3 2 3 3 2 3" xfId="15164" xr:uid="{94B77541-815D-4466-BE07-991C5C143AD3}"/>
    <cellStyle name="Normal 8 3 2 3 3 2 3 2" xfId="30749" xr:uid="{4D00DEB3-0288-4990-8D7E-D80975C0E80D}"/>
    <cellStyle name="Normal 8 3 2 3 3 2 4" xfId="30747" xr:uid="{9F88B2C5-2060-450A-B349-E4183AE42A53}"/>
    <cellStyle name="Normal 8 3 2 3 3 3" xfId="15165" xr:uid="{00BF3EEC-D027-4BE0-8812-2F69CE350E21}"/>
    <cellStyle name="Normal 8 3 2 3 3 3 2" xfId="15166" xr:uid="{079809F7-70AB-4A35-9A3C-C7720A4B8B0A}"/>
    <cellStyle name="Normal 8 3 2 3 3 3 2 2" xfId="30751" xr:uid="{2DC3AD61-5E08-4405-B279-E9376597AB40}"/>
    <cellStyle name="Normal 8 3 2 3 3 3 3" xfId="30750" xr:uid="{34C29D56-260E-494C-8966-6D6F0DB830ED}"/>
    <cellStyle name="Normal 8 3 2 3 3 4" xfId="15167" xr:uid="{332FF769-9B5F-44BC-BAA5-AC187BCBF92A}"/>
    <cellStyle name="Normal 8 3 2 3 3 4 2" xfId="15168" xr:uid="{B061D0A5-D92C-4F6E-8C5E-8BAB80AA495A}"/>
    <cellStyle name="Normal 8 3 2 3 3 4 2 2" xfId="30753" xr:uid="{D6CC5692-B6B1-4DDB-931F-77776D604535}"/>
    <cellStyle name="Normal 8 3 2 3 3 4 3" xfId="30752" xr:uid="{A9C49D9E-7DB7-4DA1-BCDE-E7FA0344D4F3}"/>
    <cellStyle name="Normal 8 3 2 3 3 5" xfId="15169" xr:uid="{48A6248A-A3F6-458C-8E72-FC6D760A0BCC}"/>
    <cellStyle name="Normal 8 3 2 3 3 5 2" xfId="30754" xr:uid="{2D5FCBCF-4CA7-4E7B-8061-3C71B0DAFCAF}"/>
    <cellStyle name="Normal 8 3 2 3 3 6" xfId="34218" xr:uid="{0B93BD1A-5681-45EE-9616-F1F6E7DA0B5C}"/>
    <cellStyle name="Normal 8 3 2 3 3_Canada W" xfId="35275" xr:uid="{AB8D5927-9C3A-4E1C-85BD-D5932895315E}"/>
    <cellStyle name="Normal 8 3 2 3 4" xfId="15170" xr:uid="{F17E4FB8-D977-43FA-811E-76A2A9BDFED2}"/>
    <cellStyle name="Normal 8 3 2 3 4 2" xfId="15171" xr:uid="{9BB27562-3046-44DE-A53C-4F4CBC5734A4}"/>
    <cellStyle name="Normal 8 3 2 3 4 2 2" xfId="30756" xr:uid="{38955E02-6371-4C06-9598-931A3CA93FD9}"/>
    <cellStyle name="Normal 8 3 2 3 4 3" xfId="15172" xr:uid="{94512204-5939-45F5-A563-1B0CA77B3872}"/>
    <cellStyle name="Normal 8 3 2 3 4 3 2" xfId="30757" xr:uid="{BEA6943A-6D7C-4B39-A8A4-90F81F164AD6}"/>
    <cellStyle name="Normal 8 3 2 3 4 4" xfId="30755" xr:uid="{5F06E4F0-BEC9-4299-9F24-08AC423BD729}"/>
    <cellStyle name="Normal 8 3 2 3 4_Canada W" xfId="35276" xr:uid="{A8129B41-AEF6-4FA0-A962-A592A7E2E864}"/>
    <cellStyle name="Normal 8 3 2 3 5" xfId="15173" xr:uid="{2B6994BE-3815-4564-B3FD-112E579B1518}"/>
    <cellStyle name="Normal 8 3 2 3 5 2" xfId="15174" xr:uid="{6998385E-A9DA-4445-A2B0-FE34496B2C63}"/>
    <cellStyle name="Normal 8 3 2 3 5 2 2" xfId="30759" xr:uid="{CB98012C-BB67-4F34-BF38-6CA98AD099B4}"/>
    <cellStyle name="Normal 8 3 2 3 5 3" xfId="15175" xr:uid="{5B83F17E-DADE-49A6-882B-91F687705857}"/>
    <cellStyle name="Normal 8 3 2 3 5 3 2" xfId="30760" xr:uid="{1554CAC6-C420-4F97-917E-8C9FD4210753}"/>
    <cellStyle name="Normal 8 3 2 3 5 4" xfId="30758" xr:uid="{EEB8211E-CAE1-4039-A427-98C381EA0E0E}"/>
    <cellStyle name="Normal 8 3 2 3 5_Canada W" xfId="35277" xr:uid="{95079B29-53BF-495E-AC5A-1737225507E9}"/>
    <cellStyle name="Normal 8 3 2 3 6" xfId="15176" xr:uid="{0907FDF0-409B-4E34-A7AC-0F822A00A6F1}"/>
    <cellStyle name="Normal 8 3 2 3 6 2" xfId="15177" xr:uid="{F7D04D56-E804-43F4-830B-AE2437D36C7A}"/>
    <cellStyle name="Normal 8 3 2 3 6 2 2" xfId="30762" xr:uid="{31E2E0EC-EEED-4744-AB3A-0E1BBD97DCE3}"/>
    <cellStyle name="Normal 8 3 2 3 6 3" xfId="30761" xr:uid="{82E07B55-E49B-4D86-9B1E-039D9E3B327F}"/>
    <cellStyle name="Normal 8 3 2 3 6 3 2" xfId="36474" xr:uid="{83573B25-5804-467B-8978-88F0A5CC9E04}"/>
    <cellStyle name="Normal 8 3 2 3 6 4" xfId="36473" xr:uid="{D4202E71-DACF-4402-A2CC-E7307212D189}"/>
    <cellStyle name="Normal 8 3 2 3 6_Canada W" xfId="35278" xr:uid="{80591C0A-2904-4A92-B27B-B53B1D1A3604}"/>
    <cellStyle name="Normal 8 3 2 3 7" xfId="15178" xr:uid="{603E6B95-0E6E-4E5B-BAD7-1766F4E94F9B}"/>
    <cellStyle name="Normal 8 3 2 3 7 2" xfId="15179" xr:uid="{6E7BA898-50F9-458C-A01F-643CEB04A1AF}"/>
    <cellStyle name="Normal 8 3 2 3 7 2 2" xfId="30764" xr:uid="{B4FD709E-40D9-40D0-8273-BC2750DC41F0}"/>
    <cellStyle name="Normal 8 3 2 3 7 3" xfId="30763" xr:uid="{1058220F-1FA5-4BB1-9D03-9C192C809515}"/>
    <cellStyle name="Normal 8 3 2 3 8" xfId="15180" xr:uid="{230D8669-E494-4F8A-A1BD-EAA821118FE4}"/>
    <cellStyle name="Normal 8 3 2 3 8 2" xfId="30765" xr:uid="{6BE73121-F884-4F8B-BE6A-3A7C60C12AE3}"/>
    <cellStyle name="Normal 8 3 2 3 9" xfId="34215" xr:uid="{28FEEBD2-0AD4-45A5-A026-E3E5EE47AA40}"/>
    <cellStyle name="Normal 8 3 2 3 9 2" xfId="36472" xr:uid="{BA726544-B6C1-4CF5-BC4D-C21795B1AFF2}"/>
    <cellStyle name="Normal 8 3 2 3_Canada W" xfId="35279" xr:uid="{8467300A-C7E8-4348-A206-72016A54E6FA}"/>
    <cellStyle name="Normal 8 3 2 4" xfId="1934" xr:uid="{00000000-0005-0000-0000-00006C080000}"/>
    <cellStyle name="Normal 8 3 2 4 2" xfId="1935" xr:uid="{00000000-0005-0000-0000-00006D080000}"/>
    <cellStyle name="Normal 8 3 2 4 2 2" xfId="15182" xr:uid="{8C604B67-A167-47C8-878C-831409EE73F5}"/>
    <cellStyle name="Normal 8 3 2 4 2 2 2" xfId="15183" xr:uid="{7DF05C4D-AE3B-4BB4-82E5-E0BB323D2734}"/>
    <cellStyle name="Normal 8 3 2 4 2 2 2 2" xfId="30767" xr:uid="{56F8ED31-10A6-458D-B164-015E3A2D1EE0}"/>
    <cellStyle name="Normal 8 3 2 4 2 2 3" xfId="15184" xr:uid="{6B2AD5D7-293D-4683-80DE-D2C68293F4AA}"/>
    <cellStyle name="Normal 8 3 2 4 2 2 3 2" xfId="30768" xr:uid="{790DE200-FE23-4AED-9B57-32EC2B0E50DE}"/>
    <cellStyle name="Normal 8 3 2 4 2 2 4" xfId="30766" xr:uid="{AF54510A-DA22-4F36-AC28-3DA3E3457CEC}"/>
    <cellStyle name="Normal 8 3 2 4 2 3" xfId="15185" xr:uid="{888AF6FC-878B-4A7F-9184-D89F98E9D261}"/>
    <cellStyle name="Normal 8 3 2 4 2 3 2" xfId="15186" xr:uid="{AE294CD5-8B6C-43A9-8D1C-101693C50B13}"/>
    <cellStyle name="Normal 8 3 2 4 2 3 2 2" xfId="30770" xr:uid="{0391D5F4-5F06-43D8-9220-A9B975062135}"/>
    <cellStyle name="Normal 8 3 2 4 2 3 3" xfId="30769" xr:uid="{7D77EA97-7F85-46CB-963A-37FBFE6DC04A}"/>
    <cellStyle name="Normal 8 3 2 4 2 4" xfId="15187" xr:uid="{513B9EF0-679A-41F9-B801-78307B1623F4}"/>
    <cellStyle name="Normal 8 3 2 4 2 4 2" xfId="15188" xr:uid="{4B54B378-77D6-4021-881C-E9DEC6B51398}"/>
    <cellStyle name="Normal 8 3 2 4 2 4 2 2" xfId="30772" xr:uid="{5D5F53D3-9F30-47C9-B106-14339485DB01}"/>
    <cellStyle name="Normal 8 3 2 4 2 4 3" xfId="30771" xr:uid="{B14D0C19-3696-4373-BE6B-688D986A1FA2}"/>
    <cellStyle name="Normal 8 3 2 4 2 5" xfId="15189" xr:uid="{2ACDC380-384D-4DA9-8ADE-01786C4AAC01}"/>
    <cellStyle name="Normal 8 3 2 4 2 5 2" xfId="30773" xr:uid="{D153FC62-3431-4D3A-AFBA-776B8E29F15F}"/>
    <cellStyle name="Normal 8 3 2 4 2 6" xfId="34220" xr:uid="{AEAFD5CB-3AF5-43A2-81AD-6EAC9F9B039D}"/>
    <cellStyle name="Normal 8 3 2 4 2_sales contracts" xfId="15181" xr:uid="{B9FCCD36-EA29-4502-81A8-2D1FAB9BC011}"/>
    <cellStyle name="Normal 8 3 2 4 3" xfId="15190" xr:uid="{FC68B2C1-94C2-489E-9433-C5D221A05F37}"/>
    <cellStyle name="Normal 8 3 2 4 3 2" xfId="15191" xr:uid="{3F719E66-E2AE-4164-8DBD-F40835F99525}"/>
    <cellStyle name="Normal 8 3 2 4 3 2 2" xfId="30775" xr:uid="{3DCE51BA-D939-4B16-9A31-444F5FEC95D3}"/>
    <cellStyle name="Normal 8 3 2 4 3 3" xfId="15192" xr:uid="{873ADE90-BDDF-48A4-8522-FE422C07E1D5}"/>
    <cellStyle name="Normal 8 3 2 4 3 3 2" xfId="30776" xr:uid="{EC80EBAB-3F04-496A-BE52-BE996DC34143}"/>
    <cellStyle name="Normal 8 3 2 4 3 4" xfId="30774" xr:uid="{EC790EF9-5EFA-4C87-9EE1-E35339C593AB}"/>
    <cellStyle name="Normal 8 3 2 4 4" xfId="15193" xr:uid="{4DEEF08A-A3A9-4A1D-90D6-39661BB3E3D4}"/>
    <cellStyle name="Normal 8 3 2 4 4 2" xfId="15194" xr:uid="{AA4388A7-DC56-438B-8E42-02155A7057E8}"/>
    <cellStyle name="Normal 8 3 2 4 4 2 2" xfId="30778" xr:uid="{3206844B-84AE-4127-B810-C965BC20A430}"/>
    <cellStyle name="Normal 8 3 2 4 4 3" xfId="15195" xr:uid="{321FEA29-AF6B-43EE-9552-B14C9CBEDEC9}"/>
    <cellStyle name="Normal 8 3 2 4 4 3 2" xfId="30779" xr:uid="{56B75402-2035-485B-8F83-C2952FB48B44}"/>
    <cellStyle name="Normal 8 3 2 4 4 4" xfId="30777" xr:uid="{499D36DE-2218-4F1A-B06B-3B7C51C61B33}"/>
    <cellStyle name="Normal 8 3 2 4 5" xfId="15196" xr:uid="{EF4DCCD8-BD41-4210-A614-ABE853AA40DE}"/>
    <cellStyle name="Normal 8 3 2 4 5 2" xfId="15197" xr:uid="{34B03308-4769-417B-A839-03849336544C}"/>
    <cellStyle name="Normal 8 3 2 4 5 2 2" xfId="30781" xr:uid="{97C78CA7-D207-4B35-B5E4-1D862248388F}"/>
    <cellStyle name="Normal 8 3 2 4 5 3" xfId="30780" xr:uid="{E9078B3C-15E3-4874-96BD-0CCB5B45D83D}"/>
    <cellStyle name="Normal 8 3 2 4 6" xfId="15198" xr:uid="{F7138598-D154-4641-918A-2BF8EE1D3BEF}"/>
    <cellStyle name="Normal 8 3 2 4 6 2" xfId="15199" xr:uid="{2AE866D6-7FF4-4428-96E2-3280AF49E923}"/>
    <cellStyle name="Normal 8 3 2 4 6 2 2" xfId="30783" xr:uid="{874BFF01-338A-4C15-B7FF-ED291E1EF06A}"/>
    <cellStyle name="Normal 8 3 2 4 6 3" xfId="30782" xr:uid="{59670C11-D34D-423D-AE06-15F3CB7626D1}"/>
    <cellStyle name="Normal 8 3 2 4 7" xfId="15200" xr:uid="{F381A836-36A8-4A73-A217-ABCCF0243CCF}"/>
    <cellStyle name="Normal 8 3 2 4 7 2" xfId="30784" xr:uid="{8095C346-BDEE-4089-A24B-5B3114377045}"/>
    <cellStyle name="Normal 8 3 2 4 8" xfId="34219" xr:uid="{F746699D-206C-4434-880A-DD448DE4A133}"/>
    <cellStyle name="Normal 8 3 2 4_Canada W" xfId="35280" xr:uid="{3F90A1E3-2983-4172-BCC5-10A3762D7064}"/>
    <cellStyle name="Normal 8 3 2 5" xfId="1936" xr:uid="{00000000-0005-0000-0000-00006F080000}"/>
    <cellStyle name="Normal 8 3 2 5 2" xfId="1937" xr:uid="{00000000-0005-0000-0000-000070080000}"/>
    <cellStyle name="Normal 8 3 2 5 2 2" xfId="15202" xr:uid="{83011FD6-153C-49F2-BF79-8B7152634127}"/>
    <cellStyle name="Normal 8 3 2 5 2 2 2" xfId="15203" xr:uid="{3C6A3558-5F73-4B6A-8C4F-8C2DDB0B5530}"/>
    <cellStyle name="Normal 8 3 2 5 2 2 2 2" xfId="30786" xr:uid="{A3F20182-7256-47AA-9D56-2417A420BA43}"/>
    <cellStyle name="Normal 8 3 2 5 2 2 3" xfId="15204" xr:uid="{F50A1F1F-9DFE-4775-9EBC-8A38DEAF2E7E}"/>
    <cellStyle name="Normal 8 3 2 5 2 2 3 2" xfId="30787" xr:uid="{F35E245D-4A80-4DDF-92ED-FBF7303B879E}"/>
    <cellStyle name="Normal 8 3 2 5 2 2 4" xfId="30785" xr:uid="{1465DC5C-83B7-48C4-8403-C477D56B0EDB}"/>
    <cellStyle name="Normal 8 3 2 5 2 3" xfId="15205" xr:uid="{8F42D1E4-A55F-43E7-8B05-A13122F706FF}"/>
    <cellStyle name="Normal 8 3 2 5 2 3 2" xfId="15206" xr:uid="{0C92B127-8A4A-4EAB-9A8E-F32C483CFAD7}"/>
    <cellStyle name="Normal 8 3 2 5 2 3 2 2" xfId="30789" xr:uid="{7122500B-0A0C-412D-A14D-FDDFB7EE934D}"/>
    <cellStyle name="Normal 8 3 2 5 2 3 3" xfId="30788" xr:uid="{A8080A40-3EC9-42B2-AAFC-B49A7BA9674D}"/>
    <cellStyle name="Normal 8 3 2 5 2 4" xfId="15207" xr:uid="{2C021C7C-AB7B-4092-A777-9E916F860191}"/>
    <cellStyle name="Normal 8 3 2 5 2 4 2" xfId="15208" xr:uid="{DBA05F2D-A907-4E2F-A3A4-24F19EA41FC2}"/>
    <cellStyle name="Normal 8 3 2 5 2 4 2 2" xfId="30791" xr:uid="{9048B9AF-8276-4086-985B-30E86F6DB2AC}"/>
    <cellStyle name="Normal 8 3 2 5 2 4 3" xfId="30790" xr:uid="{5CA41E04-4706-48B6-A45E-9C94CCF8FA9A}"/>
    <cellStyle name="Normal 8 3 2 5 2 5" xfId="15209" xr:uid="{E04459FE-4E7E-4AB4-9673-1788A2B1692A}"/>
    <cellStyle name="Normal 8 3 2 5 2 5 2" xfId="30792" xr:uid="{229EAE40-0D1C-4705-AF41-DE0981D41C31}"/>
    <cellStyle name="Normal 8 3 2 5 2 6" xfId="34222" xr:uid="{B9312D85-CF9C-41F5-B576-33A361622683}"/>
    <cellStyle name="Normal 8 3 2 5 2_sales contracts" xfId="15201" xr:uid="{A8808E9E-8E5B-4253-B5EF-80C10A3FE55C}"/>
    <cellStyle name="Normal 8 3 2 5 3" xfId="15210" xr:uid="{9EA61F46-FDC4-49B2-8BE2-962E7FB127F6}"/>
    <cellStyle name="Normal 8 3 2 5 3 2" xfId="15211" xr:uid="{08A8963F-3237-4BA7-9F13-4BADC9356321}"/>
    <cellStyle name="Normal 8 3 2 5 3 2 2" xfId="30794" xr:uid="{348C59D6-4433-4821-BF9C-4E8AD10F0402}"/>
    <cellStyle name="Normal 8 3 2 5 3 3" xfId="15212" xr:uid="{E50D250F-0039-43B0-9D70-0C490F70ED28}"/>
    <cellStyle name="Normal 8 3 2 5 3 3 2" xfId="30795" xr:uid="{FBDB56E4-D7C5-4BF1-9522-582D890A5B3F}"/>
    <cellStyle name="Normal 8 3 2 5 3 4" xfId="30793" xr:uid="{F2CA3FD6-2B33-40A8-B831-2F0B2FDD0C87}"/>
    <cellStyle name="Normal 8 3 2 5 4" xfId="15213" xr:uid="{926FE0BF-CEFF-4E17-8C90-5B1614F9EF0E}"/>
    <cellStyle name="Normal 8 3 2 5 4 2" xfId="15214" xr:uid="{F2055C49-680E-4F6D-A9A4-1C82FD909E37}"/>
    <cellStyle name="Normal 8 3 2 5 4 2 2" xfId="30797" xr:uid="{19B85E0A-6538-4511-907D-DB7CD83B5456}"/>
    <cellStyle name="Normal 8 3 2 5 4 3" xfId="15215" xr:uid="{CB3C42CA-30A4-4960-A7A8-2BBEE4779917}"/>
    <cellStyle name="Normal 8 3 2 5 4 3 2" xfId="30798" xr:uid="{31127EE7-2D2F-4634-BB73-549D31D681CB}"/>
    <cellStyle name="Normal 8 3 2 5 4 4" xfId="30796" xr:uid="{FABF539E-1F41-4DD7-8E49-4A1B353B2927}"/>
    <cellStyle name="Normal 8 3 2 5 5" xfId="15216" xr:uid="{FF7317C1-6AC3-4353-B42F-579D98075EF4}"/>
    <cellStyle name="Normal 8 3 2 5 5 2" xfId="15217" xr:uid="{471CB724-2119-4A5A-B1D6-1F25EE79FB13}"/>
    <cellStyle name="Normal 8 3 2 5 5 2 2" xfId="30800" xr:uid="{9B05D50E-81C3-4D9D-9893-984FB8F97935}"/>
    <cellStyle name="Normal 8 3 2 5 5 3" xfId="30799" xr:uid="{C76ECC92-EF36-48C7-82CD-B4ED0E20FCE6}"/>
    <cellStyle name="Normal 8 3 2 5 6" xfId="15218" xr:uid="{D236D8B4-6359-4C54-9C86-FD0D0C913728}"/>
    <cellStyle name="Normal 8 3 2 5 6 2" xfId="15219" xr:uid="{C4C70983-ADA6-4E5C-9244-0E1168A813C2}"/>
    <cellStyle name="Normal 8 3 2 5 6 2 2" xfId="30802" xr:uid="{85DD8574-6675-40E3-9AEB-C7EEDEA67D21}"/>
    <cellStyle name="Normal 8 3 2 5 6 3" xfId="30801" xr:uid="{EC4BADB9-6C90-4C63-B90E-D6F9EE3B3726}"/>
    <cellStyle name="Normal 8 3 2 5 7" xfId="15220" xr:uid="{E23E3CED-E32E-4F36-8B03-9BF5590E5EC6}"/>
    <cellStyle name="Normal 8 3 2 5 7 2" xfId="30803" xr:uid="{B47687E1-88B2-406C-BFDF-F40169206081}"/>
    <cellStyle name="Normal 8 3 2 5 8" xfId="34221" xr:uid="{1713EBE0-D180-45CC-B66D-D2026FDC71F3}"/>
    <cellStyle name="Normal 8 3 2 5_Canada W" xfId="35281" xr:uid="{F5323C12-A223-45E3-8E5C-7E03EE246C62}"/>
    <cellStyle name="Normal 8 3 2 6" xfId="1938" xr:uid="{00000000-0005-0000-0000-000072080000}"/>
    <cellStyle name="Normal 8 3 2 6 2" xfId="15221" xr:uid="{42048442-D1B7-4DE4-86AF-24CD0CC8262B}"/>
    <cellStyle name="Normal 8 3 2 6 2 2" xfId="15222" xr:uid="{E4BF13AC-0D1E-45BA-8E33-3102E7194A47}"/>
    <cellStyle name="Normal 8 3 2 6 2 2 2" xfId="15223" xr:uid="{A2D1B416-BC05-4DDC-BC29-D18AACAF5AB4}"/>
    <cellStyle name="Normal 8 3 2 6 2 2 2 2" xfId="30806" xr:uid="{DC2E8802-5639-40D4-9326-E3139EEC3E7D}"/>
    <cellStyle name="Normal 8 3 2 6 2 2 3" xfId="30805" xr:uid="{F66DCC91-084F-4D69-90E4-74A4BA426264}"/>
    <cellStyle name="Normal 8 3 2 6 2 3" xfId="15224" xr:uid="{EECAE4C8-2EC1-451A-88F2-8028B4D83419}"/>
    <cellStyle name="Normal 8 3 2 6 2 3 2" xfId="15225" xr:uid="{9844A0B9-331D-4E09-B025-0808F77CBCE6}"/>
    <cellStyle name="Normal 8 3 2 6 2 3 2 2" xfId="30808" xr:uid="{A987A246-7C2F-4C37-AB80-BD244F09B847}"/>
    <cellStyle name="Normal 8 3 2 6 2 3 3" xfId="30807" xr:uid="{013948EB-C3D7-41A4-B516-D3E206D80F04}"/>
    <cellStyle name="Normal 8 3 2 6 2 4" xfId="15226" xr:uid="{1A99EAB8-CAAF-4FDB-B214-29AD6C33330C}"/>
    <cellStyle name="Normal 8 3 2 6 2 4 2" xfId="30809" xr:uid="{E4BE2D4F-BBB9-40CD-9EFB-C9569C581345}"/>
    <cellStyle name="Normal 8 3 2 6 2 5" xfId="30804" xr:uid="{9B45F71E-C0AE-47E8-B228-2D93864EB80E}"/>
    <cellStyle name="Normal 8 3 2 6 3" xfId="15227" xr:uid="{85096CD8-F33C-4CC2-9342-3F0D5EB19690}"/>
    <cellStyle name="Normal 8 3 2 6 3 2" xfId="15228" xr:uid="{F5BB7172-D477-4552-8694-2458A785C5B4}"/>
    <cellStyle name="Normal 8 3 2 6 3 2 2" xfId="30811" xr:uid="{6FA75464-5236-4DDE-BD21-9ABA77683CFC}"/>
    <cellStyle name="Normal 8 3 2 6 3 3" xfId="15229" xr:uid="{DB505FBF-474E-4DDD-9F7C-A65CCF31697D}"/>
    <cellStyle name="Normal 8 3 2 6 3 3 2" xfId="30812" xr:uid="{B2D1FF4A-B89A-4D87-A617-7B89FB1A339A}"/>
    <cellStyle name="Normal 8 3 2 6 3 4" xfId="30810" xr:uid="{A685477E-A2AC-4293-A63B-C42766140DC6}"/>
    <cellStyle name="Normal 8 3 2 6 4" xfId="15230" xr:uid="{A5FF6BCB-2BA8-46BF-B0DC-5AFBC412827E}"/>
    <cellStyle name="Normal 8 3 2 6 4 2" xfId="15231" xr:uid="{FD2504FF-CF88-463F-8D40-6782F7048A03}"/>
    <cellStyle name="Normal 8 3 2 6 4 2 2" xfId="30814" xr:uid="{BB392EFB-82F6-4E34-B07C-3A34D49A66CF}"/>
    <cellStyle name="Normal 8 3 2 6 4 3" xfId="30813" xr:uid="{7149BD7E-7C5A-498B-9D4F-87288C5D80CF}"/>
    <cellStyle name="Normal 8 3 2 6 5" xfId="15232" xr:uid="{04928459-0123-46C1-B451-C4E2BE3AEBEA}"/>
    <cellStyle name="Normal 8 3 2 6 5 2" xfId="15233" xr:uid="{538638B8-3B50-4E49-84C1-39A7F9BB6434}"/>
    <cellStyle name="Normal 8 3 2 6 5 2 2" xfId="30816" xr:uid="{CAAB6D87-6996-47E5-88C6-25059CB438EE}"/>
    <cellStyle name="Normal 8 3 2 6 5 3" xfId="30815" xr:uid="{BD2A470A-4E21-4C75-962E-C7DE1BC19429}"/>
    <cellStyle name="Normal 8 3 2 6 6" xfId="15234" xr:uid="{18E56EC3-6674-4E54-B254-0EF97D1FD6DE}"/>
    <cellStyle name="Normal 8 3 2 6 6 2" xfId="30817" xr:uid="{9E897C97-B5BF-4D13-95C6-6FEA2010A648}"/>
    <cellStyle name="Normal 8 3 2 6 7" xfId="34223" xr:uid="{82EAB4B1-1A5C-4A3A-9EEC-F1C1C4178F4A}"/>
    <cellStyle name="Normal 8 3 2 6_Canada W" xfId="35282" xr:uid="{BE2EEC20-D937-4D4B-99CD-2ACD06737463}"/>
    <cellStyle name="Normal 8 3 2 7" xfId="1939" xr:uid="{00000000-0005-0000-0000-000073080000}"/>
    <cellStyle name="Normal 8 3 2 7 2" xfId="15235" xr:uid="{4AB2FAED-271E-44BE-B262-C087DAC282C6}"/>
    <cellStyle name="Normal 8 3 2 7 2 2" xfId="15236" xr:uid="{AD7CAE68-16C7-49F2-A3B6-6DE839F6E26D}"/>
    <cellStyle name="Normal 8 3 2 7 2 2 2" xfId="15237" xr:uid="{6E3E4142-AB35-4C85-8B7D-C65BA04CACB8}"/>
    <cellStyle name="Normal 8 3 2 7 2 2 2 2" xfId="30820" xr:uid="{AA9B1E8E-F906-4AF4-A179-AD23458D1672}"/>
    <cellStyle name="Normal 8 3 2 7 2 2 3" xfId="30819" xr:uid="{46288477-AE6C-451D-B13A-ACFED52EC9B7}"/>
    <cellStyle name="Normal 8 3 2 7 2 3" xfId="15238" xr:uid="{25D7405B-A21C-471F-B4B4-43AD8BA56C9F}"/>
    <cellStyle name="Normal 8 3 2 7 2 3 2" xfId="15239" xr:uid="{AD86A51E-E6E2-4A71-ABF1-A5B0526C4F08}"/>
    <cellStyle name="Normal 8 3 2 7 2 3 2 2" xfId="30822" xr:uid="{33699BA8-678A-474A-9E03-86B545E98298}"/>
    <cellStyle name="Normal 8 3 2 7 2 3 3" xfId="30821" xr:uid="{5EEF8167-9125-4F87-A6F9-3FF9C94CEE2F}"/>
    <cellStyle name="Normal 8 3 2 7 2 4" xfId="15240" xr:uid="{79991D2C-914F-412C-8F74-60B26A576C22}"/>
    <cellStyle name="Normal 8 3 2 7 2 4 2" xfId="30823" xr:uid="{2720F7CC-0B05-49D3-9F54-B397E8A96841}"/>
    <cellStyle name="Normal 8 3 2 7 2 5" xfId="30818" xr:uid="{D83F8054-F6D1-488E-AF1D-C709E3740F3F}"/>
    <cellStyle name="Normal 8 3 2 7 3" xfId="15241" xr:uid="{43D84D6B-3EF8-4A7C-806B-ED7BBEAC0691}"/>
    <cellStyle name="Normal 8 3 2 7 3 2" xfId="15242" xr:uid="{613F44E9-0133-4CB3-8277-390ABA420208}"/>
    <cellStyle name="Normal 8 3 2 7 3 2 2" xfId="30825" xr:uid="{9C74F104-1B23-4786-B3D7-96B6ED6B7C84}"/>
    <cellStyle name="Normal 8 3 2 7 3 3" xfId="15243" xr:uid="{386DD0F4-FFC3-4AEB-AC14-1A524DF99FE0}"/>
    <cellStyle name="Normal 8 3 2 7 3 3 2" xfId="30826" xr:uid="{5BAA8D88-2F2B-4E81-AAD3-C950B36C75AE}"/>
    <cellStyle name="Normal 8 3 2 7 3 4" xfId="30824" xr:uid="{A26CFADD-15AD-4FEC-8D69-3A8D5863C299}"/>
    <cellStyle name="Normal 8 3 2 7 4" xfId="15244" xr:uid="{0502DC5B-0B4F-446D-AF6F-27FBF5507FD4}"/>
    <cellStyle name="Normal 8 3 2 7 4 2" xfId="15245" xr:uid="{629B86B7-B2B2-47B3-93BA-4C6EB070C9C3}"/>
    <cellStyle name="Normal 8 3 2 7 4 2 2" xfId="30828" xr:uid="{022E05B4-514A-45AF-AB52-E99BF3B33F83}"/>
    <cellStyle name="Normal 8 3 2 7 4 3" xfId="30827" xr:uid="{72C1FE3A-1831-4F60-A46B-B71F6C7C69CA}"/>
    <cellStyle name="Normal 8 3 2 7 5" xfId="15246" xr:uid="{9F42E863-5981-4F55-A6E3-05777B971723}"/>
    <cellStyle name="Normal 8 3 2 7 5 2" xfId="15247" xr:uid="{379B06CF-4A97-426C-BD77-FF5227702595}"/>
    <cellStyle name="Normal 8 3 2 7 5 2 2" xfId="30830" xr:uid="{97B053A0-4576-46A6-BD2E-23F40FAA07BC}"/>
    <cellStyle name="Normal 8 3 2 7 5 3" xfId="30829" xr:uid="{1D631245-D5BD-4826-840D-9B74823326DD}"/>
    <cellStyle name="Normal 8 3 2 7 6" xfId="15248" xr:uid="{4CE3D21C-BFEC-4855-91D3-E3EE410E073A}"/>
    <cellStyle name="Normal 8 3 2 7 6 2" xfId="30831" xr:uid="{EA84EC1F-ABB1-45BB-A7A8-9A570E11AEC8}"/>
    <cellStyle name="Normal 8 3 2 7 7" xfId="34224" xr:uid="{FED0F2A0-300B-4DBD-9B35-C5EADEF2BA8D}"/>
    <cellStyle name="Normal 8 3 2 7_Canada W" xfId="35283" xr:uid="{835CD622-42D2-4538-BF3C-6E05A461D7A6}"/>
    <cellStyle name="Normal 8 3 2 8" xfId="15249" xr:uid="{22947D2F-25DF-47D7-BD35-91A327B42F93}"/>
    <cellStyle name="Normal 8 3 2 8 2" xfId="15250" xr:uid="{9C7329F8-E252-4EE4-93AA-3AFE5EEC00E4}"/>
    <cellStyle name="Normal 8 3 2 8 2 2" xfId="15251" xr:uid="{CE3E274B-27AF-480B-995B-CA52F194AAE2}"/>
    <cellStyle name="Normal 8 3 2 8 2 2 2" xfId="30834" xr:uid="{0F9A3EA4-6FC7-41A2-BF58-5CA291E63521}"/>
    <cellStyle name="Normal 8 3 2 8 2 3" xfId="30833" xr:uid="{7A6C34BB-B7D9-41BC-A887-D31AB103C5DF}"/>
    <cellStyle name="Normal 8 3 2 8 3" xfId="15252" xr:uid="{BC815C1D-911B-471B-A827-1BF07F6926F8}"/>
    <cellStyle name="Normal 8 3 2 8 3 2" xfId="15253" xr:uid="{23EA8468-4A6F-4F9E-A9BD-3994C2C65B96}"/>
    <cellStyle name="Normal 8 3 2 8 3 2 2" xfId="30836" xr:uid="{07EEF56F-2AE0-49C1-9138-1FEE03D8FC30}"/>
    <cellStyle name="Normal 8 3 2 8 3 3" xfId="30835" xr:uid="{721DF52A-83A1-472A-B41A-8D26CBB6B6D7}"/>
    <cellStyle name="Normal 8 3 2 8 4" xfId="15254" xr:uid="{25E727A9-0B21-45E7-81C7-1EEE6ACA6461}"/>
    <cellStyle name="Normal 8 3 2 8 4 2" xfId="30837" xr:uid="{915BDB4F-326C-4C9F-BCFC-D0279CCBB60B}"/>
    <cellStyle name="Normal 8 3 2 8 5" xfId="30832" xr:uid="{66460107-5634-4C6F-9B33-2BB778CD953E}"/>
    <cellStyle name="Normal 8 3 2 8_Canada W" xfId="35284" xr:uid="{7809B64F-A8B4-4523-A2E0-0ECE1A0C3E5D}"/>
    <cellStyle name="Normal 8 3 2 9" xfId="15255" xr:uid="{65E90344-AC3A-435C-BC4C-ADBBA2AADDA5}"/>
    <cellStyle name="Normal 8 3 2 9 2" xfId="15256" xr:uid="{8A808006-7776-41D2-B3EC-59DD2159B608}"/>
    <cellStyle name="Normal 8 3 2 9 2 2" xfId="30839" xr:uid="{86A4C36F-90AF-4FD3-8AB9-CB8E0DFDCF0B}"/>
    <cellStyle name="Normal 8 3 2 9 3" xfId="15257" xr:uid="{15A69EA4-F85F-45A3-AA13-2D83105145EE}"/>
    <cellStyle name="Normal 8 3 2 9 3 2" xfId="30840" xr:uid="{C3D20B57-658A-4C6E-B17C-93093BC03A20}"/>
    <cellStyle name="Normal 8 3 2 9 4" xfId="30838" xr:uid="{8D2E9618-6228-496E-B3FC-9AD4E9DD1672}"/>
    <cellStyle name="Normal 8 3 2_2015 BFOREC HFM PLBS" xfId="1940" xr:uid="{00000000-0005-0000-0000-000074080000}"/>
    <cellStyle name="Normal 8 3 3" xfId="1941" xr:uid="{00000000-0005-0000-0000-000075080000}"/>
    <cellStyle name="Normal 8 3 3 10" xfId="19677" xr:uid="{FB755646-C745-4E36-983B-554F70F722F6}"/>
    <cellStyle name="Normal 8 3 3 10 2" xfId="36476" xr:uid="{99C0A3B0-753F-4815-88D7-626CEA4D6749}"/>
    <cellStyle name="Normal 8 3 3 11" xfId="34225" xr:uid="{17A16589-C68E-4F5E-8E2C-FF8B1BCB51B0}"/>
    <cellStyle name="Normal 8 3 3 11 2" xfId="36475" xr:uid="{93ED76B1-3FC0-401D-8E2B-B39A32B37548}"/>
    <cellStyle name="Normal 8 3 3 2" xfId="1942" xr:uid="{00000000-0005-0000-0000-000076080000}"/>
    <cellStyle name="Normal 8 3 3 2 2" xfId="1943" xr:uid="{00000000-0005-0000-0000-000077080000}"/>
    <cellStyle name="Normal 8 3 3 2 2 2" xfId="15258" xr:uid="{AC63E053-0CA2-4B2A-A8DE-5F4BFCCF297D}"/>
    <cellStyle name="Normal 8 3 3 2 2 2 2" xfId="15259" xr:uid="{66841B3C-82B6-4995-9B60-C898CEEA5377}"/>
    <cellStyle name="Normal 8 3 3 2 2 2 2 2" xfId="30842" xr:uid="{1BA43531-7EB3-449F-95DA-09E6593621CF}"/>
    <cellStyle name="Normal 8 3 3 2 2 2 3" xfId="15260" xr:uid="{64DBB4EE-A7F7-494B-9818-18E88D4CC4B4}"/>
    <cellStyle name="Normal 8 3 3 2 2 2 3 2" xfId="30843" xr:uid="{33CCA878-223A-4306-81F8-6871496EBC3B}"/>
    <cellStyle name="Normal 8 3 3 2 2 2 4" xfId="30841" xr:uid="{40B15916-77D6-4AA7-9020-7BF4ADCFA88A}"/>
    <cellStyle name="Normal 8 3 3 2 2 3" xfId="15261" xr:uid="{C86A7673-EAE2-4776-BB86-50A35CCC96AA}"/>
    <cellStyle name="Normal 8 3 3 2 2 3 2" xfId="15262" xr:uid="{5955E7C6-B3C7-415F-8BEC-53903D8328F9}"/>
    <cellStyle name="Normal 8 3 3 2 2 3 2 2" xfId="30845" xr:uid="{073B80A0-AB5F-4D2C-8F81-6F07F7CAF107}"/>
    <cellStyle name="Normal 8 3 3 2 2 3 3" xfId="30844" xr:uid="{C9DF5499-87C2-4DBB-A6B7-7BEDABA8BA73}"/>
    <cellStyle name="Normal 8 3 3 2 2 4" xfId="15263" xr:uid="{3BDD243A-98F4-4EF0-912B-B1429CDDC440}"/>
    <cellStyle name="Normal 8 3 3 2 2 4 2" xfId="15264" xr:uid="{69F9E39A-A728-4157-A573-9AA231840FCC}"/>
    <cellStyle name="Normal 8 3 3 2 2 4 2 2" xfId="30847" xr:uid="{32951E69-87E3-43A5-A1AB-CAF1F7F7B52F}"/>
    <cellStyle name="Normal 8 3 3 2 2 4 3" xfId="30846" xr:uid="{D9EC4DCC-0D19-4A77-B17E-7A5B35648034}"/>
    <cellStyle name="Normal 8 3 3 2 2 5" xfId="15265" xr:uid="{2F4F742A-4CC8-4FE0-B0F0-8888C7493A62}"/>
    <cellStyle name="Normal 8 3 3 2 2 5 2" xfId="30848" xr:uid="{91EAD828-B911-42C3-BBE8-2B56AE26F8C9}"/>
    <cellStyle name="Normal 8 3 3 2 2 6" xfId="34227" xr:uid="{71709736-F99B-4782-BF1C-C23FC6F65B2C}"/>
    <cellStyle name="Normal 8 3 3 2 2_Canada W" xfId="35285" xr:uid="{33EE1AFF-A7C0-4EA8-852D-D31BC8FC13D6}"/>
    <cellStyle name="Normal 8 3 3 2 3" xfId="15266" xr:uid="{0C554F59-FF5B-4219-8001-2A542205BB35}"/>
    <cellStyle name="Normal 8 3 3 2 3 2" xfId="15267" xr:uid="{C2C2E558-240F-45BA-84EB-1806BDBB698C}"/>
    <cellStyle name="Normal 8 3 3 2 3 2 2" xfId="30850" xr:uid="{9F6D6960-A332-4CC8-8115-2692C4BBF419}"/>
    <cellStyle name="Normal 8 3 3 2 3 3" xfId="15268" xr:uid="{B6B315AC-3496-4544-BCE3-60B47DAABFC0}"/>
    <cellStyle name="Normal 8 3 3 2 3 3 2" xfId="30851" xr:uid="{39D293D7-FC5A-4598-8418-A076703255AD}"/>
    <cellStyle name="Normal 8 3 3 2 3 4" xfId="30849" xr:uid="{F7895CAF-3541-4CB4-BA79-7D605E4E52CE}"/>
    <cellStyle name="Normal 8 3 3 2 3_Canada W" xfId="35286" xr:uid="{CC323202-7C6F-4EBA-8200-2878ACDE4719}"/>
    <cellStyle name="Normal 8 3 3 2 4" xfId="15269" xr:uid="{7F59C49B-0A76-4CFA-AEC6-E8D92A01423F}"/>
    <cellStyle name="Normal 8 3 3 2 4 2" xfId="15270" xr:uid="{C8AF4696-699E-425E-820A-2287E2EA6F3E}"/>
    <cellStyle name="Normal 8 3 3 2 4 2 2" xfId="30853" xr:uid="{77D03C6C-14D4-41CB-9A6E-6FA656D6C0F1}"/>
    <cellStyle name="Normal 8 3 3 2 4 3" xfId="15271" xr:uid="{FD53D512-0805-487B-9DBF-65D6DA73EAD3}"/>
    <cellStyle name="Normal 8 3 3 2 4 3 2" xfId="30854" xr:uid="{4C9614CD-A0F0-4009-999D-8093E7804318}"/>
    <cellStyle name="Normal 8 3 3 2 4 4" xfId="30852" xr:uid="{1308C151-0484-43BE-8B4A-F28E29DD9CE3}"/>
    <cellStyle name="Normal 8 3 3 2 4_Canada W" xfId="35287" xr:uid="{AE63119C-ADCA-4BE8-813D-6C0CB8870654}"/>
    <cellStyle name="Normal 8 3 3 2 5" xfId="15272" xr:uid="{9F3FD6AE-0954-4337-8F31-0F0D29A32A3D}"/>
    <cellStyle name="Normal 8 3 3 2 5 2" xfId="15273" xr:uid="{2DFB4555-19BB-4CF5-B2DD-905EEF3B2AB0}"/>
    <cellStyle name="Normal 8 3 3 2 5 2 2" xfId="30856" xr:uid="{E1C605D2-38A1-44D6-A856-17CD85F1214D}"/>
    <cellStyle name="Normal 8 3 3 2 5 3" xfId="30855" xr:uid="{DA255147-2F60-44D3-B244-94DCD35D807E}"/>
    <cellStyle name="Normal 8 3 3 2 5 3 2" xfId="36479" xr:uid="{34DE2664-EEDD-4BD2-8D1C-1D2B6B190E76}"/>
    <cellStyle name="Normal 8 3 3 2 5 4" xfId="36478" xr:uid="{76691A4B-A367-48D5-93E2-65E24DC7E287}"/>
    <cellStyle name="Normal 8 3 3 2 5_Canada W" xfId="35288" xr:uid="{E941DDAE-50D9-4EF2-920A-0868A942ABE5}"/>
    <cellStyle name="Normal 8 3 3 2 6" xfId="15274" xr:uid="{DC05CF21-7D61-4960-B3DD-1326A6706656}"/>
    <cellStyle name="Normal 8 3 3 2 6 2" xfId="15275" xr:uid="{17247359-7438-49E5-BC46-01381D2F8406}"/>
    <cellStyle name="Normal 8 3 3 2 6 2 2" xfId="30858" xr:uid="{FEB49FC2-2D9E-426B-B618-5650474099D9}"/>
    <cellStyle name="Normal 8 3 3 2 6 3" xfId="30857" xr:uid="{AABA75C8-A51B-4EE1-8194-3A1A01D4B8AE}"/>
    <cellStyle name="Normal 8 3 3 2 6 3 2" xfId="36481" xr:uid="{55AE8297-1D69-4BA0-A20C-7051C7271405}"/>
    <cellStyle name="Normal 8 3 3 2 6 4" xfId="36480" xr:uid="{FCFEB21C-EBAC-48A3-9CC9-9C25051D91BB}"/>
    <cellStyle name="Normal 8 3 3 2 6_Canada W" xfId="35289" xr:uid="{C22D5C28-B0E4-4F6A-A28C-7D5E38D68055}"/>
    <cellStyle name="Normal 8 3 3 2 7" xfId="15276" xr:uid="{CA14E139-9720-4EFE-8440-99B6859B7A73}"/>
    <cellStyle name="Normal 8 3 3 2 7 2" xfId="30859" xr:uid="{7454A0EC-BF83-487B-895C-B6FCE176B93A}"/>
    <cellStyle name="Normal 8 3 3 2 8" xfId="18051" xr:uid="{19E10F0D-9073-4EE9-B838-523017A624B5}"/>
    <cellStyle name="Normal 8 3 3 2 8 2" xfId="36482" xr:uid="{3E3A5AC0-3B4B-497A-9B00-6EB6EB7E1E3D}"/>
    <cellStyle name="Normal 8 3 3 2 9" xfId="34226" xr:uid="{DBF57181-DE50-4FF5-95AD-5146F59B9878}"/>
    <cellStyle name="Normal 8 3 3 2 9 2" xfId="36477" xr:uid="{7F129209-841F-4409-8664-2B59FB4BEA81}"/>
    <cellStyle name="Normal 8 3 3 2_Canada W" xfId="35290" xr:uid="{72DF9378-9AF7-4A2F-839A-07CC82391EFA}"/>
    <cellStyle name="Normal 8 3 3 3" xfId="1944" xr:uid="{00000000-0005-0000-0000-000079080000}"/>
    <cellStyle name="Normal 8 3 3 3 2" xfId="15277" xr:uid="{8C4AF0D2-491A-434B-AFC2-B903C3852D05}"/>
    <cellStyle name="Normal 8 3 3 3 2 2" xfId="15278" xr:uid="{E677BDFD-5D5E-4740-9CCA-10B5B1D09742}"/>
    <cellStyle name="Normal 8 3 3 3 2 2 2" xfId="30861" xr:uid="{10295041-7D86-4AB8-8D8F-FF0AE16F2389}"/>
    <cellStyle name="Normal 8 3 3 3 2 3" xfId="15279" xr:uid="{1BB75AAF-BD4A-44CA-844F-EC9B798F6AAA}"/>
    <cellStyle name="Normal 8 3 3 3 2 3 2" xfId="30862" xr:uid="{63F120B4-BCD7-4259-B789-C361F6786BD8}"/>
    <cellStyle name="Normal 8 3 3 3 2 4" xfId="30860" xr:uid="{EED24E03-718F-4A1A-B0CD-7B45781606C2}"/>
    <cellStyle name="Normal 8 3 3 3 2_Canada W" xfId="35291" xr:uid="{090C74A6-2A79-48EF-A6A3-0F40ABC5B6C3}"/>
    <cellStyle name="Normal 8 3 3 3 3" xfId="15280" xr:uid="{6805CFD5-EB64-4CAC-B9C5-67F917963FF8}"/>
    <cellStyle name="Normal 8 3 3 3 3 2" xfId="15281" xr:uid="{147EDA51-67E7-482C-AAF0-27696402C3DA}"/>
    <cellStyle name="Normal 8 3 3 3 3 2 2" xfId="30864" xr:uid="{046FD383-8244-4AFB-8ED6-D220D4E63011}"/>
    <cellStyle name="Normal 8 3 3 3 3 3" xfId="30863" xr:uid="{6C965A39-0AF7-4D28-9D08-5717DC210863}"/>
    <cellStyle name="Normal 8 3 3 3 3 3 2" xfId="36485" xr:uid="{3A748080-3569-4EE2-9D84-0C69C4F1C653}"/>
    <cellStyle name="Normal 8 3 3 3 3 4" xfId="36484" xr:uid="{61B70DB9-4F15-49BF-92A6-510B2070B7ED}"/>
    <cellStyle name="Normal 8 3 3 3 3_Canada W" xfId="35292" xr:uid="{9A031A5F-84D8-47EA-874D-48EFE4DADC32}"/>
    <cellStyle name="Normal 8 3 3 3 4" xfId="15282" xr:uid="{4844D207-5B6D-4BF6-A57B-79A7D75F9506}"/>
    <cellStyle name="Normal 8 3 3 3 4 2" xfId="15283" xr:uid="{C66FEDAD-416A-44C4-A793-AA2EBD7777F1}"/>
    <cellStyle name="Normal 8 3 3 3 4 2 2" xfId="30866" xr:uid="{F9AA9771-59D6-4C13-84A8-41DF189F5851}"/>
    <cellStyle name="Normal 8 3 3 3 4 3" xfId="30865" xr:uid="{ECFBE2C5-3EEF-4060-A639-6343647E458F}"/>
    <cellStyle name="Normal 8 3 3 3 4 3 2" xfId="36487" xr:uid="{6A95FB79-3549-435B-99F1-EBB8732B6051}"/>
    <cellStyle name="Normal 8 3 3 3 4 4" xfId="36486" xr:uid="{47ED2E8B-AB39-45C0-B385-DED80A205F0A}"/>
    <cellStyle name="Normal 8 3 3 3 4_Canada W" xfId="35293" xr:uid="{C7B35DB0-6A25-4142-9CA1-2C7E636C7E81}"/>
    <cellStyle name="Normal 8 3 3 3 5" xfId="15284" xr:uid="{1449E247-EFEA-4B02-BB6E-58FE5B6225CC}"/>
    <cellStyle name="Normal 8 3 3 3 5 2" xfId="30867" xr:uid="{31FFCF6C-EB18-4F17-B59F-A72F7FABF6B8}"/>
    <cellStyle name="Normal 8 3 3 3 5 2 2" xfId="36489" xr:uid="{7793DFF5-F04A-4095-875B-810538599FD4}"/>
    <cellStyle name="Normal 8 3 3 3 5 3" xfId="19663" xr:uid="{C9691453-E0D1-4C67-8935-3A4C7C741B35}"/>
    <cellStyle name="Normal 8 3 3 3 5 3 2" xfId="36490" xr:uid="{E4870DDB-AAEE-411F-9C2A-5E61F0470317}"/>
    <cellStyle name="Normal 8 3 3 3 5 4" xfId="36488" xr:uid="{56C8E6EE-13B2-4EF8-91B8-1B2E80466546}"/>
    <cellStyle name="Normal 8 3 3 3 5_Canada W" xfId="35294" xr:uid="{C2367F54-9A5C-4407-8EE8-148AD19AD022}"/>
    <cellStyle name="Normal 8 3 3 3 6" xfId="18050" xr:uid="{4BFA40BE-FFEB-41FD-8B95-2D42C88FD142}"/>
    <cellStyle name="Normal 8 3 3 3 6 2" xfId="19661" xr:uid="{E998DE16-9E41-4BC0-BBCC-AF8B80BAFCF0}"/>
    <cellStyle name="Normal 8 3 3 3 6 2 2" xfId="36492" xr:uid="{ADE0F7F8-CBA4-4186-820A-AB80702EF800}"/>
    <cellStyle name="Normal 8 3 3 3 6 3" xfId="19660" xr:uid="{DCB608E0-9EEB-4830-9AB5-51A313D4F19D}"/>
    <cellStyle name="Normal 8 3 3 3 6 3 2" xfId="36493" xr:uid="{660C4AF9-EADE-4E4A-B08E-DC8991BB0D1F}"/>
    <cellStyle name="Normal 8 3 3 3 6 4" xfId="36491" xr:uid="{53B5C183-19AE-44AF-8E92-1A4B77FE2FD1}"/>
    <cellStyle name="Normal 8 3 3 3 6_Canada W" xfId="35295" xr:uid="{62A3C11A-9115-4D0D-B5AE-E7A3DC8E564E}"/>
    <cellStyle name="Normal 8 3 3 3 7" xfId="19658" xr:uid="{DEF86E18-3D9F-4DF9-B4A4-40D0BDA8A082}"/>
    <cellStyle name="Normal 8 3 3 3 7 2" xfId="36494" xr:uid="{8A4F1BAE-47C3-4412-8F60-ED7B861B27A2}"/>
    <cellStyle name="Normal 8 3 3 3 8" xfId="19657" xr:uid="{93BE28CD-179A-4753-A338-42E7AC76510F}"/>
    <cellStyle name="Normal 8 3 3 3 8 2" xfId="36495" xr:uid="{815425A0-AB8E-44EF-A4E1-A830A746EE98}"/>
    <cellStyle name="Normal 8 3 3 3 9" xfId="34228" xr:uid="{8949AE0E-0CD8-4982-8B10-EDE984F46813}"/>
    <cellStyle name="Normal 8 3 3 3 9 2" xfId="36483" xr:uid="{82F8F260-0BDC-403A-92C1-68465888810C}"/>
    <cellStyle name="Normal 8 3 3 3_Canada W" xfId="35296" xr:uid="{8575788E-C8CC-4796-8CA8-35D929F9BB71}"/>
    <cellStyle name="Normal 8 3 3 4" xfId="15285" xr:uid="{B8638846-94DB-4480-BF6E-8641B47AE29F}"/>
    <cellStyle name="Normal 8 3 3 4 2" xfId="15286" xr:uid="{AF67157C-E69B-41D2-96D5-6128E6FB1BC0}"/>
    <cellStyle name="Normal 8 3 3 4 2 2" xfId="30869" xr:uid="{492D5EA7-306B-435C-8C56-B15213A24889}"/>
    <cellStyle name="Normal 8 3 3 4 3" xfId="15287" xr:uid="{8DFC2706-D204-4610-8A33-2218C4A3B7A8}"/>
    <cellStyle name="Normal 8 3 3 4 3 2" xfId="30870" xr:uid="{1B3D8457-424F-4813-8DB8-981E77FADB58}"/>
    <cellStyle name="Normal 8 3 3 4 4" xfId="30868" xr:uid="{42AA8355-DDF0-471C-9F05-CBA9384018A1}"/>
    <cellStyle name="Normal 8 3 3 4_Canada W" xfId="35297" xr:uid="{A653B6B3-0F46-41A5-9619-25C9884F930D}"/>
    <cellStyle name="Normal 8 3 3 5" xfId="15288" xr:uid="{975B58DC-C3C7-4A54-8547-D908F137B773}"/>
    <cellStyle name="Normal 8 3 3 5 2" xfId="15289" xr:uid="{3051D530-AE0B-44C0-B93E-70CD3ABAB269}"/>
    <cellStyle name="Normal 8 3 3 5 2 2" xfId="30872" xr:uid="{58C16C93-7448-4A44-A2EB-1FD15367456E}"/>
    <cellStyle name="Normal 8 3 3 5 3" xfId="15290" xr:uid="{7B3C2211-6239-46AE-89B4-BC1F35E869D9}"/>
    <cellStyle name="Normal 8 3 3 5 3 2" xfId="30873" xr:uid="{2DC68BF5-E95A-4C1A-B77D-642879EA91E4}"/>
    <cellStyle name="Normal 8 3 3 5 4" xfId="30871" xr:uid="{452C8EE6-14A4-4259-A705-3E89D0D4F8E5}"/>
    <cellStyle name="Normal 8 3 3 5_Canada W" xfId="35298" xr:uid="{C4CA2F9A-C0C9-4538-A5C3-017DE2DF951E}"/>
    <cellStyle name="Normal 8 3 3 6" xfId="15291" xr:uid="{05D01E8B-5E4F-43E1-BC92-BECB2BAC864B}"/>
    <cellStyle name="Normal 8 3 3 6 2" xfId="15292" xr:uid="{BED6AE4B-3AF7-4FBB-852F-61C3DAF35BEF}"/>
    <cellStyle name="Normal 8 3 3 6 2 2" xfId="30875" xr:uid="{05F1A1DD-4572-4173-88EE-43384DB15670}"/>
    <cellStyle name="Normal 8 3 3 6 3" xfId="30874" xr:uid="{242BA698-A5EB-400F-B334-B4070A70E9CF}"/>
    <cellStyle name="Normal 8 3 3 6 3 2" xfId="36497" xr:uid="{10E9A722-03DD-4708-B42A-A2E35E6E8465}"/>
    <cellStyle name="Normal 8 3 3 6 4" xfId="36496" xr:uid="{6269424E-4020-4CD9-A66C-73957709BE03}"/>
    <cellStyle name="Normal 8 3 3 6_Canada W" xfId="35299" xr:uid="{AE6338A4-7270-47E4-B1F8-785B71C0093F}"/>
    <cellStyle name="Normal 8 3 3 7" xfId="15293" xr:uid="{90CA45CB-B194-453D-AE58-2A0EF92E0198}"/>
    <cellStyle name="Normal 8 3 3 7 2" xfId="15294" xr:uid="{ED89D3F0-E569-4623-80C3-BBE92C276FB3}"/>
    <cellStyle name="Normal 8 3 3 7 2 2" xfId="30877" xr:uid="{20A5BE4B-0C11-4CD9-9415-3A3C7E4062E1}"/>
    <cellStyle name="Normal 8 3 3 7 3" xfId="30876" xr:uid="{4007461B-EFD5-48E8-A2CB-F55F48B85D55}"/>
    <cellStyle name="Normal 8 3 3 7 3 2" xfId="36499" xr:uid="{ED606FA2-3B1C-4F90-ABF1-A3982AB8D23C}"/>
    <cellStyle name="Normal 8 3 3 7 4" xfId="36498" xr:uid="{26D62040-CD72-4178-8ACD-3AA67C916770}"/>
    <cellStyle name="Normal 8 3 3 7_Canada W" xfId="35300" xr:uid="{765AA011-2908-4E34-81AB-09C561C55CD0}"/>
    <cellStyle name="Normal 8 3 3 8" xfId="15295" xr:uid="{472E2830-C248-4F04-AD9F-8C6D6F86D393}"/>
    <cellStyle name="Normal 8 3 3 8 2" xfId="30878" xr:uid="{C86EB056-ED03-400A-9C9E-CED1A320C9EF}"/>
    <cellStyle name="Normal 8 3 3 8 2 2" xfId="36501" xr:uid="{59F9D36D-AF69-4730-8957-FA69C9B0DAC1}"/>
    <cellStyle name="Normal 8 3 3 8 3" xfId="19651" xr:uid="{008367DB-DF93-4494-83DE-DB64DC4E9EA7}"/>
    <cellStyle name="Normal 8 3 3 8 3 2" xfId="36502" xr:uid="{D1822AF7-C3CB-491A-856F-F9FD7D3048A0}"/>
    <cellStyle name="Normal 8 3 3 8 4" xfId="36500" xr:uid="{8FFDE4B7-3F13-4DCA-A416-D2B3BD558B41}"/>
    <cellStyle name="Normal 8 3 3 8_Canada W" xfId="35301" xr:uid="{520F1EAC-78AB-4D47-B558-71340AC7EFF1}"/>
    <cellStyle name="Normal 8 3 3 9" xfId="19650" xr:uid="{CACA302C-500F-421D-957B-AEFC08D82DE5}"/>
    <cellStyle name="Normal 8 3 3 9 2" xfId="36503" xr:uid="{2A1A9696-9771-4F0F-A4CC-ADE47BE2812A}"/>
    <cellStyle name="Normal 8 3 3_Canada W" xfId="35302" xr:uid="{C64E8022-3BF5-4446-8184-83191C4FE26C}"/>
    <cellStyle name="Normal 8 3 4" xfId="1945" xr:uid="{00000000-0005-0000-0000-00007B080000}"/>
    <cellStyle name="Normal 8 3 4 2" xfId="1946" xr:uid="{00000000-0005-0000-0000-00007C080000}"/>
    <cellStyle name="Normal 8 3 4 2 2" xfId="1947" xr:uid="{00000000-0005-0000-0000-00007D080000}"/>
    <cellStyle name="Normal 8 3 4 2 2 2" xfId="15297" xr:uid="{F553776B-E671-4818-9231-C353A409A676}"/>
    <cellStyle name="Normal 8 3 4 2 2 2 2" xfId="15298" xr:uid="{89881971-E8F4-40CE-998A-F0592A5E14A8}"/>
    <cellStyle name="Normal 8 3 4 2 2 2 2 2" xfId="30880" xr:uid="{B22341FB-26D4-4D97-8B4B-2BA13BFA6633}"/>
    <cellStyle name="Normal 8 3 4 2 2 2 3" xfId="15299" xr:uid="{B4566B83-E8A4-4434-9A9F-278C9668151D}"/>
    <cellStyle name="Normal 8 3 4 2 2 2 3 2" xfId="30881" xr:uid="{1440B70D-5E91-489B-8421-927BA8D00544}"/>
    <cellStyle name="Normal 8 3 4 2 2 2 4" xfId="30879" xr:uid="{DAAA24FC-F226-4BF0-AC4D-913D75776FBC}"/>
    <cellStyle name="Normal 8 3 4 2 2 3" xfId="15300" xr:uid="{D60106B5-F544-4551-84AE-5D1C7739A4F4}"/>
    <cellStyle name="Normal 8 3 4 2 2 3 2" xfId="15301" xr:uid="{866D22CF-6678-4C96-BA50-2CC72088047A}"/>
    <cellStyle name="Normal 8 3 4 2 2 3 2 2" xfId="30883" xr:uid="{30BB86F2-6692-4BAF-B735-AF080CE7644C}"/>
    <cellStyle name="Normal 8 3 4 2 2 3 3" xfId="30882" xr:uid="{75A92074-3215-401C-A2F0-A3B475C280BB}"/>
    <cellStyle name="Normal 8 3 4 2 2 4" xfId="15302" xr:uid="{50CEF6D9-CDA8-4B9A-B1D9-25DCEF0F6DCA}"/>
    <cellStyle name="Normal 8 3 4 2 2 4 2" xfId="15303" xr:uid="{3524CCEF-3D66-480C-994F-ED3630F35883}"/>
    <cellStyle name="Normal 8 3 4 2 2 4 2 2" xfId="30885" xr:uid="{25215D22-1A78-4AAB-BA04-AC7560C5ED66}"/>
    <cellStyle name="Normal 8 3 4 2 2 4 3" xfId="30884" xr:uid="{8A2DA72D-FA2E-423C-9BA5-324581F68610}"/>
    <cellStyle name="Normal 8 3 4 2 2 5" xfId="15304" xr:uid="{6D433526-AABA-4B52-ABEC-354AF5C9897B}"/>
    <cellStyle name="Normal 8 3 4 2 2 5 2" xfId="30886" xr:uid="{77A218F4-64CD-4DE3-89D6-B6FB086D96B8}"/>
    <cellStyle name="Normal 8 3 4 2 2 6" xfId="34231" xr:uid="{DBD00AB8-0D9A-40B6-95AD-15036C14CE13}"/>
    <cellStyle name="Normal 8 3 4 2 2_sales contracts" xfId="15296" xr:uid="{F69763B0-383D-4DBD-9A3F-C1754EEAC410}"/>
    <cellStyle name="Normal 8 3 4 2 3" xfId="15305" xr:uid="{5749E88F-FA55-4BB3-926B-2770EEA80863}"/>
    <cellStyle name="Normal 8 3 4 2 3 2" xfId="15306" xr:uid="{E5C82C0C-0D6B-4D78-8026-7C56BFF8D0BE}"/>
    <cellStyle name="Normal 8 3 4 2 3 2 2" xfId="30888" xr:uid="{5FB1751D-4DAB-449A-928F-ED067DE51AC1}"/>
    <cellStyle name="Normal 8 3 4 2 3 3" xfId="15307" xr:uid="{DC165439-8C5E-472D-AB23-1A2698E8D3F2}"/>
    <cellStyle name="Normal 8 3 4 2 3 3 2" xfId="30889" xr:uid="{780BC1B6-347F-49D6-B632-B5217E217ABF}"/>
    <cellStyle name="Normal 8 3 4 2 3 4" xfId="30887" xr:uid="{4184573B-25F9-490C-B77A-12B717400D81}"/>
    <cellStyle name="Normal 8 3 4 2 4" xfId="15308" xr:uid="{22BA7471-BAD8-47E3-BA67-0ED824BB0311}"/>
    <cellStyle name="Normal 8 3 4 2 4 2" xfId="15309" xr:uid="{E0697633-7CAF-44F2-9A43-A86597E8F72E}"/>
    <cellStyle name="Normal 8 3 4 2 4 2 2" xfId="30891" xr:uid="{EA8DF8CF-E64B-488A-952A-3ED1E8D419F7}"/>
    <cellStyle name="Normal 8 3 4 2 4 3" xfId="15310" xr:uid="{34FC41DD-33A6-456D-A26B-F8616B7924AE}"/>
    <cellStyle name="Normal 8 3 4 2 4 3 2" xfId="30892" xr:uid="{53DDA177-37B5-4A51-B12A-BDE35334686F}"/>
    <cellStyle name="Normal 8 3 4 2 4 4" xfId="30890" xr:uid="{3286D4A3-8FAC-4A9C-B18A-4F55D9033436}"/>
    <cellStyle name="Normal 8 3 4 2 5" xfId="15311" xr:uid="{1498B0A7-B626-4B7F-AB69-E298485F3705}"/>
    <cellStyle name="Normal 8 3 4 2 5 2" xfId="15312" xr:uid="{E9D2CF6D-B403-409B-93D9-861E83B701F1}"/>
    <cellStyle name="Normal 8 3 4 2 5 2 2" xfId="30894" xr:uid="{84F3FC72-E4ED-48A2-B326-3ADA1C95B29F}"/>
    <cellStyle name="Normal 8 3 4 2 5 3" xfId="30893" xr:uid="{E4E22484-9F2A-48E1-A841-9B6AB2D1AB6C}"/>
    <cellStyle name="Normal 8 3 4 2 6" xfId="15313" xr:uid="{E63E780C-AC89-44BD-A60C-221FC9AD8361}"/>
    <cellStyle name="Normal 8 3 4 2 6 2" xfId="15314" xr:uid="{D8324670-0536-47CE-907F-A7AC585479C4}"/>
    <cellStyle name="Normal 8 3 4 2 6 2 2" xfId="30896" xr:uid="{361EEC76-E61F-4FC0-AA11-59191E3CD53A}"/>
    <cellStyle name="Normal 8 3 4 2 6 3" xfId="30895" xr:uid="{B19D5D26-BC1E-4551-A009-FCADC727AFD4}"/>
    <cellStyle name="Normal 8 3 4 2 7" xfId="15315" xr:uid="{46142C7E-5D76-4DE9-9768-0EE1B6EAD661}"/>
    <cellStyle name="Normal 8 3 4 2 7 2" xfId="30897" xr:uid="{076DE8F8-D0A5-437A-A29B-83C15551BE32}"/>
    <cellStyle name="Normal 8 3 4 2 8" xfId="34230" xr:uid="{577B59F0-7C6B-4CCB-940E-ECFE45575763}"/>
    <cellStyle name="Normal 8 3 4 2_Canada W" xfId="35303" xr:uid="{46536D70-F83A-42BD-908F-CF755C209DDF}"/>
    <cellStyle name="Normal 8 3 4 3" xfId="1948" xr:uid="{00000000-0005-0000-0000-00007F080000}"/>
    <cellStyle name="Normal 8 3 4 3 2" xfId="15316" xr:uid="{2B38DCCF-8C13-4486-A67F-5E8539A975FD}"/>
    <cellStyle name="Normal 8 3 4 3 2 2" xfId="15317" xr:uid="{7079B28A-AF99-478F-9922-FD21109B610C}"/>
    <cellStyle name="Normal 8 3 4 3 2 2 2" xfId="30899" xr:uid="{5AE0EC79-75C4-43F2-B05B-5B9CF5699F41}"/>
    <cellStyle name="Normal 8 3 4 3 2 3" xfId="15318" xr:uid="{FC35ACFF-1A59-45B4-85DF-670BA88AED3F}"/>
    <cellStyle name="Normal 8 3 4 3 2 3 2" xfId="30900" xr:uid="{8D2FA7E0-CDCC-47D3-922F-51B0230A6297}"/>
    <cellStyle name="Normal 8 3 4 3 2 4" xfId="30898" xr:uid="{7DA9C63F-A807-4B95-8AAF-1F7B7EE70F2A}"/>
    <cellStyle name="Normal 8 3 4 3 3" xfId="15319" xr:uid="{D0E738E1-5EE7-4972-9873-08D1FCD103AC}"/>
    <cellStyle name="Normal 8 3 4 3 3 2" xfId="15320" xr:uid="{50494E4A-39FA-4467-87A9-9C9A1C7A21D1}"/>
    <cellStyle name="Normal 8 3 4 3 3 2 2" xfId="30902" xr:uid="{9A77467B-3E85-4333-9527-8060CE1B5F96}"/>
    <cellStyle name="Normal 8 3 4 3 3 3" xfId="30901" xr:uid="{11140217-4359-41CB-8BA9-1A97DEA48A65}"/>
    <cellStyle name="Normal 8 3 4 3 4" xfId="15321" xr:uid="{E45A1DCB-B299-44A9-957A-2F96606DF878}"/>
    <cellStyle name="Normal 8 3 4 3 4 2" xfId="15322" xr:uid="{D806749B-0498-4D7E-91D3-F4AD15A75893}"/>
    <cellStyle name="Normal 8 3 4 3 4 2 2" xfId="30904" xr:uid="{D2E60CE5-EB72-41BE-A3E6-E047DF2867EC}"/>
    <cellStyle name="Normal 8 3 4 3 4 3" xfId="30903" xr:uid="{1DC08A55-FF32-4ADD-B55F-53CB9A1A0674}"/>
    <cellStyle name="Normal 8 3 4 3 5" xfId="15323" xr:uid="{C5A008E0-0F7D-46B0-9469-337D26B65BB3}"/>
    <cellStyle name="Normal 8 3 4 3 5 2" xfId="30905" xr:uid="{1ECD566A-8F3A-4371-96B3-BB1D001A0E5C}"/>
    <cellStyle name="Normal 8 3 4 3 6" xfId="34232" xr:uid="{975662C4-B18D-4A74-AD77-F264D0BFB543}"/>
    <cellStyle name="Normal 8 3 4 3_Canada W" xfId="35304" xr:uid="{B563223C-C08E-4512-A9E1-497B3220F69A}"/>
    <cellStyle name="Normal 8 3 4 4" xfId="15324" xr:uid="{BDE60EA7-83A9-4D96-8E4A-0B964E2DC456}"/>
    <cellStyle name="Normal 8 3 4 4 2" xfId="15325" xr:uid="{74391F8A-7589-4BA5-83C7-62740BC863EB}"/>
    <cellStyle name="Normal 8 3 4 4 2 2" xfId="30907" xr:uid="{CB32ECD9-1979-46CD-B9D4-4B4BEB70F93B}"/>
    <cellStyle name="Normal 8 3 4 4 3" xfId="15326" xr:uid="{1B2CA32E-3BF6-4F09-92C5-67E4183C6DEB}"/>
    <cellStyle name="Normal 8 3 4 4 3 2" xfId="30908" xr:uid="{76BC21AE-B414-4EF4-9D92-08506A028699}"/>
    <cellStyle name="Normal 8 3 4 4 4" xfId="30906" xr:uid="{4FAE61D7-2F5E-4284-A5A4-875E1E085C8A}"/>
    <cellStyle name="Normal 8 3 4 4_Canada W" xfId="35305" xr:uid="{19C88C5E-8776-4DF3-A779-D6BA889473D6}"/>
    <cellStyle name="Normal 8 3 4 5" xfId="15327" xr:uid="{D6F04819-6302-488D-806D-8DD56604234E}"/>
    <cellStyle name="Normal 8 3 4 5 2" xfId="15328" xr:uid="{80B5EC4B-3E48-4C80-8DA1-C1B525EDD94D}"/>
    <cellStyle name="Normal 8 3 4 5 2 2" xfId="30910" xr:uid="{E9E43C72-561F-4742-89A8-1C1000017BB7}"/>
    <cellStyle name="Normal 8 3 4 5 3" xfId="15329" xr:uid="{78E94CBE-C2D9-4E40-AC06-D64F34A82628}"/>
    <cellStyle name="Normal 8 3 4 5 3 2" xfId="30911" xr:uid="{296891C1-DA01-477A-B0A4-A45F496A4863}"/>
    <cellStyle name="Normal 8 3 4 5 4" xfId="30909" xr:uid="{F7C818E6-A13B-4479-BBD5-99BC3510D824}"/>
    <cellStyle name="Normal 8 3 4 5_Canada W" xfId="35306" xr:uid="{54BACE30-4F62-4663-A589-69DE31DB829D}"/>
    <cellStyle name="Normal 8 3 4 6" xfId="15330" xr:uid="{E972AAA9-1203-4A35-B164-44797483E62A}"/>
    <cellStyle name="Normal 8 3 4 6 2" xfId="15331" xr:uid="{94180125-725B-441A-8408-BCC61F35C2C9}"/>
    <cellStyle name="Normal 8 3 4 6 2 2" xfId="30913" xr:uid="{8749DC1D-C222-4AF7-9750-F7525EBD263E}"/>
    <cellStyle name="Normal 8 3 4 6 3" xfId="30912" xr:uid="{C3D4E0DD-C421-4CBB-980F-8BDA9DCD6756}"/>
    <cellStyle name="Normal 8 3 4 6 3 2" xfId="36506" xr:uid="{9DD5FB25-9630-4B11-B3B3-8F69EB8C6CE6}"/>
    <cellStyle name="Normal 8 3 4 6 4" xfId="36505" xr:uid="{6CA4ADA3-0691-4EF5-ACF7-8C0D2456004A}"/>
    <cellStyle name="Normal 8 3 4 6_Canada W" xfId="35307" xr:uid="{10E2F025-F2CE-4ADD-AA6A-51E2084B6287}"/>
    <cellStyle name="Normal 8 3 4 7" xfId="15332" xr:uid="{8B11853F-E1DD-4838-A748-DC7CCA29F7A1}"/>
    <cellStyle name="Normal 8 3 4 7 2" xfId="15333" xr:uid="{A3A63FD4-DB35-4463-BAE7-439ECF95AC7C}"/>
    <cellStyle name="Normal 8 3 4 7 2 2" xfId="30915" xr:uid="{16FD0EF9-A62F-4378-B541-AB7F17BD8746}"/>
    <cellStyle name="Normal 8 3 4 7 3" xfId="30914" xr:uid="{1EC9554E-99C9-4687-8E90-6F79DACE1D89}"/>
    <cellStyle name="Normal 8 3 4 8" xfId="15334" xr:uid="{439D3EB7-47D2-4B5B-BA80-EF79D170C334}"/>
    <cellStyle name="Normal 8 3 4 8 2" xfId="30916" xr:uid="{8EC7BE09-E5E9-4EAC-B488-0E2017AD4BA1}"/>
    <cellStyle name="Normal 8 3 4 9" xfId="34229" xr:uid="{2055C4DA-0528-438A-BE89-C17814949D3A}"/>
    <cellStyle name="Normal 8 3 4 9 2" xfId="36504" xr:uid="{6B75403C-7011-4B91-B018-B9640B62D7B5}"/>
    <cellStyle name="Normal 8 3 4_Canada W" xfId="35308" xr:uid="{114436F1-8E4C-4666-A341-C1A2BBE70579}"/>
    <cellStyle name="Normal 8 3 5" xfId="1949" xr:uid="{00000000-0005-0000-0000-000081080000}"/>
    <cellStyle name="Normal 8 3 5 2" xfId="1950" xr:uid="{00000000-0005-0000-0000-000082080000}"/>
    <cellStyle name="Normal 8 3 5 2 2" xfId="15335" xr:uid="{898FD6FC-4988-44C9-8446-9F89D5CEB3A0}"/>
    <cellStyle name="Normal 8 3 5 2 2 2" xfId="15336" xr:uid="{FE482D98-3ECF-4E50-B0A3-7D2B1D6D0F04}"/>
    <cellStyle name="Normal 8 3 5 2 2 2 2" xfId="30918" xr:uid="{169DD40E-7C26-461C-B15A-317639EBFCC3}"/>
    <cellStyle name="Normal 8 3 5 2 2 3" xfId="15337" xr:uid="{3DDD4C35-EA02-4E07-81D1-CC682F784D63}"/>
    <cellStyle name="Normal 8 3 5 2 2 3 2" xfId="30919" xr:uid="{1478B457-E732-4D43-9720-5BB97394BE59}"/>
    <cellStyle name="Normal 8 3 5 2 2 4" xfId="30917" xr:uid="{D9D1E3F7-E0B4-4B58-9876-A1937A41BF4B}"/>
    <cellStyle name="Normal 8 3 5 2 3" xfId="15338" xr:uid="{8F4A6CFE-37CA-4D7B-B90D-5481A08B9AAF}"/>
    <cellStyle name="Normal 8 3 5 2 3 2" xfId="15339" xr:uid="{D2E0EDB9-65AE-49FC-98FA-DD6269D0F36E}"/>
    <cellStyle name="Normal 8 3 5 2 3 2 2" xfId="30921" xr:uid="{B3B079C4-BB37-4228-9B1D-5D2043B12733}"/>
    <cellStyle name="Normal 8 3 5 2 3 3" xfId="30920" xr:uid="{0242160B-91D5-4556-AD6A-FD5401051AB6}"/>
    <cellStyle name="Normal 8 3 5 2 4" xfId="15340" xr:uid="{8061EFA8-EE02-4AF2-9B2A-394EBF8BAEF8}"/>
    <cellStyle name="Normal 8 3 5 2 4 2" xfId="15341" xr:uid="{543BC632-FB88-4A0D-9794-BC24B5491F06}"/>
    <cellStyle name="Normal 8 3 5 2 4 2 2" xfId="30923" xr:uid="{AB84F59A-FB19-4AA7-B056-FE5FA7234BD2}"/>
    <cellStyle name="Normal 8 3 5 2 4 3" xfId="30922" xr:uid="{77BBE713-3658-4EF3-A870-09E41D047B77}"/>
    <cellStyle name="Normal 8 3 5 2 5" xfId="15342" xr:uid="{6D0F399C-4CF3-4470-AF81-BD9DAA0A878F}"/>
    <cellStyle name="Normal 8 3 5 2 5 2" xfId="30924" xr:uid="{19C99C16-B0B3-4F8B-815F-2D4AFDF31B4D}"/>
    <cellStyle name="Normal 8 3 5 2 6" xfId="34234" xr:uid="{0C8C8F85-802D-41D7-AA27-2BBC1CC377FA}"/>
    <cellStyle name="Normal 8 3 5 2_Canada W" xfId="35309" xr:uid="{C5E1E36C-02E6-460D-AEA3-FC4BCC0C690A}"/>
    <cellStyle name="Normal 8 3 5 3" xfId="15343" xr:uid="{B6C440F0-FC17-4C35-A6E7-CD8C6B1CC99D}"/>
    <cellStyle name="Normal 8 3 5 3 2" xfId="15344" xr:uid="{12D8D307-4F6B-4E36-9780-85359D964DEF}"/>
    <cellStyle name="Normal 8 3 5 3 2 2" xfId="30926" xr:uid="{19AB7B1F-3D53-4A12-8D0E-2C7BE447E800}"/>
    <cellStyle name="Normal 8 3 5 3 3" xfId="15345" xr:uid="{49E1D247-168D-46FF-91F7-7A0FFE923A6E}"/>
    <cellStyle name="Normal 8 3 5 3 3 2" xfId="30927" xr:uid="{1D9EC1EA-F0E9-4A4C-89A8-2E04CADEC2DF}"/>
    <cellStyle name="Normal 8 3 5 3 4" xfId="30925" xr:uid="{AD40776A-CBFA-4895-9E80-D432F9176C4D}"/>
    <cellStyle name="Normal 8 3 5 3_Canada W" xfId="35310" xr:uid="{3BA5353B-0E7B-4F8B-8993-CEF4E91D5E69}"/>
    <cellStyle name="Normal 8 3 5 4" xfId="15346" xr:uid="{C7477665-388A-4936-9CD2-928BE0B16482}"/>
    <cellStyle name="Normal 8 3 5 4 2" xfId="15347" xr:uid="{B3131DA1-1CCB-4C41-A89C-BEABD455C441}"/>
    <cellStyle name="Normal 8 3 5 4 2 2" xfId="30929" xr:uid="{3B7C07C3-EB1A-4A1E-8BD7-53A4454FC184}"/>
    <cellStyle name="Normal 8 3 5 4 3" xfId="15348" xr:uid="{1AFF8C7C-D807-4C5E-9917-FF9FB99CC00F}"/>
    <cellStyle name="Normal 8 3 5 4 3 2" xfId="30930" xr:uid="{A8B4B6B6-B4D8-409D-85CD-1DC7950E4F7D}"/>
    <cellStyle name="Normal 8 3 5 4 4" xfId="30928" xr:uid="{BCB18253-A944-4E7F-8303-5427C0146753}"/>
    <cellStyle name="Normal 8 3 5 4_Canada W" xfId="35311" xr:uid="{8EFA4C8A-FE56-4E9E-8944-A9B8BE8B4BF7}"/>
    <cellStyle name="Normal 8 3 5 5" xfId="15349" xr:uid="{718EC4F6-0D56-4866-A820-F0BE829E90F7}"/>
    <cellStyle name="Normal 8 3 5 5 2" xfId="15350" xr:uid="{9325E548-CDB1-40D7-BBFA-FD259FA7B9C8}"/>
    <cellStyle name="Normal 8 3 5 5 2 2" xfId="30932" xr:uid="{D82CC5B9-55B1-42F2-A32B-715B4F359C43}"/>
    <cellStyle name="Normal 8 3 5 5 3" xfId="30931" xr:uid="{FEF44EF7-15DD-43DA-804A-DE2C313D7D64}"/>
    <cellStyle name="Normal 8 3 5 5 3 2" xfId="36509" xr:uid="{E979229D-3424-404A-9D6E-8224BD78117C}"/>
    <cellStyle name="Normal 8 3 5 5 4" xfId="36508" xr:uid="{A4C10861-51B0-4D5A-A5CF-1B834FB7FBF8}"/>
    <cellStyle name="Normal 8 3 5 5_Canada W" xfId="35312" xr:uid="{FEB24507-559F-439A-9AAD-71DD8B7B4D0A}"/>
    <cellStyle name="Normal 8 3 5 6" xfId="15351" xr:uid="{99AF3145-9394-414B-954A-B3BDF53F7A93}"/>
    <cellStyle name="Normal 8 3 5 6 2" xfId="15352" xr:uid="{4790D23B-4542-43CA-8073-3B9EB345BB92}"/>
    <cellStyle name="Normal 8 3 5 6 2 2" xfId="30934" xr:uid="{9067E699-B7CB-4299-9465-BD6B77E09191}"/>
    <cellStyle name="Normal 8 3 5 6 3" xfId="30933" xr:uid="{79CF7196-7A2A-44E5-81B1-518E20ED6097}"/>
    <cellStyle name="Normal 8 3 5 6 3 2" xfId="36511" xr:uid="{02802248-D914-4735-AB26-B14EE8C071E4}"/>
    <cellStyle name="Normal 8 3 5 6 4" xfId="36510" xr:uid="{3224DA02-F291-4E64-BD8A-8C618352C153}"/>
    <cellStyle name="Normal 8 3 5 6_Canada W" xfId="35313" xr:uid="{66C3214C-17FB-4B94-B765-B6ED977AB867}"/>
    <cellStyle name="Normal 8 3 5 7" xfId="15353" xr:uid="{7C4DDFBC-2FEE-4294-BA7A-6805374E7768}"/>
    <cellStyle name="Normal 8 3 5 7 2" xfId="30935" xr:uid="{7E4CFD1E-9EE8-48D0-BBB2-B63836F35070}"/>
    <cellStyle name="Normal 8 3 5 8" xfId="33462" xr:uid="{931A74B0-08C3-490C-9816-B08E8FA5D688}"/>
    <cellStyle name="Normal 8 3 5 8 2" xfId="36512" xr:uid="{71439B85-46A0-4407-84E4-15D22C4C8CF5}"/>
    <cellStyle name="Normal 8 3 5 9" xfId="34233" xr:uid="{2EDADA22-117D-42BD-B304-F78903D1B7D3}"/>
    <cellStyle name="Normal 8 3 5 9 2" xfId="36507" xr:uid="{C00C2BB6-0A87-4F23-8288-7B9502A25D65}"/>
    <cellStyle name="Normal 8 3 5_Canada W" xfId="35314" xr:uid="{2FC67F1C-7DCF-4A21-B7B9-8B8EAD604F22}"/>
    <cellStyle name="Normal 8 3 6" xfId="1951" xr:uid="{00000000-0005-0000-0000-000084080000}"/>
    <cellStyle name="Normal 8 3 6 2" xfId="1952" xr:uid="{00000000-0005-0000-0000-000085080000}"/>
    <cellStyle name="Normal 8 3 6 2 2" xfId="15355" xr:uid="{46865E7A-489E-4CF9-85C4-EF911BC1E3CA}"/>
    <cellStyle name="Normal 8 3 6 2 2 2" xfId="15356" xr:uid="{FE6AF953-2B88-47E2-A549-3428F76BB91F}"/>
    <cellStyle name="Normal 8 3 6 2 2 2 2" xfId="30937" xr:uid="{5BB95370-336E-40A5-BE0C-DD87D4CBDB90}"/>
    <cellStyle name="Normal 8 3 6 2 2 3" xfId="15357" xr:uid="{C8658E82-C1CA-476D-BF03-9790DC9CDC22}"/>
    <cellStyle name="Normal 8 3 6 2 2 3 2" xfId="30938" xr:uid="{1A0FD9AC-905F-4B55-9FA8-7DDC471E8381}"/>
    <cellStyle name="Normal 8 3 6 2 2 4" xfId="30936" xr:uid="{B51E89E8-D7F0-4C48-9A6E-6F1CB89B2ABF}"/>
    <cellStyle name="Normal 8 3 6 2 3" xfId="15358" xr:uid="{0393551A-B657-4515-BE78-BBADCE6FE05A}"/>
    <cellStyle name="Normal 8 3 6 2 3 2" xfId="15359" xr:uid="{2B0C5C6D-3659-40B5-8A06-B450C5525FFF}"/>
    <cellStyle name="Normal 8 3 6 2 3 2 2" xfId="30940" xr:uid="{BFB57D3E-3A1B-43C4-8415-F01EF9EFE6C9}"/>
    <cellStyle name="Normal 8 3 6 2 3 3" xfId="30939" xr:uid="{A9FF8CF4-EDD6-4E55-9186-DAA2C52CEA2C}"/>
    <cellStyle name="Normal 8 3 6 2 4" xfId="15360" xr:uid="{A936C873-FDC8-40D7-A738-4E735415F9D8}"/>
    <cellStyle name="Normal 8 3 6 2 4 2" xfId="15361" xr:uid="{2FFF4BC7-AF15-4480-8811-1882CFB8881D}"/>
    <cellStyle name="Normal 8 3 6 2 4 2 2" xfId="30942" xr:uid="{FC964AB8-1415-4B86-8B3F-EB0902700A71}"/>
    <cellStyle name="Normal 8 3 6 2 4 3" xfId="30941" xr:uid="{9EDA2D0A-5743-4351-BB99-EF23F1AB2F05}"/>
    <cellStyle name="Normal 8 3 6 2 5" xfId="15362" xr:uid="{9C3611D0-23ED-4CAF-B0FE-B436796C2318}"/>
    <cellStyle name="Normal 8 3 6 2 5 2" xfId="30943" xr:uid="{B9D9C473-765D-40B9-971D-244FCECDDD3C}"/>
    <cellStyle name="Normal 8 3 6 2 6" xfId="34236" xr:uid="{CF2D6F01-9B58-4976-826A-60E06CDB90CE}"/>
    <cellStyle name="Normal 8 3 6 2_sales contracts" xfId="15354" xr:uid="{B787FEA9-80CE-400D-BA04-5F8492694723}"/>
    <cellStyle name="Normal 8 3 6 3" xfId="15363" xr:uid="{CA6DB6B8-E14E-4056-B4C4-428D32A83582}"/>
    <cellStyle name="Normal 8 3 6 3 2" xfId="15364" xr:uid="{6DDD81CF-D8E4-40D7-AE54-2E7DF6FD9A4F}"/>
    <cellStyle name="Normal 8 3 6 3 2 2" xfId="30945" xr:uid="{CC69A2F6-A8AF-4B19-A16C-E20DE28E1EAC}"/>
    <cellStyle name="Normal 8 3 6 3 3" xfId="15365" xr:uid="{20935ADD-36F0-46AD-81D1-73FB564757AA}"/>
    <cellStyle name="Normal 8 3 6 3 3 2" xfId="30946" xr:uid="{ACED2E19-99D7-47FD-8ECE-91B07381568A}"/>
    <cellStyle name="Normal 8 3 6 3 4" xfId="30944" xr:uid="{CCBCA177-1E11-482E-B1E9-4F2488F0DEB9}"/>
    <cellStyle name="Normal 8 3 6 4" xfId="15366" xr:uid="{CB1F24DE-4FE3-42CD-A2D3-B736EF0B1583}"/>
    <cellStyle name="Normal 8 3 6 4 2" xfId="15367" xr:uid="{F9A02F16-4C1A-4939-A9E9-964A82D0EDA8}"/>
    <cellStyle name="Normal 8 3 6 4 2 2" xfId="30948" xr:uid="{167468E1-FD6B-412B-9CBE-F7F9811F3F5A}"/>
    <cellStyle name="Normal 8 3 6 4 3" xfId="15368" xr:uid="{8DDB6126-BA69-4C1F-A215-6E6FB4100846}"/>
    <cellStyle name="Normal 8 3 6 4 3 2" xfId="30949" xr:uid="{9A672EA2-55F6-454D-B94D-2242CC27AC83}"/>
    <cellStyle name="Normal 8 3 6 4 4" xfId="30947" xr:uid="{0E8E8DD0-7EF7-41B7-8809-6A15808D10E1}"/>
    <cellStyle name="Normal 8 3 6 5" xfId="15369" xr:uid="{05FEC934-230A-4A2B-A890-390AB66F24A9}"/>
    <cellStyle name="Normal 8 3 6 5 2" xfId="15370" xr:uid="{F9D4545C-BF9E-48B4-A1FB-AF71E349BC6B}"/>
    <cellStyle name="Normal 8 3 6 5 2 2" xfId="30951" xr:uid="{F05C2C3B-424B-4345-B406-C206D59650AD}"/>
    <cellStyle name="Normal 8 3 6 5 3" xfId="30950" xr:uid="{D6169C29-0D4D-4245-9891-D4F135A89382}"/>
    <cellStyle name="Normal 8 3 6 6" xfId="15371" xr:uid="{8B6D53B8-BB46-481F-BD8E-C1E34518849D}"/>
    <cellStyle name="Normal 8 3 6 6 2" xfId="15372" xr:uid="{705CC542-9D61-4BBE-8918-2587E5954FC1}"/>
    <cellStyle name="Normal 8 3 6 6 2 2" xfId="30953" xr:uid="{8C394483-0CF9-4AB1-B45D-231622655AE5}"/>
    <cellStyle name="Normal 8 3 6 6 3" xfId="30952" xr:uid="{857BD4CE-4FC1-45C3-9CB7-345A0AFB7382}"/>
    <cellStyle name="Normal 8 3 6 7" xfId="15373" xr:uid="{C741A657-68F7-4B5E-B022-B59732458C8E}"/>
    <cellStyle name="Normal 8 3 6 7 2" xfId="30954" xr:uid="{DE23C9D7-9B11-49F7-B743-2EAE71B93E02}"/>
    <cellStyle name="Normal 8 3 6 8" xfId="34235" xr:uid="{AB1E3694-F369-413E-9081-0FE85A24B299}"/>
    <cellStyle name="Normal 8 3 6_Canada W" xfId="35315" xr:uid="{9CCE2DF9-7836-46E3-8B9C-E89D32F05534}"/>
    <cellStyle name="Normal 8 3 7" xfId="1953" xr:uid="{00000000-0005-0000-0000-000087080000}"/>
    <cellStyle name="Normal 8 3 7 2" xfId="15374" xr:uid="{F90520BD-E8FB-468F-85C6-1EE8597C607D}"/>
    <cellStyle name="Normal 8 3 7 2 2" xfId="15375" xr:uid="{8CF1B6B4-1CA1-455D-ACCD-ED9270B56921}"/>
    <cellStyle name="Normal 8 3 7 2 2 2" xfId="15376" xr:uid="{17B01A9C-6440-40C2-9CFD-2D2246370117}"/>
    <cellStyle name="Normal 8 3 7 2 2 2 2" xfId="30957" xr:uid="{2B11B667-F992-4937-833E-C2AF5F5E1A8B}"/>
    <cellStyle name="Normal 8 3 7 2 2 3" xfId="30956" xr:uid="{2B9594E1-69F2-418B-9C58-8353784E4E87}"/>
    <cellStyle name="Normal 8 3 7 2 3" xfId="15377" xr:uid="{6B1E9FCE-07DC-493B-97D4-14754DA65542}"/>
    <cellStyle name="Normal 8 3 7 2 3 2" xfId="15378" xr:uid="{94AB328A-DDD5-4DE1-AB6D-7D06C1BBEDCF}"/>
    <cellStyle name="Normal 8 3 7 2 3 2 2" xfId="30959" xr:uid="{AF58921A-668F-4921-B0D4-A7C600C89671}"/>
    <cellStyle name="Normal 8 3 7 2 3 3" xfId="30958" xr:uid="{A306A644-28EF-4948-894D-27C87C0F46A9}"/>
    <cellStyle name="Normal 8 3 7 2 4" xfId="15379" xr:uid="{9C9D7E7E-8BDD-412C-A15D-A0D02773AA4E}"/>
    <cellStyle name="Normal 8 3 7 2 4 2" xfId="30960" xr:uid="{C22090F8-BAFF-4081-8BE7-C799F46FC692}"/>
    <cellStyle name="Normal 8 3 7 2 5" xfId="30955" xr:uid="{CEE77DAB-8A9B-4DD2-901C-A58C8ED18133}"/>
    <cellStyle name="Normal 8 3 7 3" xfId="15380" xr:uid="{8D3CDF30-9EC4-4C66-ABDD-4C105A77F2E9}"/>
    <cellStyle name="Normal 8 3 7 3 2" xfId="15381" xr:uid="{43B338CC-3A27-4D24-84B2-23EB0D8EEF2F}"/>
    <cellStyle name="Normal 8 3 7 3 2 2" xfId="30962" xr:uid="{5E17CE1C-5637-4B09-85BA-067F111B0C9D}"/>
    <cellStyle name="Normal 8 3 7 3 3" xfId="15382" xr:uid="{520910BA-6E2D-4552-9E74-09D0B4C978A1}"/>
    <cellStyle name="Normal 8 3 7 3 3 2" xfId="30963" xr:uid="{8B4D831C-2BBB-4398-BE75-A0CB69E075C5}"/>
    <cellStyle name="Normal 8 3 7 3 4" xfId="30961" xr:uid="{9FE8B55E-F0F0-459B-83D7-86F51C3FF76A}"/>
    <cellStyle name="Normal 8 3 7 4" xfId="15383" xr:uid="{A250661E-1E17-42B3-A8F1-F65A7D9BB40C}"/>
    <cellStyle name="Normal 8 3 7 4 2" xfId="15384" xr:uid="{9BDC8B7A-5ED8-4400-91A4-04D249B74D62}"/>
    <cellStyle name="Normal 8 3 7 4 2 2" xfId="30965" xr:uid="{052AEA8D-E79F-4370-A852-F03DB015AC49}"/>
    <cellStyle name="Normal 8 3 7 4 3" xfId="30964" xr:uid="{7429A67A-615B-43A9-8078-86DE1B194CC1}"/>
    <cellStyle name="Normal 8 3 7 5" xfId="15385" xr:uid="{132D0676-AADA-48D1-801C-2EBB517FE13B}"/>
    <cellStyle name="Normal 8 3 7 5 2" xfId="15386" xr:uid="{439809C5-8E0C-4CBC-B401-AAB97B5B84B0}"/>
    <cellStyle name="Normal 8 3 7 5 2 2" xfId="30967" xr:uid="{2E0C8F08-783E-4089-9FD7-8824E34CEC02}"/>
    <cellStyle name="Normal 8 3 7 5 3" xfId="30966" xr:uid="{DC0E045D-F295-445E-94B1-B4F94E0370E6}"/>
    <cellStyle name="Normal 8 3 7 6" xfId="15387" xr:uid="{4A5BB290-18FA-432F-8088-E4DEF189A382}"/>
    <cellStyle name="Normal 8 3 7 6 2" xfId="30968" xr:uid="{A1501360-E8AA-412F-B7B9-6B2AF6E8FA2D}"/>
    <cellStyle name="Normal 8 3 7 7" xfId="34237" xr:uid="{16FBBF86-27A2-404A-AB3C-C6E315787F0E}"/>
    <cellStyle name="Normal 8 3 7_Canada W" xfId="35316" xr:uid="{F6AE727F-EBF5-44DE-85A9-145B8F0902AD}"/>
    <cellStyle name="Normal 8 3 8" xfId="1954" xr:uid="{00000000-0005-0000-0000-000088080000}"/>
    <cellStyle name="Normal 8 3 8 2" xfId="15388" xr:uid="{473ED180-65F1-4C0A-BCFA-051C82335F1D}"/>
    <cellStyle name="Normal 8 3 8 2 2" xfId="15389" xr:uid="{4A2D7536-C0B2-4996-9520-67554CBA2B6D}"/>
    <cellStyle name="Normal 8 3 8 2 2 2" xfId="15390" xr:uid="{41DCB651-5B4D-4D6B-9D90-B144ACAC6F8F}"/>
    <cellStyle name="Normal 8 3 8 2 2 2 2" xfId="30971" xr:uid="{FBE4D372-7176-49EF-B45C-4333631E86AD}"/>
    <cellStyle name="Normal 8 3 8 2 2 3" xfId="30970" xr:uid="{66B5AB8F-4B37-4458-8290-D2F0FB8D4FA5}"/>
    <cellStyle name="Normal 8 3 8 2 3" xfId="15391" xr:uid="{A308C9D6-1191-4CD8-9D2B-C0F15BBD3228}"/>
    <cellStyle name="Normal 8 3 8 2 3 2" xfId="15392" xr:uid="{18AEC2D8-8AC4-4F5B-B310-B775DFF4EAD6}"/>
    <cellStyle name="Normal 8 3 8 2 3 2 2" xfId="30973" xr:uid="{7037EBF2-7275-449C-800A-47F33BD85BCE}"/>
    <cellStyle name="Normal 8 3 8 2 3 3" xfId="30972" xr:uid="{A9EB711F-B68D-4193-855D-ECE0071C4743}"/>
    <cellStyle name="Normal 8 3 8 2 4" xfId="15393" xr:uid="{DA129D4C-824A-43D4-A2ED-B489FD61AE3A}"/>
    <cellStyle name="Normal 8 3 8 2 4 2" xfId="30974" xr:uid="{4C500256-D003-4143-969D-88953C3C42C0}"/>
    <cellStyle name="Normal 8 3 8 2 5" xfId="30969" xr:uid="{6886E4AF-37BF-429C-AA27-EB982C9CBC75}"/>
    <cellStyle name="Normal 8 3 8 3" xfId="15394" xr:uid="{95C608B5-7395-4FB8-965B-C0E2CB784CF6}"/>
    <cellStyle name="Normal 8 3 8 3 2" xfId="15395" xr:uid="{06D82EF4-A762-4280-B8E2-853BF53AC53A}"/>
    <cellStyle name="Normal 8 3 8 3 2 2" xfId="30976" xr:uid="{9BF1FEDE-FCC2-4126-8755-52F4D382E5B2}"/>
    <cellStyle name="Normal 8 3 8 3 3" xfId="15396" xr:uid="{38E182E8-76FA-4BC6-B300-75A2926490A4}"/>
    <cellStyle name="Normal 8 3 8 3 3 2" xfId="30977" xr:uid="{B2152D52-ECDE-42E0-9F81-E50FAE05BE15}"/>
    <cellStyle name="Normal 8 3 8 3 4" xfId="30975" xr:uid="{6B30A1B8-6405-468A-B38A-D2CDF34F092D}"/>
    <cellStyle name="Normal 8 3 8 4" xfId="15397" xr:uid="{8FCFE083-9FC4-47D2-B0A8-67DB8FCCD575}"/>
    <cellStyle name="Normal 8 3 8 4 2" xfId="15398" xr:uid="{03EF0FCB-1C8B-410E-B458-BACC45814C78}"/>
    <cellStyle name="Normal 8 3 8 4 2 2" xfId="30979" xr:uid="{8DC26D3B-CE67-4F45-BEF0-383B1755607A}"/>
    <cellStyle name="Normal 8 3 8 4 3" xfId="30978" xr:uid="{9CAAC4E9-9930-49E5-902A-8537BD877848}"/>
    <cellStyle name="Normal 8 3 8 5" xfId="15399" xr:uid="{3BE7D21C-51C2-4543-8652-3DE136EC4B4D}"/>
    <cellStyle name="Normal 8 3 8 5 2" xfId="15400" xr:uid="{E3575397-4FF6-43B4-8944-89B6B4AD8954}"/>
    <cellStyle name="Normal 8 3 8 5 2 2" xfId="30981" xr:uid="{90BD8C66-DD78-4C53-A62E-2DBE7F54E201}"/>
    <cellStyle name="Normal 8 3 8 5 3" xfId="30980" xr:uid="{6D80B4C2-0CDD-493F-B396-504B880BF168}"/>
    <cellStyle name="Normal 8 3 8 6" xfId="15401" xr:uid="{FA1194D7-6BA3-44FA-A56F-4D33EA98B1CE}"/>
    <cellStyle name="Normal 8 3 8 6 2" xfId="30982" xr:uid="{583BBB16-88E1-49F0-9C6C-5201CA73413F}"/>
    <cellStyle name="Normal 8 3 8 7" xfId="34238" xr:uid="{7E4D8C71-B3B1-40BF-9B7F-621F5387F56D}"/>
    <cellStyle name="Normal 8 3 8_Canada W" xfId="35317" xr:uid="{D071E414-582C-48CC-B62B-C85B35D46EE7}"/>
    <cellStyle name="Normal 8 3 9" xfId="15402" xr:uid="{9A967356-65E2-4746-B262-B9B838448943}"/>
    <cellStyle name="Normal 8 3 9 2" xfId="15403" xr:uid="{C8A438B0-ABB3-4F85-9F92-5986775EC89B}"/>
    <cellStyle name="Normal 8 3 9 2 2" xfId="15404" xr:uid="{735D1BF1-4961-46A4-9852-10BD54E76B1B}"/>
    <cellStyle name="Normal 8 3 9 2 2 2" xfId="30985" xr:uid="{8FDA1565-F14F-4820-9AA9-BA32F1C5A9A7}"/>
    <cellStyle name="Normal 8 3 9 2 3" xfId="30984" xr:uid="{85EAE7DD-2226-4458-95EA-BAFCE3071318}"/>
    <cellStyle name="Normal 8 3 9 3" xfId="15405" xr:uid="{3BC4AECE-91A0-4731-BE31-888D6FA8A4A2}"/>
    <cellStyle name="Normal 8 3 9 3 2" xfId="15406" xr:uid="{C1BAF5A2-FAF7-402E-A7BF-67C0D248BF81}"/>
    <cellStyle name="Normal 8 3 9 3 2 2" xfId="30987" xr:uid="{620975B2-CD81-43FD-86F1-BC30F7231175}"/>
    <cellStyle name="Normal 8 3 9 3 3" xfId="30986" xr:uid="{D9A28335-5E24-4E59-8400-525E6472E04E}"/>
    <cellStyle name="Normal 8 3 9 4" xfId="15407" xr:uid="{0D688597-5C4D-485C-9462-689211271532}"/>
    <cellStyle name="Normal 8 3 9 4 2" xfId="30988" xr:uid="{0DD2DA1E-23FA-4A4C-ABD2-53DF52FCB9FD}"/>
    <cellStyle name="Normal 8 3 9 5" xfId="30983" xr:uid="{0A438364-4FD9-476E-9FF4-D762689BE23D}"/>
    <cellStyle name="Normal 8 3 9_Canada W" xfId="35318" xr:uid="{4467D5E5-694C-441D-9C1F-EE9216FA7E57}"/>
    <cellStyle name="Normal 8 3_2015 BFOREC HFM PLBS" xfId="1955" xr:uid="{00000000-0005-0000-0000-000089080000}"/>
    <cellStyle name="Normal 8 30" xfId="17982" xr:uid="{9C7ABB3B-CFBE-4283-8501-7526F2C51F0B}"/>
    <cellStyle name="Normal 8 31" xfId="17947" xr:uid="{2F212B74-9ADD-40C6-B28F-40465B4C4A1F}"/>
    <cellStyle name="Normal 8 32" xfId="17975" xr:uid="{75705A7E-D7EE-4FF3-9FC9-B18B98F3C765}"/>
    <cellStyle name="Normal 8 33" xfId="17945" xr:uid="{F69AE58A-B210-40A1-A973-E67DB55A0568}"/>
    <cellStyle name="Normal 8 34" xfId="17926" xr:uid="{913F8D0C-768F-4B57-92DD-E498B6C88625}"/>
    <cellStyle name="Normal 8 35" xfId="17934" xr:uid="{8956318A-04FA-4810-A819-503BB39D929E}"/>
    <cellStyle name="Normal 8 36" xfId="17928" xr:uid="{4CEDCCB2-1EE5-4B96-93D5-89814E60A9E4}"/>
    <cellStyle name="Normal 8 37" xfId="18001" xr:uid="{7C140B3A-8E6B-40AE-B322-E5D8BB1F9A41}"/>
    <cellStyle name="Normal 8 38" xfId="17984" xr:uid="{91821B42-2015-45C9-8203-C18619585DFE}"/>
    <cellStyle name="Normal 8 39" xfId="17965" xr:uid="{824FF28B-1570-435D-A1DF-E1F878FFFDE3}"/>
    <cellStyle name="Normal 8 4" xfId="1956" xr:uid="{00000000-0005-0000-0000-00008A080000}"/>
    <cellStyle name="Normal 8 4 10" xfId="15408" xr:uid="{A078C299-A61C-4E16-85B2-1B7AA43C8429}"/>
    <cellStyle name="Normal 8 4 10 2" xfId="15409" xr:uid="{64E1B763-26A9-49EC-A020-048348FA4814}"/>
    <cellStyle name="Normal 8 4 10 2 2" xfId="30990" xr:uid="{422B1FD8-54B4-43A9-BB85-0A1199090A13}"/>
    <cellStyle name="Normal 8 4 10 3" xfId="30989" xr:uid="{B886AB67-6BF5-4F61-885E-2553A71901C3}"/>
    <cellStyle name="Normal 8 4 10 3 2" xfId="36515" xr:uid="{5FC345F5-FB5E-4D61-A489-FB51954FD103}"/>
    <cellStyle name="Normal 8 4 10 4" xfId="36514" xr:uid="{EA36FE41-66AD-4E25-9B5B-82882CAB494B}"/>
    <cellStyle name="Normal 8 4 10_Canada W" xfId="35319" xr:uid="{A1A495D8-709B-491E-8988-A1ED01A46093}"/>
    <cellStyle name="Normal 8 4 11" xfId="15410" xr:uid="{3A7CE33C-9F99-4FB0-B88F-AE6CD65D793D}"/>
    <cellStyle name="Normal 8 4 11 2" xfId="15411" xr:uid="{CE875514-8CF3-41E0-A8CF-7EE23E358E0D}"/>
    <cellStyle name="Normal 8 4 11 2 2" xfId="30992" xr:uid="{AAB36729-ACFA-4093-9561-9A532B9E7C93}"/>
    <cellStyle name="Normal 8 4 11 3" xfId="30991" xr:uid="{92E365FB-AE9E-4478-9498-EA7181853086}"/>
    <cellStyle name="Normal 8 4 12" xfId="15412" xr:uid="{94B34E28-7B26-4E92-83B2-74FCABB0F1DC}"/>
    <cellStyle name="Normal 8 4 12 2" xfId="30993" xr:uid="{98B903C9-C5B2-418D-BD3F-3B402726A904}"/>
    <cellStyle name="Normal 8 4 13" xfId="34239" xr:uid="{88B173FA-64A5-4C8F-B6B7-EFFFCE7C0E60}"/>
    <cellStyle name="Normal 8 4 13 2" xfId="36513" xr:uid="{BE72561F-1CBF-46CC-87C7-D1A1F02F5C3C}"/>
    <cellStyle name="Normal 8 4 2" xfId="1957" xr:uid="{00000000-0005-0000-0000-00008B080000}"/>
    <cellStyle name="Normal 8 4 2 10" xfId="33463" xr:uid="{EC2FDE93-80AC-49E3-B30F-0F90CAF7102B}"/>
    <cellStyle name="Normal 8 4 2 10 2" xfId="36517" xr:uid="{44FA4B89-C86D-4F1A-A026-AF81F11A82FE}"/>
    <cellStyle name="Normal 8 4 2 11" xfId="34240" xr:uid="{BFA86C10-FBD3-4C9F-B172-78EBDBBC856B}"/>
    <cellStyle name="Normal 8 4 2 11 2" xfId="36516" xr:uid="{DEB79870-EC2E-4774-9C74-BD426C277081}"/>
    <cellStyle name="Normal 8 4 2 2" xfId="1958" xr:uid="{00000000-0005-0000-0000-00008C080000}"/>
    <cellStyle name="Normal 8 4 2 2 2" xfId="1959" xr:uid="{00000000-0005-0000-0000-00008D080000}"/>
    <cellStyle name="Normal 8 4 2 2 2 2" xfId="15413" xr:uid="{E8F6497E-0DB5-4278-831D-779A151FE11D}"/>
    <cellStyle name="Normal 8 4 2 2 2 2 2" xfId="15414" xr:uid="{41222501-3F65-4D3B-8457-401780717CFC}"/>
    <cellStyle name="Normal 8 4 2 2 2 2 2 2" xfId="30995" xr:uid="{79FC2222-4698-4F5B-A68F-2414406A3889}"/>
    <cellStyle name="Normal 8 4 2 2 2 2 3" xfId="15415" xr:uid="{9CABCAE6-2EDF-4E0F-8542-5D79E8E3CF09}"/>
    <cellStyle name="Normal 8 4 2 2 2 2 3 2" xfId="30996" xr:uid="{F4FDAAEE-833D-46A7-BF87-5AAB9868C03E}"/>
    <cellStyle name="Normal 8 4 2 2 2 2 4" xfId="30994" xr:uid="{01219A86-15FF-4653-BF9E-063749BBC608}"/>
    <cellStyle name="Normal 8 4 2 2 2 3" xfId="15416" xr:uid="{3EC3DE38-D842-4FEA-99D2-445B47EEC985}"/>
    <cellStyle name="Normal 8 4 2 2 2 3 2" xfId="15417" xr:uid="{45D388EF-5C95-4D43-B4FA-3163ED465323}"/>
    <cellStyle name="Normal 8 4 2 2 2 3 2 2" xfId="30998" xr:uid="{7723B7BC-5725-481D-A357-EBAE0D445EED}"/>
    <cellStyle name="Normal 8 4 2 2 2 3 3" xfId="30997" xr:uid="{67C4CFB7-16DA-4C4F-83EC-B7BA5BA44F3B}"/>
    <cellStyle name="Normal 8 4 2 2 2 4" xfId="15418" xr:uid="{31152149-CDE7-4930-8E3E-2B75F8CDA80B}"/>
    <cellStyle name="Normal 8 4 2 2 2 4 2" xfId="15419" xr:uid="{86DB9800-DBE8-4B8A-8A04-BCD00C5CD766}"/>
    <cellStyle name="Normal 8 4 2 2 2 4 2 2" xfId="31000" xr:uid="{E877641C-67A9-42EF-82FB-0A200D55E659}"/>
    <cellStyle name="Normal 8 4 2 2 2 4 3" xfId="30999" xr:uid="{CBCB1A51-60C6-4A4F-B6C9-747EBE2CDAE9}"/>
    <cellStyle name="Normal 8 4 2 2 2 5" xfId="15420" xr:uid="{6F03AE01-7EA4-404A-AA7D-A06CBA0C2A1A}"/>
    <cellStyle name="Normal 8 4 2 2 2 5 2" xfId="31001" xr:uid="{AC4B2DB5-A43C-4619-9B79-FAD3B7E330DF}"/>
    <cellStyle name="Normal 8 4 2 2 2 6" xfId="34242" xr:uid="{18AB8996-AE6A-46A0-B6B9-343466A91305}"/>
    <cellStyle name="Normal 8 4 2 2 2_Canada W" xfId="35320" xr:uid="{A3AE302C-3948-4C88-B1BE-09A9CCB192E9}"/>
    <cellStyle name="Normal 8 4 2 2 3" xfId="15421" xr:uid="{4A912E81-5805-48F1-8563-C117AABDBDA7}"/>
    <cellStyle name="Normal 8 4 2 2 3 2" xfId="15422" xr:uid="{52B5BDB1-2D81-44AA-B198-A2662ABD45C5}"/>
    <cellStyle name="Normal 8 4 2 2 3 2 2" xfId="31003" xr:uid="{9E1BB5D1-567D-49F7-B6E9-EB410DC51A67}"/>
    <cellStyle name="Normal 8 4 2 2 3 3" xfId="15423" xr:uid="{63F50492-3AED-49EA-8B7C-D3FBCE30C652}"/>
    <cellStyle name="Normal 8 4 2 2 3 3 2" xfId="31004" xr:uid="{8EA163F9-6056-4978-96F1-663DA9A67F39}"/>
    <cellStyle name="Normal 8 4 2 2 3 4" xfId="31002" xr:uid="{A9D23599-D214-43A2-A781-031154AA085F}"/>
    <cellStyle name="Normal 8 4 2 2 3_Canada W" xfId="35321" xr:uid="{DD569E99-62AA-453F-8E8D-3F9F091CA8C0}"/>
    <cellStyle name="Normal 8 4 2 2 4" xfId="15424" xr:uid="{9C160396-51E9-4FD3-B3F7-A8C1DA8EA617}"/>
    <cellStyle name="Normal 8 4 2 2 4 2" xfId="15425" xr:uid="{6B140765-91FF-4D7D-B98F-BE732F622D8C}"/>
    <cellStyle name="Normal 8 4 2 2 4 2 2" xfId="31006" xr:uid="{36127953-3D4B-4777-A440-610ADD16A9F3}"/>
    <cellStyle name="Normal 8 4 2 2 4 3" xfId="15426" xr:uid="{B9CB40B3-AD46-484D-97C1-48ACBF41724B}"/>
    <cellStyle name="Normal 8 4 2 2 4 3 2" xfId="31007" xr:uid="{3C71AAF8-44AE-418E-83C5-0E0A60006E13}"/>
    <cellStyle name="Normal 8 4 2 2 4 4" xfId="31005" xr:uid="{BCBE64B9-2616-4358-8EC9-E7333384BAD3}"/>
    <cellStyle name="Normal 8 4 2 2 4_Canada W" xfId="35322" xr:uid="{8C2711B3-AB74-4423-8C89-EAB1BCAFAFBC}"/>
    <cellStyle name="Normal 8 4 2 2 5" xfId="15427" xr:uid="{3B50E920-F4FA-45B0-93AA-7949D848932E}"/>
    <cellStyle name="Normal 8 4 2 2 5 2" xfId="15428" xr:uid="{DBEB12D0-5027-4870-8702-FF3075E76452}"/>
    <cellStyle name="Normal 8 4 2 2 5 2 2" xfId="31009" xr:uid="{B174ACFB-ACB9-4E75-8837-F88E3E452C4D}"/>
    <cellStyle name="Normal 8 4 2 2 5 3" xfId="31008" xr:uid="{D689CFDE-13ED-4C09-9C6C-4673109BC9C7}"/>
    <cellStyle name="Normal 8 4 2 2 5 3 2" xfId="36520" xr:uid="{6DA91CB3-42C6-4CAB-95FA-2D85A0418B30}"/>
    <cellStyle name="Normal 8 4 2 2 5 4" xfId="36519" xr:uid="{D62F1CBD-EE53-4EC7-8375-870FDECDDA8F}"/>
    <cellStyle name="Normal 8 4 2 2 5_Canada W" xfId="35323" xr:uid="{CA0882D8-B0CC-45EC-8408-5A52A4709783}"/>
    <cellStyle name="Normal 8 4 2 2 6" xfId="15429" xr:uid="{2B9B4C4D-C6B3-47F9-9B45-5F6D457EA4A2}"/>
    <cellStyle name="Normal 8 4 2 2 6 2" xfId="15430" xr:uid="{65848079-E746-4D58-A8F0-5DC890529DA4}"/>
    <cellStyle name="Normal 8 4 2 2 6 2 2" xfId="31011" xr:uid="{49301D31-D333-49C2-B6C8-69ED2BBE6755}"/>
    <cellStyle name="Normal 8 4 2 2 6 3" xfId="31010" xr:uid="{CB77A918-6733-42A0-802F-89EA8287A43C}"/>
    <cellStyle name="Normal 8 4 2 2 6 3 2" xfId="36522" xr:uid="{A88595E7-3222-487B-96BD-AAF0E3D95F2C}"/>
    <cellStyle name="Normal 8 4 2 2 6 4" xfId="36521" xr:uid="{23F1B25C-8C4F-4144-BA25-823CF4F63488}"/>
    <cellStyle name="Normal 8 4 2 2 6_Canada W" xfId="35324" xr:uid="{9BAF3F31-774B-4940-9039-B1C5B809D307}"/>
    <cellStyle name="Normal 8 4 2 2 7" xfId="15431" xr:uid="{116AEC00-2A63-4088-B1AD-2A78AAD4AD75}"/>
    <cellStyle name="Normal 8 4 2 2 7 2" xfId="31012" xr:uid="{1B33A0A6-5C5B-4994-BCA0-A2636F1EA4C8}"/>
    <cellStyle name="Normal 8 4 2 2 8" xfId="33464" xr:uid="{84FD44D3-08F2-40BB-BCC8-C838001761A1}"/>
    <cellStyle name="Normal 8 4 2 2 8 2" xfId="36523" xr:uid="{94883A50-CE54-49EA-8C4C-36B382E37F72}"/>
    <cellStyle name="Normal 8 4 2 2 9" xfId="34241" xr:uid="{4AC20749-C011-41C6-89E7-E31DB8E4C892}"/>
    <cellStyle name="Normal 8 4 2 2 9 2" xfId="36518" xr:uid="{16B0DEAC-B589-40E2-9CA9-EF67CEA499D8}"/>
    <cellStyle name="Normal 8 4 2 2_Canada W" xfId="35325" xr:uid="{51B2F5E9-E268-4ACB-95C9-D9267445DE07}"/>
    <cellStyle name="Normal 8 4 2 3" xfId="1960" xr:uid="{00000000-0005-0000-0000-00008F080000}"/>
    <cellStyle name="Normal 8 4 2 3 2" xfId="15432" xr:uid="{669B8B8E-E765-47E9-80C8-B622680DB537}"/>
    <cellStyle name="Normal 8 4 2 3 2 2" xfId="15433" xr:uid="{AB2A386D-016D-44E4-996A-4A6D582502A5}"/>
    <cellStyle name="Normal 8 4 2 3 2 2 2" xfId="31014" xr:uid="{A4D2895A-BD8E-4A30-A842-1BC269E61DFD}"/>
    <cellStyle name="Normal 8 4 2 3 2 3" xfId="15434" xr:uid="{0D20F801-861A-462B-A110-891360A74B86}"/>
    <cellStyle name="Normal 8 4 2 3 2 3 2" xfId="31015" xr:uid="{34BE75B7-F4EA-4CED-BF05-BAED24F94B79}"/>
    <cellStyle name="Normal 8 4 2 3 2 4" xfId="31013" xr:uid="{A957050F-5A5C-443B-9AB2-A9B3CCFF8CD9}"/>
    <cellStyle name="Normal 8 4 2 3 2_Canada W" xfId="35326" xr:uid="{07C211E0-958F-4EF3-8360-3FAE2F2462E2}"/>
    <cellStyle name="Normal 8 4 2 3 3" xfId="15435" xr:uid="{DFE2B544-D842-4517-94A2-686BABF9480E}"/>
    <cellStyle name="Normal 8 4 2 3 3 2" xfId="15436" xr:uid="{7F281785-4916-42E8-A1F0-0338B0CCCD6A}"/>
    <cellStyle name="Normal 8 4 2 3 3 2 2" xfId="31017" xr:uid="{2DF0A629-5677-43BF-99D6-7450C73BA289}"/>
    <cellStyle name="Normal 8 4 2 3 3 3" xfId="31016" xr:uid="{9245F445-56C3-4D89-990C-7FCE692739D2}"/>
    <cellStyle name="Normal 8 4 2 3 3 3 2" xfId="36526" xr:uid="{458AE5F0-8BF8-4C50-8360-441B0AD864F3}"/>
    <cellStyle name="Normal 8 4 2 3 3 4" xfId="36525" xr:uid="{D7BB27B2-34B3-4573-9CB9-78C19AF70A5C}"/>
    <cellStyle name="Normal 8 4 2 3 3_Canada W" xfId="35327" xr:uid="{1F5F7FDA-E4D2-4A7D-B2CF-A16215B39872}"/>
    <cellStyle name="Normal 8 4 2 3 4" xfId="15437" xr:uid="{07CCA6A2-924A-474D-A2BD-A34E71D43F22}"/>
    <cellStyle name="Normal 8 4 2 3 4 2" xfId="15438" xr:uid="{01E03260-1C3D-4FA3-A04A-7E114EA3CE3E}"/>
    <cellStyle name="Normal 8 4 2 3 4 2 2" xfId="31019" xr:uid="{78ADC41B-7AF7-4CEB-BC3E-197B28F93B03}"/>
    <cellStyle name="Normal 8 4 2 3 4 3" xfId="31018" xr:uid="{0E5AB1CA-3D6C-4B77-9C8E-20F43B261C67}"/>
    <cellStyle name="Normal 8 4 2 3 4 3 2" xfId="36528" xr:uid="{1BF36D79-05D6-4103-9C64-C087E328C955}"/>
    <cellStyle name="Normal 8 4 2 3 4 4" xfId="36527" xr:uid="{9E6B4684-9B47-4912-BD8B-8F9F6992EFE6}"/>
    <cellStyle name="Normal 8 4 2 3 4_Canada W" xfId="35328" xr:uid="{4D5DAF97-1B25-4068-B3E7-5E7A53765D16}"/>
    <cellStyle name="Normal 8 4 2 3 5" xfId="15439" xr:uid="{D67BBFB5-F680-4216-A8AF-24D609513AE8}"/>
    <cellStyle name="Normal 8 4 2 3 5 2" xfId="31020" xr:uid="{A3E8717F-4D86-4B28-9EA4-DC0F631BCF73}"/>
    <cellStyle name="Normal 8 4 2 3 5 2 2" xfId="36530" xr:uid="{A0240FCA-4B1B-4ACB-8BD3-FCAF5D5F14DC}"/>
    <cellStyle name="Normal 8 4 2 3 5 3" xfId="33465" xr:uid="{5157574D-4E46-4B0B-ABE5-69F6A56D5D1C}"/>
    <cellStyle name="Normal 8 4 2 3 5 3 2" xfId="36531" xr:uid="{A6A478DC-2746-49C6-8EC0-5581AD39105D}"/>
    <cellStyle name="Normal 8 4 2 3 5 4" xfId="36529" xr:uid="{202E235F-95D1-4912-B802-DEE9C40CCF31}"/>
    <cellStyle name="Normal 8 4 2 3 5_Canada W" xfId="35329" xr:uid="{27A1BD4C-6A46-4312-9908-23C3A741D2F5}"/>
    <cellStyle name="Normal 8 4 2 3 6" xfId="33466" xr:uid="{C407B1D5-B974-442E-891E-78D9AB1C7D5B}"/>
    <cellStyle name="Normal 8 4 2 3 6 2" xfId="33467" xr:uid="{25D6E24A-9B2B-4CF7-82B3-2BAB74880538}"/>
    <cellStyle name="Normal 8 4 2 3 6 2 2" xfId="36533" xr:uid="{5E04B248-0DEA-48FA-8660-F799F948C4B3}"/>
    <cellStyle name="Normal 8 4 2 3 6 3" xfId="33468" xr:uid="{985CDC8B-B01B-4C0C-8AEF-EAFE4AAE95AA}"/>
    <cellStyle name="Normal 8 4 2 3 6 3 2" xfId="36534" xr:uid="{659DF290-89D6-4A99-9E9E-2A73B78E46E2}"/>
    <cellStyle name="Normal 8 4 2 3 6 4" xfId="36532" xr:uid="{6545F03B-0837-4228-AB63-59A9E45A417B}"/>
    <cellStyle name="Normal 8 4 2 3 6_Canada W" xfId="35330" xr:uid="{CBA599D1-6057-4F01-BAB7-1E0260A4A9A0}"/>
    <cellStyle name="Normal 8 4 2 3 7" xfId="33469" xr:uid="{40192862-DA30-44E1-8FD9-B8ED789B7932}"/>
    <cellStyle name="Normal 8 4 2 3 7 2" xfId="36535" xr:uid="{E9CF2C0B-D5C0-4DE9-81A7-AE0B98CC280A}"/>
    <cellStyle name="Normal 8 4 2 3 8" xfId="33470" xr:uid="{184B21DB-0B7C-48B0-A50A-12AA3BAAA29F}"/>
    <cellStyle name="Normal 8 4 2 3 8 2" xfId="36536" xr:uid="{9FA19130-8334-44C2-909E-AC4FE26A2474}"/>
    <cellStyle name="Normal 8 4 2 3 9" xfId="34243" xr:uid="{3CEE61F3-1CA8-42F4-9CA5-2EB0A132D08D}"/>
    <cellStyle name="Normal 8 4 2 3 9 2" xfId="36524" xr:uid="{1E3F3960-C216-4469-A5AB-E46BA794F85D}"/>
    <cellStyle name="Normal 8 4 2 3_Canada W" xfId="35331" xr:uid="{7447B80B-8E08-483E-BCDA-3C10601BDD21}"/>
    <cellStyle name="Normal 8 4 2 4" xfId="15440" xr:uid="{F4D91AFA-74F5-46A8-A711-F325DA125BEA}"/>
    <cellStyle name="Normal 8 4 2 4 2" xfId="15441" xr:uid="{691B4503-4B25-4DE1-B9C0-EE9A1D2F1B72}"/>
    <cellStyle name="Normal 8 4 2 4 2 2" xfId="31022" xr:uid="{8B17D463-47CC-4EDF-B174-C44952F67EA8}"/>
    <cellStyle name="Normal 8 4 2 4 3" xfId="15442" xr:uid="{779B7766-110C-40A9-9DC7-21708AFB0B56}"/>
    <cellStyle name="Normal 8 4 2 4 3 2" xfId="31023" xr:uid="{8C33CBD1-0A14-4E37-8AFE-30C46A7E9F6A}"/>
    <cellStyle name="Normal 8 4 2 4 4" xfId="31021" xr:uid="{6D06C841-E18C-4E4D-BC98-487BA23F412C}"/>
    <cellStyle name="Normal 8 4 2 4_Canada W" xfId="35332" xr:uid="{33EE844F-EF69-4A4B-BE8A-20C3699A7687}"/>
    <cellStyle name="Normal 8 4 2 5" xfId="15443" xr:uid="{9EEB9BC5-2DB6-4F19-88A6-92D6577A7C54}"/>
    <cellStyle name="Normal 8 4 2 5 2" xfId="15444" xr:uid="{B0F21C7A-D0F3-43D4-8DF5-B0D36A9D4BFF}"/>
    <cellStyle name="Normal 8 4 2 5 2 2" xfId="31025" xr:uid="{ED470712-2975-42DB-AF71-F97C2E250891}"/>
    <cellStyle name="Normal 8 4 2 5 3" xfId="15445" xr:uid="{3FC612E0-8358-40D1-BED6-1B9DD00B1A0E}"/>
    <cellStyle name="Normal 8 4 2 5 3 2" xfId="31026" xr:uid="{CC748662-11CB-4FD5-A379-488D98B92961}"/>
    <cellStyle name="Normal 8 4 2 5 4" xfId="31024" xr:uid="{04E555DB-6E46-4978-938D-B92149DE94A0}"/>
    <cellStyle name="Normal 8 4 2 5_Canada W" xfId="35333" xr:uid="{FE10443B-E995-41AA-99A1-82332782E554}"/>
    <cellStyle name="Normal 8 4 2 6" xfId="15446" xr:uid="{C40877C4-BDE5-4680-B107-187ECFFB77F0}"/>
    <cellStyle name="Normal 8 4 2 6 2" xfId="15447" xr:uid="{AD0C50BE-6DB4-411D-A7FD-C4822B380793}"/>
    <cellStyle name="Normal 8 4 2 6 2 2" xfId="31028" xr:uid="{9E85F281-6CB9-4223-9FDD-F2C9C770F68F}"/>
    <cellStyle name="Normal 8 4 2 6 3" xfId="31027" xr:uid="{2C09C939-411D-4513-84E4-79B5148F68C5}"/>
    <cellStyle name="Normal 8 4 2 6 3 2" xfId="36538" xr:uid="{F9F1A60C-E38F-4F6C-92EF-F3E09527E473}"/>
    <cellStyle name="Normal 8 4 2 6 4" xfId="36537" xr:uid="{97363903-5B0D-49D2-82F7-27888AEA951B}"/>
    <cellStyle name="Normal 8 4 2 6_Canada W" xfId="35334" xr:uid="{CFB1B57D-63B0-4606-A4DE-2FFE41558234}"/>
    <cellStyle name="Normal 8 4 2 7" xfId="15448" xr:uid="{31A82B8E-CBA1-4684-8989-66E4F2CC8891}"/>
    <cellStyle name="Normal 8 4 2 7 2" xfId="15449" xr:uid="{2EA9D58E-DC8E-4973-83E7-7192BE377A7C}"/>
    <cellStyle name="Normal 8 4 2 7 2 2" xfId="31030" xr:uid="{F86D72FB-B33E-4C33-BBAC-A4C623EEA792}"/>
    <cellStyle name="Normal 8 4 2 7 3" xfId="31029" xr:uid="{F91A9C6C-BCD6-4F85-8856-8AF601AA554E}"/>
    <cellStyle name="Normal 8 4 2 7 3 2" xfId="36540" xr:uid="{ACD76C83-7790-4231-8D60-1ABF161F25EA}"/>
    <cellStyle name="Normal 8 4 2 7 4" xfId="36539" xr:uid="{978CE2D5-0F3C-4948-9D6E-9C475ACBA715}"/>
    <cellStyle name="Normal 8 4 2 7_Canada W" xfId="35335" xr:uid="{C09BCBCA-7E66-4038-AF30-FF00BE193085}"/>
    <cellStyle name="Normal 8 4 2 8" xfId="15450" xr:uid="{5C49005C-01E7-4F04-BD58-F6B085C51C5B}"/>
    <cellStyle name="Normal 8 4 2 8 2" xfId="31031" xr:uid="{3E8D457E-2CC4-4597-BF22-984287CFC18C}"/>
    <cellStyle name="Normal 8 4 2 8 2 2" xfId="36542" xr:uid="{2FE8A087-768D-468A-A38B-DEDA0EC8745F}"/>
    <cellStyle name="Normal 8 4 2 8 3" xfId="33471" xr:uid="{0C386E6D-6744-4589-954B-16733B65BE19}"/>
    <cellStyle name="Normal 8 4 2 8 3 2" xfId="36543" xr:uid="{E2CC7974-44EF-44BF-9BCF-1E66DB25C8A5}"/>
    <cellStyle name="Normal 8 4 2 8 4" xfId="36541" xr:uid="{E1B222C2-C281-45B2-B5BC-612C242CA53C}"/>
    <cellStyle name="Normal 8 4 2 8_Canada W" xfId="35336" xr:uid="{5E4DE174-8B82-4FAB-A59A-73303C87ACBD}"/>
    <cellStyle name="Normal 8 4 2 9" xfId="33472" xr:uid="{9F1DC5D0-A619-4300-8B42-0C01A3D2F974}"/>
    <cellStyle name="Normal 8 4 2 9 2" xfId="36544" xr:uid="{81D9F8E0-6383-4F64-B7F8-C6B1E994CC55}"/>
    <cellStyle name="Normal 8 4 2_Canada W" xfId="35337" xr:uid="{9E9E132A-D568-4BDF-90F5-74488DE1C113}"/>
    <cellStyle name="Normal 8 4 3" xfId="1961" xr:uid="{00000000-0005-0000-0000-000091080000}"/>
    <cellStyle name="Normal 8 4 3 10" xfId="33473" xr:uid="{CD650B11-1C1D-4770-A55C-9ED6AE7DAAE4}"/>
    <cellStyle name="Normal 8 4 3 10 2" xfId="36546" xr:uid="{53D92007-D5CD-43A8-B72C-12BDCD8380A1}"/>
    <cellStyle name="Normal 8 4 3 11" xfId="34244" xr:uid="{90B7CF26-D21B-405B-BBBF-6E4CCAD148DA}"/>
    <cellStyle name="Normal 8 4 3 11 2" xfId="36545" xr:uid="{7507189C-5283-4C95-8D5D-6FA97BC9B3AC}"/>
    <cellStyle name="Normal 8 4 3 2" xfId="1962" xr:uid="{00000000-0005-0000-0000-000092080000}"/>
    <cellStyle name="Normal 8 4 3 2 2" xfId="1963" xr:uid="{00000000-0005-0000-0000-000093080000}"/>
    <cellStyle name="Normal 8 4 3 2 2 2" xfId="15451" xr:uid="{D9B7473E-0402-4807-9735-B7BB78D8CAE2}"/>
    <cellStyle name="Normal 8 4 3 2 2 2 2" xfId="15452" xr:uid="{F3968D2F-0137-4AFC-87D3-BA8CBB97A5C9}"/>
    <cellStyle name="Normal 8 4 3 2 2 2 2 2" xfId="31033" xr:uid="{9EB89609-141D-46BD-8487-463F525031CB}"/>
    <cellStyle name="Normal 8 4 3 2 2 2 3" xfId="15453" xr:uid="{F54442E4-5ABE-4C04-940B-4A67AD478DD4}"/>
    <cellStyle name="Normal 8 4 3 2 2 2 3 2" xfId="31034" xr:uid="{F1ECD5BF-C615-4B2D-8724-A6A8132F3AA1}"/>
    <cellStyle name="Normal 8 4 3 2 2 2 4" xfId="31032" xr:uid="{A134AECA-16A6-4418-8B55-E6409F0E97FE}"/>
    <cellStyle name="Normal 8 4 3 2 2 3" xfId="15454" xr:uid="{4E6EBE6E-31E2-4F9E-8936-148444A8EEFD}"/>
    <cellStyle name="Normal 8 4 3 2 2 3 2" xfId="15455" xr:uid="{6277BF87-6C97-4D20-A25A-6F7B917FF17A}"/>
    <cellStyle name="Normal 8 4 3 2 2 3 2 2" xfId="31036" xr:uid="{F473476A-66FA-473D-B3DC-591FEF4908F6}"/>
    <cellStyle name="Normal 8 4 3 2 2 3 3" xfId="31035" xr:uid="{AF838A3F-F55E-4EA5-98DE-F7966F59FA33}"/>
    <cellStyle name="Normal 8 4 3 2 2 4" xfId="15456" xr:uid="{2D5797BB-6B30-4F2E-80AA-7B545DCC63DF}"/>
    <cellStyle name="Normal 8 4 3 2 2 4 2" xfId="15457" xr:uid="{C9313BFC-4A9D-4F86-861F-08B0421F1F29}"/>
    <cellStyle name="Normal 8 4 3 2 2 4 2 2" xfId="31038" xr:uid="{5567C9D0-551F-49D7-9B2B-FFDADA73FFA8}"/>
    <cellStyle name="Normal 8 4 3 2 2 4 3" xfId="31037" xr:uid="{A0FBFD8A-8360-424E-918B-0B0D5A74F7FB}"/>
    <cellStyle name="Normal 8 4 3 2 2 5" xfId="15458" xr:uid="{B1E81CDC-7339-4AB8-B1BE-127C269F5D7E}"/>
    <cellStyle name="Normal 8 4 3 2 2 5 2" xfId="31039" xr:uid="{8017FB92-4E2D-460A-8D4A-171E70C08435}"/>
    <cellStyle name="Normal 8 4 3 2 2 6" xfId="34246" xr:uid="{4701E1C0-ED89-4B08-A4D9-9E5B17991885}"/>
    <cellStyle name="Normal 8 4 3 2 2_Canada W" xfId="35338" xr:uid="{46436DFD-9AF5-4B77-B001-2B3F332ED037}"/>
    <cellStyle name="Normal 8 4 3 2 3" xfId="15459" xr:uid="{7B8D3EE8-F047-4C01-BDEC-4C1A8FB43B31}"/>
    <cellStyle name="Normal 8 4 3 2 3 2" xfId="15460" xr:uid="{4A3781C0-A1ED-4138-98D6-0DCE9BA98E28}"/>
    <cellStyle name="Normal 8 4 3 2 3 2 2" xfId="31041" xr:uid="{A1D11C2D-DB7B-4CA2-AE23-6828AF8364AF}"/>
    <cellStyle name="Normal 8 4 3 2 3 3" xfId="15461" xr:uid="{9A0D22B3-0F7C-4830-B2D0-B15D4ADCA2D2}"/>
    <cellStyle name="Normal 8 4 3 2 3 3 2" xfId="31042" xr:uid="{95D20B7E-589F-48CF-9A32-9CB1BDD3F7E1}"/>
    <cellStyle name="Normal 8 4 3 2 3 4" xfId="31040" xr:uid="{F94F5120-89FC-4F26-95C1-3FE72A632C5A}"/>
    <cellStyle name="Normal 8 4 3 2 3_Canada W" xfId="35339" xr:uid="{A3059790-0C8F-46F9-8F43-88F2D212E77A}"/>
    <cellStyle name="Normal 8 4 3 2 4" xfId="15462" xr:uid="{966EA99A-4E5E-4629-906E-B59171FED72C}"/>
    <cellStyle name="Normal 8 4 3 2 4 2" xfId="15463" xr:uid="{3A0BDCBF-3008-4F27-86EF-05CE716CC398}"/>
    <cellStyle name="Normal 8 4 3 2 4 2 2" xfId="31044" xr:uid="{098DE430-D574-4D47-995D-BD2760E59854}"/>
    <cellStyle name="Normal 8 4 3 2 4 3" xfId="15464" xr:uid="{F2E45170-B313-4209-BDB3-2245AF1B2E10}"/>
    <cellStyle name="Normal 8 4 3 2 4 3 2" xfId="31045" xr:uid="{960EDC77-3C41-4B5D-AE26-7A853C4E0AB2}"/>
    <cellStyle name="Normal 8 4 3 2 4 4" xfId="31043" xr:uid="{529D1296-7B9D-407A-BC3B-F06CEBAA9312}"/>
    <cellStyle name="Normal 8 4 3 2 4_Canada W" xfId="35340" xr:uid="{73B2E1DB-3049-44FD-9BAA-53A4D274F3CB}"/>
    <cellStyle name="Normal 8 4 3 2 5" xfId="15465" xr:uid="{AA72A788-4C1F-47DC-A35C-68C8C76EC9B3}"/>
    <cellStyle name="Normal 8 4 3 2 5 2" xfId="15466" xr:uid="{86C6C200-6439-4253-A357-F3E48B478CF1}"/>
    <cellStyle name="Normal 8 4 3 2 5 2 2" xfId="31047" xr:uid="{47A4CA86-2E19-40E8-815F-A6C7440751E5}"/>
    <cellStyle name="Normal 8 4 3 2 5 3" xfId="31046" xr:uid="{DCB3E2B0-A02C-4A22-874B-2C0812C8CAA0}"/>
    <cellStyle name="Normal 8 4 3 2 5 3 2" xfId="36549" xr:uid="{5772D8EE-F653-404B-92C0-3E65EC285BF9}"/>
    <cellStyle name="Normal 8 4 3 2 5 4" xfId="36548" xr:uid="{CC1E657D-AE48-49F1-BCB3-342731D6FB2B}"/>
    <cellStyle name="Normal 8 4 3 2 5_Canada W" xfId="35341" xr:uid="{94A2A68C-A878-46A4-8F07-0B2186D2D954}"/>
    <cellStyle name="Normal 8 4 3 2 6" xfId="15467" xr:uid="{9F991C36-189E-4B25-881D-FA65864F83A3}"/>
    <cellStyle name="Normal 8 4 3 2 6 2" xfId="15468" xr:uid="{3ADD672C-7FA3-49E0-8D25-DF02248EC95E}"/>
    <cellStyle name="Normal 8 4 3 2 6 2 2" xfId="31049" xr:uid="{D65C70C7-77E5-441D-8ED0-BE71331B7349}"/>
    <cellStyle name="Normal 8 4 3 2 6 3" xfId="31048" xr:uid="{B30C4F04-A3D9-4002-A846-904550895974}"/>
    <cellStyle name="Normal 8 4 3 2 6 3 2" xfId="36551" xr:uid="{5E1A3295-5FF8-4E3B-BFEE-D08713BCBAB6}"/>
    <cellStyle name="Normal 8 4 3 2 6 4" xfId="36550" xr:uid="{10E6D73A-C854-4047-92EA-17973B098828}"/>
    <cellStyle name="Normal 8 4 3 2 6_Canada W" xfId="35342" xr:uid="{B7306F58-EAA2-4D64-85FE-C5E315CB833D}"/>
    <cellStyle name="Normal 8 4 3 2 7" xfId="15469" xr:uid="{EE45531E-D137-4A2F-9A99-D023DE1B034F}"/>
    <cellStyle name="Normal 8 4 3 2 7 2" xfId="31050" xr:uid="{89FC2272-C0E2-47F7-8451-3FD62E84076C}"/>
    <cellStyle name="Normal 8 4 3 2 8" xfId="33474" xr:uid="{9C2E00C7-61C3-4808-9F4A-4933C2539153}"/>
    <cellStyle name="Normal 8 4 3 2 8 2" xfId="36552" xr:uid="{E1515864-E634-49D1-AA7C-2D73A6961667}"/>
    <cellStyle name="Normal 8 4 3 2 9" xfId="34245" xr:uid="{2B2C485E-7CCB-4012-AF4F-CAFBB5DDAC0A}"/>
    <cellStyle name="Normal 8 4 3 2 9 2" xfId="36547" xr:uid="{274A48C6-9F7A-4C9E-B139-F35123F6A8D5}"/>
    <cellStyle name="Normal 8 4 3 2_Canada W" xfId="35343" xr:uid="{F2C9ED9D-0ED4-43AD-A81A-0C06ED8F0404}"/>
    <cellStyle name="Normal 8 4 3 3" xfId="1964" xr:uid="{00000000-0005-0000-0000-000095080000}"/>
    <cellStyle name="Normal 8 4 3 3 2" xfId="15470" xr:uid="{436E266C-59B1-43C7-9264-9BDA0CA6B7C5}"/>
    <cellStyle name="Normal 8 4 3 3 2 2" xfId="15471" xr:uid="{158AF187-178F-4893-B50D-64B9972366AD}"/>
    <cellStyle name="Normal 8 4 3 3 2 2 2" xfId="31052" xr:uid="{3CA3EFCF-9F38-4788-8433-81E16696A920}"/>
    <cellStyle name="Normal 8 4 3 3 2 3" xfId="15472" xr:uid="{42F51F63-C1BB-434C-BECA-4F688C4089D2}"/>
    <cellStyle name="Normal 8 4 3 3 2 3 2" xfId="31053" xr:uid="{B036EF40-AE13-4020-A81C-E354B61A3F62}"/>
    <cellStyle name="Normal 8 4 3 3 2 4" xfId="31051" xr:uid="{E13CCFBD-12D0-44CF-A441-8B15EE98ADE8}"/>
    <cellStyle name="Normal 8 4 3 3 2_Canada W" xfId="35344" xr:uid="{21325792-A8A9-4426-AD5A-6940C2DB3D7D}"/>
    <cellStyle name="Normal 8 4 3 3 3" xfId="15473" xr:uid="{D9B1ABFF-AF09-4523-BBC5-F2F719B499B5}"/>
    <cellStyle name="Normal 8 4 3 3 3 2" xfId="15474" xr:uid="{CF95D586-20AB-4213-9CD0-8FA6ACB9B4F5}"/>
    <cellStyle name="Normal 8 4 3 3 3 2 2" xfId="31055" xr:uid="{9296BAD0-8350-41F2-AA0E-F73DE0A43D27}"/>
    <cellStyle name="Normal 8 4 3 3 3 3" xfId="31054" xr:uid="{E39362B4-9CF9-4B34-A771-D1F716B37280}"/>
    <cellStyle name="Normal 8 4 3 3 3 3 2" xfId="36555" xr:uid="{30115D0F-D762-4CE8-BF0A-B4B054381957}"/>
    <cellStyle name="Normal 8 4 3 3 3 4" xfId="36554" xr:uid="{B2F03578-E7D4-4BC8-831D-ACB54E19C072}"/>
    <cellStyle name="Normal 8 4 3 3 3_Canada W" xfId="35345" xr:uid="{BDB3FDBF-283F-4AA7-9594-30775E0C8DA8}"/>
    <cellStyle name="Normal 8 4 3 3 4" xfId="15475" xr:uid="{3FE614E9-F131-48E6-9F17-B8BCD0CD3F60}"/>
    <cellStyle name="Normal 8 4 3 3 4 2" xfId="15476" xr:uid="{BFE00E57-136D-4666-A99F-C3FFAFCDC447}"/>
    <cellStyle name="Normal 8 4 3 3 4 2 2" xfId="31057" xr:uid="{8159E5CB-FDF8-478A-81DF-9A68540CDF32}"/>
    <cellStyle name="Normal 8 4 3 3 4 3" xfId="31056" xr:uid="{B1DFDFBC-7B0B-45F6-BECD-6D43CE918A13}"/>
    <cellStyle name="Normal 8 4 3 3 4 3 2" xfId="36557" xr:uid="{C0B4649E-755A-4441-958E-F7899C4EEE89}"/>
    <cellStyle name="Normal 8 4 3 3 4 4" xfId="36556" xr:uid="{98BF2D00-8B8D-4A95-93A8-540F03035EDD}"/>
    <cellStyle name="Normal 8 4 3 3 4_Canada W" xfId="35346" xr:uid="{B1C0029A-2CA1-49C9-B720-BA3E1A2F28B6}"/>
    <cellStyle name="Normal 8 4 3 3 5" xfId="15477" xr:uid="{E1DFCAFE-06A6-42B1-A1FC-9DEC6387D7F9}"/>
    <cellStyle name="Normal 8 4 3 3 5 2" xfId="31058" xr:uid="{3A41F1BF-A77F-42F8-B147-E7F7C27D094B}"/>
    <cellStyle name="Normal 8 4 3 3 5 2 2" xfId="36559" xr:uid="{9D4973E6-1D90-48C2-B0D1-C9BDD8082F7B}"/>
    <cellStyle name="Normal 8 4 3 3 5 3" xfId="33475" xr:uid="{256CB242-8522-4988-B09A-62A45577DAF1}"/>
    <cellStyle name="Normal 8 4 3 3 5 3 2" xfId="36560" xr:uid="{60A1A445-7801-4B93-905E-88108C68A8E1}"/>
    <cellStyle name="Normal 8 4 3 3 5 4" xfId="36558" xr:uid="{ABF28A94-516E-4384-B734-B1622CE265EE}"/>
    <cellStyle name="Normal 8 4 3 3 5_Canada W" xfId="35347" xr:uid="{98AE014F-3264-420F-8229-BD26B9FBFCD4}"/>
    <cellStyle name="Normal 8 4 3 3 6" xfId="33476" xr:uid="{0B367268-0796-4E7D-B437-B50EBAC69E2A}"/>
    <cellStyle name="Normal 8 4 3 3 6 2" xfId="33477" xr:uid="{5DFCE8B0-30DA-44AE-A97D-90980E646D49}"/>
    <cellStyle name="Normal 8 4 3 3 6 2 2" xfId="36562" xr:uid="{21137F25-DD44-4C32-A501-3EA7B11288B4}"/>
    <cellStyle name="Normal 8 4 3 3 6 3" xfId="33478" xr:uid="{C8A9E50D-02EB-48FF-A4DE-A60FF9A82B98}"/>
    <cellStyle name="Normal 8 4 3 3 6 3 2" xfId="36563" xr:uid="{B77785A5-5312-4C27-A144-F3A59E09D144}"/>
    <cellStyle name="Normal 8 4 3 3 6 4" xfId="36561" xr:uid="{0F42F262-BA8C-44C3-90BE-95E792A9257E}"/>
    <cellStyle name="Normal 8 4 3 3 6_Canada W" xfId="35348" xr:uid="{224684B1-460A-4C1A-B94D-BCF7881DC300}"/>
    <cellStyle name="Normal 8 4 3 3 7" xfId="33479" xr:uid="{D406D474-252A-4E14-BB99-115639170D57}"/>
    <cellStyle name="Normal 8 4 3 3 7 2" xfId="36564" xr:uid="{575C347C-4562-4607-A4F0-06F2A250681B}"/>
    <cellStyle name="Normal 8 4 3 3 8" xfId="33480" xr:uid="{418E9E9E-E2E3-4966-9027-8050E71CBE94}"/>
    <cellStyle name="Normal 8 4 3 3 8 2" xfId="36565" xr:uid="{3B951D84-19D2-40AE-9753-34EF3D50B643}"/>
    <cellStyle name="Normal 8 4 3 3 9" xfId="34247" xr:uid="{BB659876-A40D-48D7-A4DF-88BF4467E492}"/>
    <cellStyle name="Normal 8 4 3 3 9 2" xfId="36553" xr:uid="{97B4DA3B-1A65-450D-B80E-EEC7CC22FAF1}"/>
    <cellStyle name="Normal 8 4 3 3_Canada W" xfId="35349" xr:uid="{92805A22-1AE7-4C50-9CB2-A3F068A4CB03}"/>
    <cellStyle name="Normal 8 4 3 4" xfId="15478" xr:uid="{47024F88-3596-4195-B0B3-7F5EB6265300}"/>
    <cellStyle name="Normal 8 4 3 4 2" xfId="15479" xr:uid="{A782D622-0822-478D-B317-2FF11D50245D}"/>
    <cellStyle name="Normal 8 4 3 4 2 2" xfId="31060" xr:uid="{D2DBF06A-9E83-482B-97E5-36DFBB96D8DE}"/>
    <cellStyle name="Normal 8 4 3 4 3" xfId="15480" xr:uid="{72439DA8-A5FA-4C5F-B7B6-643D750ABC96}"/>
    <cellStyle name="Normal 8 4 3 4 3 2" xfId="31061" xr:uid="{2ABD6F0B-D10E-45B1-A9E9-C78E5FEAE931}"/>
    <cellStyle name="Normal 8 4 3 4 4" xfId="31059" xr:uid="{29CC8BF4-AAC9-46D1-B4DC-06E5E8B88470}"/>
    <cellStyle name="Normal 8 4 3 4_Canada W" xfId="35350" xr:uid="{8DF85BE4-B60A-486F-9E6E-00BF7F284B6B}"/>
    <cellStyle name="Normal 8 4 3 5" xfId="15481" xr:uid="{6FBCE25A-8487-420E-888B-E55B3E775AF2}"/>
    <cellStyle name="Normal 8 4 3 5 2" xfId="15482" xr:uid="{261D289B-1A31-48DC-A044-D8EE00FDB139}"/>
    <cellStyle name="Normal 8 4 3 5 2 2" xfId="31063" xr:uid="{CFCF68EB-8029-43F2-9EB7-0F2F46F3D72C}"/>
    <cellStyle name="Normal 8 4 3 5 3" xfId="15483" xr:uid="{6BC1D85D-8F09-49EB-B01C-9A3AEE7F8379}"/>
    <cellStyle name="Normal 8 4 3 5 3 2" xfId="31064" xr:uid="{16BA09D5-5EC2-4F8F-9EAA-33AD177A1896}"/>
    <cellStyle name="Normal 8 4 3 5 4" xfId="31062" xr:uid="{3908FC70-F219-41BB-8654-4C32023A6417}"/>
    <cellStyle name="Normal 8 4 3 5_Canada W" xfId="35351" xr:uid="{5F883BB7-B2F5-4BF7-BE7B-312755054B10}"/>
    <cellStyle name="Normal 8 4 3 6" xfId="15484" xr:uid="{397EBC55-BE58-4A81-95A7-776AB03A3C82}"/>
    <cellStyle name="Normal 8 4 3 6 2" xfId="15485" xr:uid="{94CC2F78-B334-4CA9-A749-DC367AAFCFF8}"/>
    <cellStyle name="Normal 8 4 3 6 2 2" xfId="31066" xr:uid="{FCAF25DB-9CC8-4DA1-870D-CA932D2D8DB7}"/>
    <cellStyle name="Normal 8 4 3 6 3" xfId="31065" xr:uid="{DE4954FD-D79D-49D6-AC45-7F5982AC08B4}"/>
    <cellStyle name="Normal 8 4 3 6 3 2" xfId="36567" xr:uid="{EF8711B0-0AF0-4E98-953F-9D1D24A187A9}"/>
    <cellStyle name="Normal 8 4 3 6 4" xfId="36566" xr:uid="{069621E1-3275-406E-8660-94FAC1CAFD11}"/>
    <cellStyle name="Normal 8 4 3 6_Canada W" xfId="35352" xr:uid="{7D2A135F-51FB-448D-8BEE-839A95E54888}"/>
    <cellStyle name="Normal 8 4 3 7" xfId="15486" xr:uid="{B37D6DF8-7E88-43CB-B6C3-4C26C23512B4}"/>
    <cellStyle name="Normal 8 4 3 7 2" xfId="15487" xr:uid="{25010A05-A1A0-4A7E-AE87-3ADBB9FB1DB2}"/>
    <cellStyle name="Normal 8 4 3 7 2 2" xfId="31068" xr:uid="{ADB5CAF3-3115-41AB-A674-804186CF060C}"/>
    <cellStyle name="Normal 8 4 3 7 3" xfId="31067" xr:uid="{CFC310DE-CF3E-4A59-907F-E45F31F292B4}"/>
    <cellStyle name="Normal 8 4 3 7 3 2" xfId="36569" xr:uid="{46F91D4F-0352-4E9D-A183-984FEF352FC6}"/>
    <cellStyle name="Normal 8 4 3 7 4" xfId="36568" xr:uid="{46F4C370-F3D6-41C8-99C3-D02BD3E7EC69}"/>
    <cellStyle name="Normal 8 4 3 7_Canada W" xfId="35353" xr:uid="{8F6800A9-0416-4476-AEFA-7C955551E7E6}"/>
    <cellStyle name="Normal 8 4 3 8" xfId="15488" xr:uid="{E8223F6C-2BEB-441A-B085-74DC8802844C}"/>
    <cellStyle name="Normal 8 4 3 8 2" xfId="31069" xr:uid="{C0867A19-40DB-4950-81F6-AFCC27371B1F}"/>
    <cellStyle name="Normal 8 4 3 8 2 2" xfId="36571" xr:uid="{898848D1-3AE6-4C11-A9D4-A7A8CD6B7BCD}"/>
    <cellStyle name="Normal 8 4 3 8 3" xfId="33481" xr:uid="{C7551F23-AC59-4467-935B-75050792C802}"/>
    <cellStyle name="Normal 8 4 3 8 3 2" xfId="36572" xr:uid="{332F4A93-4D12-42E3-B12B-B51F9DDCE28D}"/>
    <cellStyle name="Normal 8 4 3 8 4" xfId="36570" xr:uid="{661284A9-CC27-4151-B629-233A937E9B79}"/>
    <cellStyle name="Normal 8 4 3 8_Canada W" xfId="35354" xr:uid="{D21E49F8-0E6B-4BB7-985E-2FD039FAD020}"/>
    <cellStyle name="Normal 8 4 3 9" xfId="33482" xr:uid="{06B2F4B8-4809-40CD-968E-92BA03644A2A}"/>
    <cellStyle name="Normal 8 4 3 9 2" xfId="36573" xr:uid="{F97FAA10-87CB-4E13-B112-A4EA8A6EA8A6}"/>
    <cellStyle name="Normal 8 4 3_Canada W" xfId="35355" xr:uid="{92693BAF-DE7F-4D88-AA05-52A37A76279B}"/>
    <cellStyle name="Normal 8 4 4" xfId="1965" xr:uid="{00000000-0005-0000-0000-000097080000}"/>
    <cellStyle name="Normal 8 4 4 2" xfId="1966" xr:uid="{00000000-0005-0000-0000-000098080000}"/>
    <cellStyle name="Normal 8 4 4 2 2" xfId="15489" xr:uid="{F3069AF3-C1F5-4D26-8C11-015B76535F01}"/>
    <cellStyle name="Normal 8 4 4 2 2 2" xfId="15490" xr:uid="{0D598BD7-36A6-4320-872C-6B8C9B951AE0}"/>
    <cellStyle name="Normal 8 4 4 2 2 2 2" xfId="31071" xr:uid="{D62A9A7E-8B3F-4991-ACE5-D5160907CFF9}"/>
    <cellStyle name="Normal 8 4 4 2 2 3" xfId="15491" xr:uid="{D186E36D-D974-49F0-9564-DBCE47832586}"/>
    <cellStyle name="Normal 8 4 4 2 2 3 2" xfId="31072" xr:uid="{538A7653-2592-4CF2-8EB6-F8BD81FD6211}"/>
    <cellStyle name="Normal 8 4 4 2 2 4" xfId="31070" xr:uid="{D37FE777-0F5D-46A8-B26F-1956114E0626}"/>
    <cellStyle name="Normal 8 4 4 2 3" xfId="15492" xr:uid="{942AF8EF-51AF-4112-A867-58106ED261B1}"/>
    <cellStyle name="Normal 8 4 4 2 3 2" xfId="15493" xr:uid="{FD283770-C588-4918-AF60-4BF06C9EAF8B}"/>
    <cellStyle name="Normal 8 4 4 2 3 2 2" xfId="31074" xr:uid="{E8B096EE-026D-4B61-ABE7-87430F861E2D}"/>
    <cellStyle name="Normal 8 4 4 2 3 3" xfId="31073" xr:uid="{AD50C8E9-9D34-4110-A254-076A88FD76F8}"/>
    <cellStyle name="Normal 8 4 4 2 4" xfId="15494" xr:uid="{FD91F33D-4734-403A-9903-1DAD6ACD9911}"/>
    <cellStyle name="Normal 8 4 4 2 4 2" xfId="15495" xr:uid="{C7DA2958-7658-46DD-B3D8-23F80C9934A5}"/>
    <cellStyle name="Normal 8 4 4 2 4 2 2" xfId="31076" xr:uid="{6200B473-81F8-48EA-AC09-3148D2095ABA}"/>
    <cellStyle name="Normal 8 4 4 2 4 3" xfId="31075" xr:uid="{408A6170-D4C1-425D-8102-C8EE51D9904D}"/>
    <cellStyle name="Normal 8 4 4 2 5" xfId="15496" xr:uid="{C73F4EA3-6C12-463F-A32B-0BF80C69DC5D}"/>
    <cellStyle name="Normal 8 4 4 2 5 2" xfId="31077" xr:uid="{12B9E194-A9DC-453D-9446-466A43ECE24F}"/>
    <cellStyle name="Normal 8 4 4 2 6" xfId="34249" xr:uid="{267E877B-99C8-469D-B212-AF917E703B1C}"/>
    <cellStyle name="Normal 8 4 4 2_Canada W" xfId="35356" xr:uid="{0B1361A3-B8DF-4353-A03F-0D7A995F62D7}"/>
    <cellStyle name="Normal 8 4 4 3" xfId="15497" xr:uid="{721361E4-446E-4305-9DC0-20890A61DFF6}"/>
    <cellStyle name="Normal 8 4 4 3 2" xfId="15498" xr:uid="{602E6C93-0275-41AD-B9D8-742B41B84A5B}"/>
    <cellStyle name="Normal 8 4 4 3 2 2" xfId="31079" xr:uid="{9BBAC534-6471-4F2F-9F4D-7D14ED791F60}"/>
    <cellStyle name="Normal 8 4 4 3 3" xfId="15499" xr:uid="{836F36C8-0F22-4BDD-9C55-1AB866CABFBB}"/>
    <cellStyle name="Normal 8 4 4 3 3 2" xfId="31080" xr:uid="{9B19165C-9121-46FC-8FBA-8669DC6166D1}"/>
    <cellStyle name="Normal 8 4 4 3 4" xfId="31078" xr:uid="{4380FDB6-C7C7-48F3-BF6A-5379AE077B2A}"/>
    <cellStyle name="Normal 8 4 4 3_Canada W" xfId="35357" xr:uid="{B96FE183-B5BF-43CE-BB6A-7C86DAF51E70}"/>
    <cellStyle name="Normal 8 4 4 4" xfId="15500" xr:uid="{A778EDA0-246C-424B-907A-D48A55FD2D17}"/>
    <cellStyle name="Normal 8 4 4 4 2" xfId="15501" xr:uid="{E19B96F5-3E62-4512-9E3B-2EA9391B0563}"/>
    <cellStyle name="Normal 8 4 4 4 2 2" xfId="31082" xr:uid="{670819B6-8468-4B87-A199-54D46068CD27}"/>
    <cellStyle name="Normal 8 4 4 4 3" xfId="15502" xr:uid="{22C9C035-7514-4B2E-8C5F-CDF15CF2F2B3}"/>
    <cellStyle name="Normal 8 4 4 4 3 2" xfId="31083" xr:uid="{7864C254-DE98-4750-B682-F56941E6F3D8}"/>
    <cellStyle name="Normal 8 4 4 4 4" xfId="31081" xr:uid="{60DE7197-55A3-41AA-9D23-69698C86F5F2}"/>
    <cellStyle name="Normal 8 4 4 4_Canada W" xfId="35358" xr:uid="{7A1A4F1B-8EEA-456D-B318-A88C3F6D3D6C}"/>
    <cellStyle name="Normal 8 4 4 5" xfId="15503" xr:uid="{CFCF5567-6CAE-445F-B46C-C87AE543D71F}"/>
    <cellStyle name="Normal 8 4 4 5 2" xfId="15504" xr:uid="{1923079F-175B-41D4-A92E-6EFEA350B596}"/>
    <cellStyle name="Normal 8 4 4 5 2 2" xfId="31085" xr:uid="{7EFD9A7B-8626-4CFF-B7A2-1DBED6A49912}"/>
    <cellStyle name="Normal 8 4 4 5 3" xfId="31084" xr:uid="{75D8433A-CDA4-46F8-9E7D-5BF51EB437AE}"/>
    <cellStyle name="Normal 8 4 4 5 3 2" xfId="36576" xr:uid="{349FBDFF-BA17-4949-B325-09CF7DFA537E}"/>
    <cellStyle name="Normal 8 4 4 5 4" xfId="36575" xr:uid="{8E185693-FD41-482C-8E97-BA2C64B48B92}"/>
    <cellStyle name="Normal 8 4 4 5_Canada W" xfId="35359" xr:uid="{1DC01192-B1FC-4D95-99EC-6F19386BAE9F}"/>
    <cellStyle name="Normal 8 4 4 6" xfId="15505" xr:uid="{90FF2F57-2A03-4B0B-9C76-46FA754B7E9E}"/>
    <cellStyle name="Normal 8 4 4 6 2" xfId="15506" xr:uid="{9D207178-4FBE-45D4-9A3E-3EC2F7C8ACD3}"/>
    <cellStyle name="Normal 8 4 4 6 2 2" xfId="31087" xr:uid="{E4EB70FC-C510-4A79-8931-BF5CE373DFB9}"/>
    <cellStyle name="Normal 8 4 4 6 3" xfId="31086" xr:uid="{A0B8AEDC-F6AC-4646-A423-838B82BF7F52}"/>
    <cellStyle name="Normal 8 4 4 6 3 2" xfId="36578" xr:uid="{96B5E077-55F9-4186-8C9E-9DE26CB792F7}"/>
    <cellStyle name="Normal 8 4 4 6 4" xfId="36577" xr:uid="{5828F073-D3F7-43D4-A7D4-9D60F7164011}"/>
    <cellStyle name="Normal 8 4 4 6_Canada W" xfId="35360" xr:uid="{66CB2D9B-9EA3-4335-BE04-88C29DC1A8F1}"/>
    <cellStyle name="Normal 8 4 4 7" xfId="15507" xr:uid="{FA7E471E-AB5B-49A4-82D1-8534AFE32A56}"/>
    <cellStyle name="Normal 8 4 4 7 2" xfId="31088" xr:uid="{E4F8E131-112F-4271-A426-13B016319D26}"/>
    <cellStyle name="Normal 8 4 4 8" xfId="33483" xr:uid="{64E2F17D-B1FA-404E-A5C9-504A3BF118D9}"/>
    <cellStyle name="Normal 8 4 4 8 2" xfId="36579" xr:uid="{B7D4DF5E-1BFE-4C40-B62A-873EE0B0729E}"/>
    <cellStyle name="Normal 8 4 4 9" xfId="34248" xr:uid="{4EF6A310-9906-43CA-838B-AA7EDE9B6296}"/>
    <cellStyle name="Normal 8 4 4 9 2" xfId="36574" xr:uid="{22A2CC7D-AE48-44E4-8704-E2E9B166FA18}"/>
    <cellStyle name="Normal 8 4 4_Canada W" xfId="35361" xr:uid="{745F95E1-46E2-4C53-AEC9-69EE55ACE898}"/>
    <cellStyle name="Normal 8 4 5" xfId="1967" xr:uid="{00000000-0005-0000-0000-00009A080000}"/>
    <cellStyle name="Normal 8 4 5 2" xfId="1968" xr:uid="{00000000-0005-0000-0000-00009B080000}"/>
    <cellStyle name="Normal 8 4 5 2 2" xfId="15508" xr:uid="{FC623608-E058-4B2D-9849-34E8C6E94CC0}"/>
    <cellStyle name="Normal 8 4 5 2 2 2" xfId="15509" xr:uid="{3A5EB032-91BE-41F4-A83B-550D5E48FCF3}"/>
    <cellStyle name="Normal 8 4 5 2 2 2 2" xfId="31090" xr:uid="{A48996A9-03FA-48B9-831E-7A11E63506A7}"/>
    <cellStyle name="Normal 8 4 5 2 2 3" xfId="15510" xr:uid="{3CB4C418-7469-4A2E-938E-D57397F42F58}"/>
    <cellStyle name="Normal 8 4 5 2 2 3 2" xfId="31091" xr:uid="{6E73A9B8-943A-48E0-B672-77C34F206E5F}"/>
    <cellStyle name="Normal 8 4 5 2 2 4" xfId="31089" xr:uid="{41409BAF-1C51-44A4-BD54-7716311370B2}"/>
    <cellStyle name="Normal 8 4 5 2 3" xfId="15511" xr:uid="{26BCEF98-59B5-415F-8B6E-B7AE284D31B6}"/>
    <cellStyle name="Normal 8 4 5 2 3 2" xfId="15512" xr:uid="{BBAAEE96-E58A-49BB-A0A9-B6A9EF39337E}"/>
    <cellStyle name="Normal 8 4 5 2 3 2 2" xfId="31093" xr:uid="{ACDEE147-3E41-49AF-8142-0682D716FA42}"/>
    <cellStyle name="Normal 8 4 5 2 3 3" xfId="31092" xr:uid="{7D5EFECB-B4BD-4726-BD89-0A25E0389C00}"/>
    <cellStyle name="Normal 8 4 5 2 4" xfId="15513" xr:uid="{E8F7BF05-E819-42C4-8A85-D84FBF992CAF}"/>
    <cellStyle name="Normal 8 4 5 2 4 2" xfId="15514" xr:uid="{725E5D6E-7BE7-4C28-B301-598341410DA4}"/>
    <cellStyle name="Normal 8 4 5 2 4 2 2" xfId="31095" xr:uid="{802D02E9-8491-46E2-94D4-5039E4252C58}"/>
    <cellStyle name="Normal 8 4 5 2 4 3" xfId="31094" xr:uid="{56D7AC53-9F78-4193-B56B-D6E788A8A7F5}"/>
    <cellStyle name="Normal 8 4 5 2 5" xfId="15515" xr:uid="{B0E8A68F-2AAF-4350-8414-4F83B710B63C}"/>
    <cellStyle name="Normal 8 4 5 2 5 2" xfId="31096" xr:uid="{E0BC9F73-2BD3-494B-837B-0ED182818FE6}"/>
    <cellStyle name="Normal 8 4 5 2 6" xfId="34251" xr:uid="{C8E721E7-73A8-4489-A78D-4CA1F3E2A9A9}"/>
    <cellStyle name="Normal 8 4 5 2_Canada W" xfId="35362" xr:uid="{1D7A7930-4C4B-4CFE-8708-282EDBF26E48}"/>
    <cellStyle name="Normal 8 4 5 3" xfId="15516" xr:uid="{99773110-CBA0-499B-A897-E4CFFD9DCA6F}"/>
    <cellStyle name="Normal 8 4 5 3 2" xfId="15517" xr:uid="{79BA2F0E-5E0E-46FA-810B-638501FED0E3}"/>
    <cellStyle name="Normal 8 4 5 3 2 2" xfId="31098" xr:uid="{E629F295-D8D0-4C57-A177-6AA97E245F29}"/>
    <cellStyle name="Normal 8 4 5 3 3" xfId="15518" xr:uid="{F8E71550-47EF-40E9-A827-570C456B5CBD}"/>
    <cellStyle name="Normal 8 4 5 3 3 2" xfId="31099" xr:uid="{01CA5ACC-8262-4EB4-8BCF-65DACAB40429}"/>
    <cellStyle name="Normal 8 4 5 3 4" xfId="31097" xr:uid="{0518D221-12EF-4E1C-864A-4A468D8C9223}"/>
    <cellStyle name="Normal 8 4 5 3_Canada W" xfId="35363" xr:uid="{C28F104A-692F-4DAD-987E-0DBC69E664BF}"/>
    <cellStyle name="Normal 8 4 5 4" xfId="15519" xr:uid="{DB2DE6A1-AF66-4A6A-9058-C4F85B649EA1}"/>
    <cellStyle name="Normal 8 4 5 4 2" xfId="15520" xr:uid="{A59B6628-C47E-4CD1-9B81-74092FDDBEB7}"/>
    <cellStyle name="Normal 8 4 5 4 2 2" xfId="31101" xr:uid="{83DD94E5-92B2-4145-A287-FB5306C921B5}"/>
    <cellStyle name="Normal 8 4 5 4 3" xfId="15521" xr:uid="{9CB794FC-3D0B-4977-AE90-5209316AA110}"/>
    <cellStyle name="Normal 8 4 5 4 3 2" xfId="31102" xr:uid="{877CB900-04D9-4286-8818-642BB5D4FDA5}"/>
    <cellStyle name="Normal 8 4 5 4 4" xfId="31100" xr:uid="{01950EF2-2206-4FAE-9133-3109F4D44D04}"/>
    <cellStyle name="Normal 8 4 5 4_Canada W" xfId="35364" xr:uid="{F7091D55-B33D-4258-9027-44A95B6972BC}"/>
    <cellStyle name="Normal 8 4 5 5" xfId="15522" xr:uid="{6B013050-2ED2-45E9-9248-1AC3BA54EB1F}"/>
    <cellStyle name="Normal 8 4 5 5 2" xfId="15523" xr:uid="{0B24E824-D8D1-4873-A065-DA37EDCDC44E}"/>
    <cellStyle name="Normal 8 4 5 5 2 2" xfId="31104" xr:uid="{258744C2-84C4-4FD5-90C7-226F8C2DCB01}"/>
    <cellStyle name="Normal 8 4 5 5 3" xfId="31103" xr:uid="{30CC260A-B4BC-4E70-82AC-03F08C828D8D}"/>
    <cellStyle name="Normal 8 4 5 5 3 2" xfId="36582" xr:uid="{2BCFA5F5-6A28-4432-9421-66BF1E8DDEFB}"/>
    <cellStyle name="Normal 8 4 5 5 4" xfId="36581" xr:uid="{AEDE7CFF-7212-4FF5-81AC-357C2DED65A1}"/>
    <cellStyle name="Normal 8 4 5 5_Canada W" xfId="35365" xr:uid="{79C49016-5A03-4626-A3F9-570C5A0D0112}"/>
    <cellStyle name="Normal 8 4 5 6" xfId="15524" xr:uid="{83A8CD25-03EC-45D6-81AD-F6BBF79BF69E}"/>
    <cellStyle name="Normal 8 4 5 6 2" xfId="15525" xr:uid="{6A1F4CC9-2221-4DDD-B959-FDF1EC7F69C7}"/>
    <cellStyle name="Normal 8 4 5 6 2 2" xfId="31106" xr:uid="{E766AEF3-6254-44FD-9F89-762FB66C70C2}"/>
    <cellStyle name="Normal 8 4 5 6 3" xfId="31105" xr:uid="{6333ECAC-DC8A-4DC4-942F-53FC19E81E3E}"/>
    <cellStyle name="Normal 8 4 5 6 3 2" xfId="36584" xr:uid="{4FDEB4D8-6435-4F43-8738-DE90C4FDBCD8}"/>
    <cellStyle name="Normal 8 4 5 6 4" xfId="36583" xr:uid="{80CA2452-C789-460D-AFD3-7966E5E95E1E}"/>
    <cellStyle name="Normal 8 4 5 6_Canada W" xfId="35366" xr:uid="{CBCE9B15-5C96-46E9-B809-81F17D5769AE}"/>
    <cellStyle name="Normal 8 4 5 7" xfId="15526" xr:uid="{D6340DE3-8AE3-4AD3-A51C-6E42DAF57B49}"/>
    <cellStyle name="Normal 8 4 5 7 2" xfId="31107" xr:uid="{31990596-14D3-48EE-8EEB-E56BAF7AA943}"/>
    <cellStyle name="Normal 8 4 5 8" xfId="33484" xr:uid="{5FE77A48-C905-4152-B268-A91B2A68F904}"/>
    <cellStyle name="Normal 8 4 5 8 2" xfId="36585" xr:uid="{3626DCBE-8A7C-4DC4-B083-B747CCA83CA0}"/>
    <cellStyle name="Normal 8 4 5 9" xfId="34250" xr:uid="{27450277-093A-47CD-971F-454206E0BC09}"/>
    <cellStyle name="Normal 8 4 5 9 2" xfId="36580" xr:uid="{D2F3D959-4FC0-482E-ADFF-BD56273DB162}"/>
    <cellStyle name="Normal 8 4 5_Canada W" xfId="35367" xr:uid="{4FF4F89A-07B1-4C16-BEFD-68158B3B810A}"/>
    <cellStyle name="Normal 8 4 6" xfId="1969" xr:uid="{00000000-0005-0000-0000-00009D080000}"/>
    <cellStyle name="Normal 8 4 6 2" xfId="15527" xr:uid="{5399C5D2-7A5B-451D-8E45-FC73AF6598B6}"/>
    <cellStyle name="Normal 8 4 6 2 2" xfId="15528" xr:uid="{44DDC7B6-BD4C-4ED9-9135-57CCBBB81276}"/>
    <cellStyle name="Normal 8 4 6 2 2 2" xfId="15529" xr:uid="{202292FC-1E78-4862-8F5C-D1CBF0810173}"/>
    <cellStyle name="Normal 8 4 6 2 2 2 2" xfId="31110" xr:uid="{C137B921-C9DD-468E-AE63-42E747CE3869}"/>
    <cellStyle name="Normal 8 4 6 2 2 3" xfId="31109" xr:uid="{17E46855-7178-4661-A15D-152E0AF84B1E}"/>
    <cellStyle name="Normal 8 4 6 2 3" xfId="15530" xr:uid="{B3DCA89E-4A13-4109-A59E-8B13B7E071AA}"/>
    <cellStyle name="Normal 8 4 6 2 3 2" xfId="15531" xr:uid="{E13693A4-C5D9-4802-ABB8-EDF3CA1074BA}"/>
    <cellStyle name="Normal 8 4 6 2 3 2 2" xfId="31112" xr:uid="{7F27D88F-48ED-4E2E-9384-833D3B19E9F7}"/>
    <cellStyle name="Normal 8 4 6 2 3 3" xfId="31111" xr:uid="{6AF258BF-0C95-4711-85E0-57F6CF8BED05}"/>
    <cellStyle name="Normal 8 4 6 2 4" xfId="15532" xr:uid="{4E04DD73-4ABB-4D35-BCAC-95BADCA56B1B}"/>
    <cellStyle name="Normal 8 4 6 2 4 2" xfId="31113" xr:uid="{52865E09-FCEA-4FE2-9F55-3969649EAE6F}"/>
    <cellStyle name="Normal 8 4 6 2 5" xfId="31108" xr:uid="{8F9CC48E-A562-4185-9D6D-3457C3C0BA30}"/>
    <cellStyle name="Normal 8 4 6 3" xfId="15533" xr:uid="{F68149CC-19EE-4ABC-8B81-E7A8B62980FA}"/>
    <cellStyle name="Normal 8 4 6 3 2" xfId="15534" xr:uid="{04E508CD-87A2-436E-98DD-2FF577377FF2}"/>
    <cellStyle name="Normal 8 4 6 3 2 2" xfId="31115" xr:uid="{13314558-64DB-45BB-924E-F4F3BBD0F4B2}"/>
    <cellStyle name="Normal 8 4 6 3 3" xfId="15535" xr:uid="{F254BF0F-14FE-46E7-807A-CA6A20278150}"/>
    <cellStyle name="Normal 8 4 6 3 3 2" xfId="31116" xr:uid="{FD1E9F01-A436-4745-ABE2-BC60B70ED14F}"/>
    <cellStyle name="Normal 8 4 6 3 4" xfId="31114" xr:uid="{C67409D6-515B-485B-94FF-6409104C5F57}"/>
    <cellStyle name="Normal 8 4 6 4" xfId="15536" xr:uid="{6DEC5368-BBAD-4D20-A305-EAB76703E20A}"/>
    <cellStyle name="Normal 8 4 6 4 2" xfId="15537" xr:uid="{A666FCE4-D5D0-4783-A3BA-F12F5A8F82F4}"/>
    <cellStyle name="Normal 8 4 6 4 2 2" xfId="31118" xr:uid="{EA1F8F56-9993-4B65-9573-EAEF640022BA}"/>
    <cellStyle name="Normal 8 4 6 4 3" xfId="31117" xr:uid="{8DD7C408-6C7E-4C0B-8582-5F1FB4BFA95A}"/>
    <cellStyle name="Normal 8 4 6 5" xfId="15538" xr:uid="{11FA6CFB-8297-48B3-A1B2-6019334F67FD}"/>
    <cellStyle name="Normal 8 4 6 5 2" xfId="15539" xr:uid="{AAC15C45-6609-4329-9160-34FB2DA3E8C3}"/>
    <cellStyle name="Normal 8 4 6 5 2 2" xfId="31120" xr:uid="{9533C78A-0330-4BCC-894F-A54218BC8BC4}"/>
    <cellStyle name="Normal 8 4 6 5 3" xfId="31119" xr:uid="{0EC62C1A-6183-4631-A369-4302AEA9CE81}"/>
    <cellStyle name="Normal 8 4 6 6" xfId="15540" xr:uid="{AF049533-DB1F-4782-A1E0-40CC5F93B66A}"/>
    <cellStyle name="Normal 8 4 6 6 2" xfId="31121" xr:uid="{EAD738C7-6E78-4B60-9348-FFCA07E44CA7}"/>
    <cellStyle name="Normal 8 4 6 7" xfId="34252" xr:uid="{967705CD-306B-48A3-9412-340D9F24BFD4}"/>
    <cellStyle name="Normal 8 4 6_Canada W" xfId="35368" xr:uid="{9A4D2C55-874C-4E9B-B4BF-93800A6062E0}"/>
    <cellStyle name="Normal 8 4 7" xfId="1970" xr:uid="{00000000-0005-0000-0000-00009E080000}"/>
    <cellStyle name="Normal 8 4 7 2" xfId="15541" xr:uid="{5083EF0B-DA46-4E4B-A0B1-5FDC555F4EB6}"/>
    <cellStyle name="Normal 8 4 7 2 2" xfId="15542" xr:uid="{18E2C3E8-5D9F-457D-98B4-A6314FF2CECA}"/>
    <cellStyle name="Normal 8 4 7 2 2 2" xfId="15543" xr:uid="{3C730D7C-37D0-4276-94F7-B65C3BE5785E}"/>
    <cellStyle name="Normal 8 4 7 2 2 2 2" xfId="31124" xr:uid="{E472A2C2-BB7D-42F3-8B63-CF089F3727BF}"/>
    <cellStyle name="Normal 8 4 7 2 2 3" xfId="31123" xr:uid="{15CDFF26-B76E-4183-8161-E9C34939407E}"/>
    <cellStyle name="Normal 8 4 7 2 3" xfId="15544" xr:uid="{E791F285-DA4B-40B8-8CCE-115DB19A8DC4}"/>
    <cellStyle name="Normal 8 4 7 2 3 2" xfId="15545" xr:uid="{4251C50F-84DE-46B0-843C-D47620457569}"/>
    <cellStyle name="Normal 8 4 7 2 3 2 2" xfId="31126" xr:uid="{16EA945F-5DCA-4AA0-A800-209EEAFDA17B}"/>
    <cellStyle name="Normal 8 4 7 2 3 3" xfId="31125" xr:uid="{0725E268-8850-4F32-A91B-89DEE437296A}"/>
    <cellStyle name="Normal 8 4 7 2 4" xfId="15546" xr:uid="{246E5954-A9DF-46B6-9079-265B57AC9D51}"/>
    <cellStyle name="Normal 8 4 7 2 4 2" xfId="31127" xr:uid="{71BC4670-C7DD-4116-9AF1-548CBB4356B8}"/>
    <cellStyle name="Normal 8 4 7 2 5" xfId="31122" xr:uid="{56DDC5BF-22A2-42D2-8F85-7AC387767724}"/>
    <cellStyle name="Normal 8 4 7 3" xfId="15547" xr:uid="{A7CE8262-DE9E-446C-B7F6-EE6FEA096059}"/>
    <cellStyle name="Normal 8 4 7 3 2" xfId="15548" xr:uid="{ED3FAB1D-07AC-4DBF-AFB4-C4E405862164}"/>
    <cellStyle name="Normal 8 4 7 3 2 2" xfId="31129" xr:uid="{46456435-8596-4272-8447-6DCC5F8640B2}"/>
    <cellStyle name="Normal 8 4 7 3 3" xfId="15549" xr:uid="{F4FAB009-A4F3-468E-B8D7-7531BE5E7C1A}"/>
    <cellStyle name="Normal 8 4 7 3 3 2" xfId="31130" xr:uid="{C50E8037-3C08-44E7-86DE-15739BB756E0}"/>
    <cellStyle name="Normal 8 4 7 3 4" xfId="31128" xr:uid="{3E378E36-EB00-4E7D-AC85-A0E778B690BC}"/>
    <cellStyle name="Normal 8 4 7 4" xfId="15550" xr:uid="{DA58667C-8EE3-47FD-8850-1363D5F2933D}"/>
    <cellStyle name="Normal 8 4 7 4 2" xfId="15551" xr:uid="{3C22C6CB-560D-4D66-987E-99D8FCE9F2B4}"/>
    <cellStyle name="Normal 8 4 7 4 2 2" xfId="31132" xr:uid="{9D3AE386-C00E-444F-B9A7-66A29FAEE381}"/>
    <cellStyle name="Normal 8 4 7 4 3" xfId="31131" xr:uid="{F4AF4BF3-F519-4129-80DE-24BAEB13B75A}"/>
    <cellStyle name="Normal 8 4 7 5" xfId="15552" xr:uid="{0186226A-14AC-454D-A2DA-9FEE317A5DF0}"/>
    <cellStyle name="Normal 8 4 7 5 2" xfId="15553" xr:uid="{EA23BF5B-93C7-44F4-9E91-A8BF353356E4}"/>
    <cellStyle name="Normal 8 4 7 5 2 2" xfId="31134" xr:uid="{EB4065AF-6CC1-4AF3-8475-CBD5EC58733B}"/>
    <cellStyle name="Normal 8 4 7 5 3" xfId="31133" xr:uid="{A3A6B128-A10D-4378-8178-06144F903016}"/>
    <cellStyle name="Normal 8 4 7 6" xfId="15554" xr:uid="{F33DFFCE-4176-4810-AAE0-871265B8DF80}"/>
    <cellStyle name="Normal 8 4 7 6 2" xfId="31135" xr:uid="{9B467339-D6C2-4407-8DD6-63BEDAA369D0}"/>
    <cellStyle name="Normal 8 4 7 7" xfId="34253" xr:uid="{B27004FF-448C-42BF-B8B1-FDD7CA4E78A3}"/>
    <cellStyle name="Normal 8 4 7_Canada W" xfId="35369" xr:uid="{1D798018-F301-4521-B4C2-C4FBDCB8D61E}"/>
    <cellStyle name="Normal 8 4 8" xfId="15555" xr:uid="{75A6DCF0-FB7E-4188-8893-C97B9BA80D0C}"/>
    <cellStyle name="Normal 8 4 8 2" xfId="15556" xr:uid="{F71A1D6E-895B-4D0B-AB38-9C5A758559B2}"/>
    <cellStyle name="Normal 8 4 8 2 2" xfId="15557" xr:uid="{D8D0612A-95C5-48AA-8C16-0E99322FE9BD}"/>
    <cellStyle name="Normal 8 4 8 2 2 2" xfId="31138" xr:uid="{17534C49-15CC-41D2-811E-35C05BEFEF8B}"/>
    <cellStyle name="Normal 8 4 8 2 3" xfId="31137" xr:uid="{C2B675CF-DFF4-4075-97EF-C94DA6CC4435}"/>
    <cellStyle name="Normal 8 4 8 3" xfId="15558" xr:uid="{A2BE574E-C9CC-4FA5-9030-80D60E2FEA07}"/>
    <cellStyle name="Normal 8 4 8 3 2" xfId="15559" xr:uid="{359E4354-923C-4944-AF54-2F9BEDA1A87E}"/>
    <cellStyle name="Normal 8 4 8 3 2 2" xfId="31140" xr:uid="{A3F15A9D-2303-426A-BDAE-C56DE0E4C0E6}"/>
    <cellStyle name="Normal 8 4 8 3 3" xfId="31139" xr:uid="{D6FF766D-BFDA-4CA0-A67C-5000EDEE66BC}"/>
    <cellStyle name="Normal 8 4 8 4" xfId="15560" xr:uid="{E0C7ED52-230A-4F28-805D-B33891FA02BB}"/>
    <cellStyle name="Normal 8 4 8 4 2" xfId="31141" xr:uid="{BC12854A-0DD7-4382-BEEF-C61304E9EF77}"/>
    <cellStyle name="Normal 8 4 8 5" xfId="31136" xr:uid="{41BBE921-8C93-476C-9776-C2A721670BAB}"/>
    <cellStyle name="Normal 8 4 8_Canada W" xfId="35370" xr:uid="{B629A740-1D62-4917-B9C3-89D64E9368D6}"/>
    <cellStyle name="Normal 8 4 9" xfId="15561" xr:uid="{155068D9-4782-4127-8C20-9EC8CD8DF1B5}"/>
    <cellStyle name="Normal 8 4 9 2" xfId="15562" xr:uid="{8486B6FD-9A4C-4563-83F1-78DF29D79978}"/>
    <cellStyle name="Normal 8 4 9 2 2" xfId="31143" xr:uid="{783DE5C4-54EC-46E6-B3F8-E2F876C299BB}"/>
    <cellStyle name="Normal 8 4 9 3" xfId="15563" xr:uid="{F1B679AE-5EF3-4B6D-A087-D6E35866F44C}"/>
    <cellStyle name="Normal 8 4 9 3 2" xfId="31144" xr:uid="{D2FC0C09-37EB-40A5-BFC7-5D69B4D65ED8}"/>
    <cellStyle name="Normal 8 4 9 4" xfId="31142" xr:uid="{EDA08FF7-7841-4AE1-AB44-83421916DB45}"/>
    <cellStyle name="Normal 8 4 9_Canada W" xfId="35371" xr:uid="{FD51691F-26B4-44F6-ACB2-C70385D1F91C}"/>
    <cellStyle name="Normal 8 4_2015 BFOREC HFM PLBS" xfId="1971" xr:uid="{00000000-0005-0000-0000-00009F080000}"/>
    <cellStyle name="Normal 8 40" xfId="18162" xr:uid="{03C541C4-63B2-47C7-A0A0-EDC9DB791D6B}"/>
    <cellStyle name="Normal 8 41" xfId="19601" xr:uid="{E28BF620-CFC9-4A58-B108-91EFAF7BE5DE}"/>
    <cellStyle name="Normal 8 42" xfId="34672" xr:uid="{898D0F80-B92F-4853-BF04-1ED1FF36993A}"/>
    <cellStyle name="Normal 8 43" xfId="34683" xr:uid="{74AC8451-7A94-4BF4-973E-78F997FCFC91}"/>
    <cellStyle name="Normal 8 5" xfId="1972" xr:uid="{00000000-0005-0000-0000-0000A0080000}"/>
    <cellStyle name="Normal 8 5 10" xfId="15564" xr:uid="{49C4779C-EF3B-48A4-B764-84CC1DA6759F}"/>
    <cellStyle name="Normal 8 5 10 2" xfId="15565" xr:uid="{296956B0-2AED-4404-82D3-7CB6DE94B8DA}"/>
    <cellStyle name="Normal 8 5 10 2 2" xfId="31146" xr:uid="{09BA0605-C8C6-4D5B-869A-2AB7F35FD7E1}"/>
    <cellStyle name="Normal 8 5 10 3" xfId="31145" xr:uid="{A394EBFE-4360-4FDD-BDC7-512AB628EEF6}"/>
    <cellStyle name="Normal 8 5 11" xfId="15566" xr:uid="{36AE273C-20B6-45FA-BBFB-D4CFE370BB4F}"/>
    <cellStyle name="Normal 8 5 11 2" xfId="15567" xr:uid="{D61EBD35-76FD-42C1-B34F-CD6FDD3D6701}"/>
    <cellStyle name="Normal 8 5 11 2 2" xfId="31148" xr:uid="{0E0F9A20-EDC4-4578-91BC-1129AB0162CF}"/>
    <cellStyle name="Normal 8 5 11 3" xfId="31147" xr:uid="{E066583C-DA3A-44E9-A6CA-111FD4C42214}"/>
    <cellStyle name="Normal 8 5 12" xfId="15568" xr:uid="{AE7191A0-34CC-40BB-B555-71D36561472D}"/>
    <cellStyle name="Normal 8 5 12 2" xfId="31149" xr:uid="{3596FE7E-BDC4-4BFD-8B40-FF87FE345620}"/>
    <cellStyle name="Normal 8 5 13" xfId="34254" xr:uid="{44F8FE1E-F299-4E32-BB4F-8E3087080769}"/>
    <cellStyle name="Normal 8 5 2" xfId="1973" xr:uid="{00000000-0005-0000-0000-0000A1080000}"/>
    <cellStyle name="Normal 8 5 2 2" xfId="1974" xr:uid="{00000000-0005-0000-0000-0000A2080000}"/>
    <cellStyle name="Normal 8 5 2 2 2" xfId="1975" xr:uid="{00000000-0005-0000-0000-0000A3080000}"/>
    <cellStyle name="Normal 8 5 2 2 2 2" xfId="15570" xr:uid="{1AC8EDF5-E50E-4904-B86B-8540D3D38C16}"/>
    <cellStyle name="Normal 8 5 2 2 2 2 2" xfId="15571" xr:uid="{F8B7FC84-D7FF-49C9-B175-48F6446DAA1C}"/>
    <cellStyle name="Normal 8 5 2 2 2 2 2 2" xfId="31151" xr:uid="{276F5ADC-29EF-4AF7-AFD9-4D1C961CA8EB}"/>
    <cellStyle name="Normal 8 5 2 2 2 2 3" xfId="15572" xr:uid="{46CE6E06-5254-4878-B00E-E7E6E6D35E1A}"/>
    <cellStyle name="Normal 8 5 2 2 2 2 3 2" xfId="31152" xr:uid="{B632F2F6-CB8A-4D3E-B3C9-0664FD8C5B01}"/>
    <cellStyle name="Normal 8 5 2 2 2 2 4" xfId="31150" xr:uid="{3C575B97-A349-4040-834E-DBD88C5053C7}"/>
    <cellStyle name="Normal 8 5 2 2 2 3" xfId="15573" xr:uid="{0E27F15B-E646-45D0-907D-0F7AADB6660E}"/>
    <cellStyle name="Normal 8 5 2 2 2 3 2" xfId="15574" xr:uid="{6D877C29-AA1B-43A7-8AB9-FB7383EC2DF2}"/>
    <cellStyle name="Normal 8 5 2 2 2 3 2 2" xfId="31154" xr:uid="{693E7044-82D5-4497-BC23-8CC194E6DB33}"/>
    <cellStyle name="Normal 8 5 2 2 2 3 3" xfId="31153" xr:uid="{B943BA89-A3A7-42FE-B3D9-0E2F5FFF5F63}"/>
    <cellStyle name="Normal 8 5 2 2 2 4" xfId="15575" xr:uid="{B90E3DC8-006A-4E9B-B319-7353A07BC0CA}"/>
    <cellStyle name="Normal 8 5 2 2 2 4 2" xfId="15576" xr:uid="{198BF18B-E025-46DE-85FE-252C7B573944}"/>
    <cellStyle name="Normal 8 5 2 2 2 4 2 2" xfId="31156" xr:uid="{A55581F9-5C18-4741-B7D9-F53B3C8C95D7}"/>
    <cellStyle name="Normal 8 5 2 2 2 4 3" xfId="31155" xr:uid="{831D1A06-F7A0-4EBF-9CCB-9A7CC52CBC84}"/>
    <cellStyle name="Normal 8 5 2 2 2 5" xfId="15577" xr:uid="{30AF1BF7-E52A-4229-BE11-FD47FD0F07CF}"/>
    <cellStyle name="Normal 8 5 2 2 2 5 2" xfId="31157" xr:uid="{3B7090FF-9107-4159-BCE8-D5759B7F1DC5}"/>
    <cellStyle name="Normal 8 5 2 2 2 6" xfId="34257" xr:uid="{7BA57602-4B1E-496D-B6A4-D20342225EE6}"/>
    <cellStyle name="Normal 8 5 2 2 2_sales contracts" xfId="15569" xr:uid="{C4647779-BCD5-440D-9C2A-29EF8F396ADD}"/>
    <cellStyle name="Normal 8 5 2 2 3" xfId="15578" xr:uid="{1F875D97-CE1F-49A5-933D-7A5945C20C90}"/>
    <cellStyle name="Normal 8 5 2 2 3 2" xfId="15579" xr:uid="{E50A3518-C76C-4D2B-8329-DEF6F3ABC2B7}"/>
    <cellStyle name="Normal 8 5 2 2 3 2 2" xfId="31159" xr:uid="{E1E583E9-8C11-4978-9A6D-378FBE1A8627}"/>
    <cellStyle name="Normal 8 5 2 2 3 3" xfId="15580" xr:uid="{0FDFBDCF-1930-4007-B228-3C0AB0249108}"/>
    <cellStyle name="Normal 8 5 2 2 3 3 2" xfId="31160" xr:uid="{79FB9ADF-FDAC-4C86-BD98-04FF7BC62B33}"/>
    <cellStyle name="Normal 8 5 2 2 3 4" xfId="31158" xr:uid="{5D35A8D3-0525-449E-B412-89109DE3FB49}"/>
    <cellStyle name="Normal 8 5 2 2 4" xfId="15581" xr:uid="{9E5CF4F1-7DF4-4790-8CD7-E4C20947CBA7}"/>
    <cellStyle name="Normal 8 5 2 2 4 2" xfId="15582" xr:uid="{FD20441A-BC85-4B43-8EA2-DA95C416B8FD}"/>
    <cellStyle name="Normal 8 5 2 2 4 2 2" xfId="31162" xr:uid="{699ABFC7-4F5D-4E3C-B430-7C458965E4B2}"/>
    <cellStyle name="Normal 8 5 2 2 4 3" xfId="15583" xr:uid="{D3A1C281-5AC9-49BC-B546-2DAB7D31B377}"/>
    <cellStyle name="Normal 8 5 2 2 4 3 2" xfId="31163" xr:uid="{9E0F88C4-7D66-460A-9767-D6307C25E2B3}"/>
    <cellStyle name="Normal 8 5 2 2 4 4" xfId="31161" xr:uid="{AAD98C7B-6D5A-4B25-AA1F-98235B81BCCD}"/>
    <cellStyle name="Normal 8 5 2 2 5" xfId="15584" xr:uid="{5D18B28B-2252-4EA6-9301-85205176FE69}"/>
    <cellStyle name="Normal 8 5 2 2 5 2" xfId="15585" xr:uid="{448D32F0-4A37-4D17-B9B4-0F1B37701AC5}"/>
    <cellStyle name="Normal 8 5 2 2 5 2 2" xfId="31165" xr:uid="{1DAD9048-8B6C-4405-B7F4-929F1E011173}"/>
    <cellStyle name="Normal 8 5 2 2 5 3" xfId="31164" xr:uid="{67EA2B97-0BF8-4721-AB95-8B245E588BEA}"/>
    <cellStyle name="Normal 8 5 2 2 6" xfId="15586" xr:uid="{D0D36914-1A2E-43DF-83E6-0B2814FE3176}"/>
    <cellStyle name="Normal 8 5 2 2 6 2" xfId="15587" xr:uid="{8EA183DA-6B5D-4323-B00D-91CBDAF7353C}"/>
    <cellStyle name="Normal 8 5 2 2 6 2 2" xfId="31167" xr:uid="{25F823A7-BB49-4DD3-80D6-E0B54D8033B0}"/>
    <cellStyle name="Normal 8 5 2 2 6 3" xfId="31166" xr:uid="{AD4064FF-3CD5-47B0-BDCD-7A3D6632646A}"/>
    <cellStyle name="Normal 8 5 2 2 7" xfId="15588" xr:uid="{293ADD0A-00AA-4E58-B391-1B4B273DB7E1}"/>
    <cellStyle name="Normal 8 5 2 2 7 2" xfId="31168" xr:uid="{F4792332-A65B-4B0F-A21F-9A53409F5BF8}"/>
    <cellStyle name="Normal 8 5 2 2 8" xfId="34256" xr:uid="{D45D24B1-C387-4D2B-AD56-D52FE554A220}"/>
    <cellStyle name="Normal 8 5 2 2_Canada W" xfId="35372" xr:uid="{53918971-FC2F-423A-9326-8F912DE4966B}"/>
    <cellStyle name="Normal 8 5 2 3" xfId="1976" xr:uid="{00000000-0005-0000-0000-0000A5080000}"/>
    <cellStyle name="Normal 8 5 2 3 2" xfId="15589" xr:uid="{836078B6-8393-4837-8DAD-C87465558758}"/>
    <cellStyle name="Normal 8 5 2 3 2 2" xfId="15590" xr:uid="{C6372A19-7FEA-4AE1-AF00-D1EB601594CD}"/>
    <cellStyle name="Normal 8 5 2 3 2 2 2" xfId="31170" xr:uid="{4417852C-4DC2-4A1A-9B2F-D5E8272383EA}"/>
    <cellStyle name="Normal 8 5 2 3 2 3" xfId="15591" xr:uid="{AE366C27-23D1-42F4-81D1-1C626CFC7310}"/>
    <cellStyle name="Normal 8 5 2 3 2 3 2" xfId="31171" xr:uid="{EF4C8CDE-4888-4EE5-BA57-0D728F822C95}"/>
    <cellStyle name="Normal 8 5 2 3 2 4" xfId="31169" xr:uid="{F7AFAEB9-DA04-4D74-81B7-D741C13D34D5}"/>
    <cellStyle name="Normal 8 5 2 3 3" xfId="15592" xr:uid="{3D6408EB-514D-4834-BB4B-9B474D208445}"/>
    <cellStyle name="Normal 8 5 2 3 3 2" xfId="15593" xr:uid="{8F1CC82E-B88B-4ED6-8929-282FB2D0B02B}"/>
    <cellStyle name="Normal 8 5 2 3 3 2 2" xfId="31173" xr:uid="{EBC79352-8F8B-440D-8B31-08262A48EDA7}"/>
    <cellStyle name="Normal 8 5 2 3 3 3" xfId="31172" xr:uid="{B20B0BC6-514C-4978-8095-52DAF50C7EC5}"/>
    <cellStyle name="Normal 8 5 2 3 4" xfId="15594" xr:uid="{FDFF52AF-2D84-4554-9FC2-C3CA7FDF0D1A}"/>
    <cellStyle name="Normal 8 5 2 3 4 2" xfId="15595" xr:uid="{9BF33F94-1A9E-4249-904B-680B175B75EB}"/>
    <cellStyle name="Normal 8 5 2 3 4 2 2" xfId="31175" xr:uid="{DF38A44D-DDE0-4DC6-B63D-0FA220E344B0}"/>
    <cellStyle name="Normal 8 5 2 3 4 3" xfId="31174" xr:uid="{00E55A01-B040-4081-8D17-9DEDA689AF47}"/>
    <cellStyle name="Normal 8 5 2 3 5" xfId="15596" xr:uid="{C42387F5-76CC-4B65-A4E3-9E378EEB7E77}"/>
    <cellStyle name="Normal 8 5 2 3 5 2" xfId="31176" xr:uid="{E730CCB5-8D53-464A-B350-4BAE741F88BC}"/>
    <cellStyle name="Normal 8 5 2 3 6" xfId="34258" xr:uid="{428A477D-18DF-474D-8BBB-45C9BDB4C117}"/>
    <cellStyle name="Normal 8 5 2 3_Canada W" xfId="35373" xr:uid="{719E01DF-B4C3-4FB6-BAB1-5603415503FA}"/>
    <cellStyle name="Normal 8 5 2 4" xfId="15597" xr:uid="{CD05F664-D222-46F5-814A-5FBC0B360206}"/>
    <cellStyle name="Normal 8 5 2 4 2" xfId="15598" xr:uid="{6378116A-0662-47D6-8158-B7F4EC4AAECA}"/>
    <cellStyle name="Normal 8 5 2 4 2 2" xfId="31178" xr:uid="{71FC3082-5F80-447E-889C-F58BF9F8F313}"/>
    <cellStyle name="Normal 8 5 2 4 3" xfId="15599" xr:uid="{18B4E0CE-A099-4D48-8914-2C0C153F5050}"/>
    <cellStyle name="Normal 8 5 2 4 3 2" xfId="31179" xr:uid="{778FA30A-7F1A-448C-B02C-91C79E603805}"/>
    <cellStyle name="Normal 8 5 2 4 4" xfId="31177" xr:uid="{23074C60-1E70-4DFD-9A8C-013C38B969D8}"/>
    <cellStyle name="Normal 8 5 2 4_Canada W" xfId="35374" xr:uid="{0978A9A6-3E24-4895-80D8-609365F354A9}"/>
    <cellStyle name="Normal 8 5 2 5" xfId="15600" xr:uid="{A3E13607-AC39-474A-B7AA-6A8BF70880D0}"/>
    <cellStyle name="Normal 8 5 2 5 2" xfId="15601" xr:uid="{52E8E8C1-A688-44BB-9A3F-3341DF27C95F}"/>
    <cellStyle name="Normal 8 5 2 5 2 2" xfId="31181" xr:uid="{FF807E65-EB26-4062-9225-22CE4AD693D4}"/>
    <cellStyle name="Normal 8 5 2 5 3" xfId="15602" xr:uid="{F1007852-C911-4132-837D-A176784FCF96}"/>
    <cellStyle name="Normal 8 5 2 5 3 2" xfId="31182" xr:uid="{ECD42540-39E6-4D37-930A-34AC18DD946C}"/>
    <cellStyle name="Normal 8 5 2 5 4" xfId="31180" xr:uid="{9361253B-759D-48CD-8FBA-1E65498B03F6}"/>
    <cellStyle name="Normal 8 5 2 5_Canada W" xfId="35375" xr:uid="{2FA2123F-B5B7-4156-8C4A-80F4358CCFFF}"/>
    <cellStyle name="Normal 8 5 2 6" xfId="15603" xr:uid="{7377F076-24F8-4CC2-92FA-A04E4BD2AC33}"/>
    <cellStyle name="Normal 8 5 2 6 2" xfId="15604" xr:uid="{B76029B3-D508-46E0-99E1-682AA40F8EF8}"/>
    <cellStyle name="Normal 8 5 2 6 2 2" xfId="31184" xr:uid="{F31D7C7F-3512-4972-B750-B295DC660875}"/>
    <cellStyle name="Normal 8 5 2 6 3" xfId="31183" xr:uid="{D387DDE8-55B1-4A5C-81AF-E7A23C8242F7}"/>
    <cellStyle name="Normal 8 5 2 6 3 2" xfId="36588" xr:uid="{6F44ECA7-EBD4-4C45-9234-9D161FC33D5A}"/>
    <cellStyle name="Normal 8 5 2 6 4" xfId="36587" xr:uid="{A966DF73-8425-4A7A-B436-1FB5E67E3574}"/>
    <cellStyle name="Normal 8 5 2 6_Canada W" xfId="35376" xr:uid="{5261D477-5E74-4335-BDAC-6AB1A400535F}"/>
    <cellStyle name="Normal 8 5 2 7" xfId="15605" xr:uid="{1F92B993-4B36-4202-A2CC-09F28B8221AB}"/>
    <cellStyle name="Normal 8 5 2 7 2" xfId="15606" xr:uid="{A739C848-0CEA-4AB8-A826-F36A5C2BCE23}"/>
    <cellStyle name="Normal 8 5 2 7 2 2" xfId="31186" xr:uid="{D4777740-87C2-4DDF-B163-CD53A68CBC69}"/>
    <cellStyle name="Normal 8 5 2 7 3" xfId="31185" xr:uid="{FCE2DBC7-80F5-424D-B919-583139E76F7D}"/>
    <cellStyle name="Normal 8 5 2 8" xfId="15607" xr:uid="{C91400BF-269C-4E7A-AA6A-81628F488A5F}"/>
    <cellStyle name="Normal 8 5 2 8 2" xfId="31187" xr:uid="{07A2C41A-978F-45C1-9302-718E3F907F40}"/>
    <cellStyle name="Normal 8 5 2 9" xfId="34255" xr:uid="{FF74A2BE-DF39-413A-ACC6-28A63F95911E}"/>
    <cellStyle name="Normal 8 5 2 9 2" xfId="36586" xr:uid="{0DFD6976-7400-436F-A850-DF2675CE37A3}"/>
    <cellStyle name="Normal 8 5 2_Canada W" xfId="35377" xr:uid="{C220C8B2-0635-452E-8304-8E5C9AFC62B8}"/>
    <cellStyle name="Normal 8 5 3" xfId="1977" xr:uid="{00000000-0005-0000-0000-0000A7080000}"/>
    <cellStyle name="Normal 8 5 3 2" xfId="1978" xr:uid="{00000000-0005-0000-0000-0000A8080000}"/>
    <cellStyle name="Normal 8 5 3 2 2" xfId="1979" xr:uid="{00000000-0005-0000-0000-0000A9080000}"/>
    <cellStyle name="Normal 8 5 3 2 2 2" xfId="15609" xr:uid="{A00A8681-B940-4B67-B763-B3464E479541}"/>
    <cellStyle name="Normal 8 5 3 2 2 2 2" xfId="15610" xr:uid="{761B9FC9-E512-4E08-8B5F-33D112721552}"/>
    <cellStyle name="Normal 8 5 3 2 2 2 2 2" xfId="31189" xr:uid="{E28F7E4F-270D-4B80-8A6F-228DA564DB65}"/>
    <cellStyle name="Normal 8 5 3 2 2 2 3" xfId="15611" xr:uid="{0AF869C6-4BD7-441B-9B32-D91CDBB872DF}"/>
    <cellStyle name="Normal 8 5 3 2 2 2 3 2" xfId="31190" xr:uid="{3BE99034-BA63-488A-B8E8-39C8BD7942F5}"/>
    <cellStyle name="Normal 8 5 3 2 2 2 4" xfId="31188" xr:uid="{3D535BFD-098E-4F63-9BD0-065EBFABAB6A}"/>
    <cellStyle name="Normal 8 5 3 2 2 3" xfId="15612" xr:uid="{8475EF31-E538-4199-A08C-281D61978F55}"/>
    <cellStyle name="Normal 8 5 3 2 2 3 2" xfId="15613" xr:uid="{7C71EA65-2657-4BF7-8640-498306F018DD}"/>
    <cellStyle name="Normal 8 5 3 2 2 3 2 2" xfId="31192" xr:uid="{B9277873-AD0F-4D1C-9938-E0F18F082569}"/>
    <cellStyle name="Normal 8 5 3 2 2 3 3" xfId="31191" xr:uid="{7DD6C34D-A341-496E-AAD9-68A9F1E356C6}"/>
    <cellStyle name="Normal 8 5 3 2 2 4" xfId="15614" xr:uid="{302797B9-E707-4D99-8704-4F1859495A36}"/>
    <cellStyle name="Normal 8 5 3 2 2 4 2" xfId="15615" xr:uid="{5EDDF638-41D4-4007-BBF4-E0A86D19BC5B}"/>
    <cellStyle name="Normal 8 5 3 2 2 4 2 2" xfId="31194" xr:uid="{BDFD0B1A-1497-4BEB-9E19-EE0C978C3B30}"/>
    <cellStyle name="Normal 8 5 3 2 2 4 3" xfId="31193" xr:uid="{B9B76AFB-0232-42BA-8FC0-F0B7F7572ADE}"/>
    <cellStyle name="Normal 8 5 3 2 2 5" xfId="15616" xr:uid="{56D7427F-EF4F-462F-AA20-F5CB7F1F1B94}"/>
    <cellStyle name="Normal 8 5 3 2 2 5 2" xfId="31195" xr:uid="{A66E5F23-BF2F-4761-AF9F-210F45A2EADB}"/>
    <cellStyle name="Normal 8 5 3 2 2 6" xfId="34261" xr:uid="{121B9280-0ED3-4A97-9B49-C289B7F93C33}"/>
    <cellStyle name="Normal 8 5 3 2 2_sales contracts" xfId="15608" xr:uid="{F6A17957-8255-406F-A277-AD0ABFC75312}"/>
    <cellStyle name="Normal 8 5 3 2 3" xfId="15617" xr:uid="{7932FB13-BAEB-4BAD-BCAB-793E18F66E18}"/>
    <cellStyle name="Normal 8 5 3 2 3 2" xfId="15618" xr:uid="{4D171881-8922-4088-B57F-50D09EBE7908}"/>
    <cellStyle name="Normal 8 5 3 2 3 2 2" xfId="31197" xr:uid="{2387590F-B54E-401A-A894-B69014BE8FCE}"/>
    <cellStyle name="Normal 8 5 3 2 3 3" xfId="15619" xr:uid="{59BB2930-FAAC-450E-917C-A4CEF7C77441}"/>
    <cellStyle name="Normal 8 5 3 2 3 3 2" xfId="31198" xr:uid="{1BA05206-198B-4855-A6F8-004B71F52690}"/>
    <cellStyle name="Normal 8 5 3 2 3 4" xfId="31196" xr:uid="{0EAB1F1B-C437-405C-8329-D45BDE3AB251}"/>
    <cellStyle name="Normal 8 5 3 2 4" xfId="15620" xr:uid="{6A5A8FFE-FAAF-468F-B971-1C145019EA65}"/>
    <cellStyle name="Normal 8 5 3 2 4 2" xfId="15621" xr:uid="{D7A09238-779A-4D9A-86CB-F4B2AD49D3D8}"/>
    <cellStyle name="Normal 8 5 3 2 4 2 2" xfId="31200" xr:uid="{D34625A6-F3E3-4D96-B7CC-4FD2FDF1D79E}"/>
    <cellStyle name="Normal 8 5 3 2 4 3" xfId="15622" xr:uid="{1CBE885F-26C3-4C5E-B507-552EF5F711EE}"/>
    <cellStyle name="Normal 8 5 3 2 4 3 2" xfId="31201" xr:uid="{C2EE2774-FA06-4E52-8114-23BE5B68185D}"/>
    <cellStyle name="Normal 8 5 3 2 4 4" xfId="31199" xr:uid="{DE77F410-29EF-4BBB-AE02-57905B8382E3}"/>
    <cellStyle name="Normal 8 5 3 2 5" xfId="15623" xr:uid="{452DB213-96E1-447C-A5BE-53F915DBE35F}"/>
    <cellStyle name="Normal 8 5 3 2 5 2" xfId="15624" xr:uid="{AAF42BC2-25A9-4B60-B295-EC3483F9FD04}"/>
    <cellStyle name="Normal 8 5 3 2 5 2 2" xfId="31203" xr:uid="{F76BE112-AE4A-4373-9FF5-2BF60DAAEC88}"/>
    <cellStyle name="Normal 8 5 3 2 5 3" xfId="31202" xr:uid="{E1CA05BE-EA5C-4C44-84D4-85A7772704EF}"/>
    <cellStyle name="Normal 8 5 3 2 6" xfId="15625" xr:uid="{ED641BD1-F984-4C16-A3AC-4727B73B15B5}"/>
    <cellStyle name="Normal 8 5 3 2 6 2" xfId="15626" xr:uid="{EA816105-CCB7-4ACC-BB67-A3FE1FC7E3B8}"/>
    <cellStyle name="Normal 8 5 3 2 6 2 2" xfId="31205" xr:uid="{383DB975-A8F4-4FEE-9954-D69C88F92253}"/>
    <cellStyle name="Normal 8 5 3 2 6 3" xfId="31204" xr:uid="{FD991E5A-B075-4B02-983E-9739995450D0}"/>
    <cellStyle name="Normal 8 5 3 2 7" xfId="15627" xr:uid="{26A9E604-9FAE-4E63-AAAF-44F914BC8DB5}"/>
    <cellStyle name="Normal 8 5 3 2 7 2" xfId="31206" xr:uid="{193870EE-1273-44BF-A68B-6733909010FE}"/>
    <cellStyle name="Normal 8 5 3 2 8" xfId="34260" xr:uid="{ADA13709-B775-4036-B2FD-A00A076E9F54}"/>
    <cellStyle name="Normal 8 5 3 2_Canada W" xfId="35378" xr:uid="{7ECC1DFC-10D0-42A0-8CAE-ED6810326FD7}"/>
    <cellStyle name="Normal 8 5 3 3" xfId="1980" xr:uid="{00000000-0005-0000-0000-0000AB080000}"/>
    <cellStyle name="Normal 8 5 3 3 2" xfId="15628" xr:uid="{517B2DC8-2EB5-45C1-8715-9ACA020DF299}"/>
    <cellStyle name="Normal 8 5 3 3 2 2" xfId="15629" xr:uid="{753C1B92-30C8-43B5-8D77-1A7A77F5B605}"/>
    <cellStyle name="Normal 8 5 3 3 2 2 2" xfId="31208" xr:uid="{4A797934-8E69-4CE6-9FD5-C71E274F8AA0}"/>
    <cellStyle name="Normal 8 5 3 3 2 3" xfId="15630" xr:uid="{F28A9411-5E00-4908-9166-AFAA3982FF5E}"/>
    <cellStyle name="Normal 8 5 3 3 2 3 2" xfId="31209" xr:uid="{7689B4B5-CC04-4A03-B747-C0531FCB2E54}"/>
    <cellStyle name="Normal 8 5 3 3 2 4" xfId="31207" xr:uid="{702255D7-5441-440F-A17E-777E2CC66D14}"/>
    <cellStyle name="Normal 8 5 3 3 3" xfId="15631" xr:uid="{17F038A4-8535-430B-8293-20B048207610}"/>
    <cellStyle name="Normal 8 5 3 3 3 2" xfId="15632" xr:uid="{AB96DD06-1C89-429A-A31A-39E6FDC5F1BE}"/>
    <cellStyle name="Normal 8 5 3 3 3 2 2" xfId="31211" xr:uid="{4DD805D8-D6E0-4F1C-B65E-875982B58AD5}"/>
    <cellStyle name="Normal 8 5 3 3 3 3" xfId="31210" xr:uid="{435566E9-D74C-4B70-AD2C-A6076D6AE9F8}"/>
    <cellStyle name="Normal 8 5 3 3 4" xfId="15633" xr:uid="{8AF081AA-C5BC-4ED3-8F2E-455E04C76B8C}"/>
    <cellStyle name="Normal 8 5 3 3 4 2" xfId="15634" xr:uid="{CEADE463-23FD-4BAB-B1D2-AD944C76D6FB}"/>
    <cellStyle name="Normal 8 5 3 3 4 2 2" xfId="31213" xr:uid="{8C4FCD93-22BE-45B5-9513-EC552B1209E9}"/>
    <cellStyle name="Normal 8 5 3 3 4 3" xfId="31212" xr:uid="{CE434A2E-BF42-4B8D-9777-650C82B47A07}"/>
    <cellStyle name="Normal 8 5 3 3 5" xfId="15635" xr:uid="{835CB268-8118-469A-A1EB-5FA3ACD22039}"/>
    <cellStyle name="Normal 8 5 3 3 5 2" xfId="31214" xr:uid="{3A7AEAAA-6D79-46EB-9312-D52DCCFBB5BE}"/>
    <cellStyle name="Normal 8 5 3 3 6" xfId="34262" xr:uid="{C4CBE56B-444C-46F5-8B99-10C917801A9C}"/>
    <cellStyle name="Normal 8 5 3 3_Canada W" xfId="35379" xr:uid="{8F3C12E9-1D99-4BFD-941A-DCAAA161B446}"/>
    <cellStyle name="Normal 8 5 3 4" xfId="15636" xr:uid="{B01E6946-7257-4761-AEB8-C65723A8ADB1}"/>
    <cellStyle name="Normal 8 5 3 4 2" xfId="15637" xr:uid="{CCD52D9C-631F-457D-8CA4-9993C4983B03}"/>
    <cellStyle name="Normal 8 5 3 4 2 2" xfId="31216" xr:uid="{65A58FC5-B7AA-4A08-8422-16E3C0792FFB}"/>
    <cellStyle name="Normal 8 5 3 4 3" xfId="15638" xr:uid="{5A0AD75D-F99F-41B9-A871-B7170ED79981}"/>
    <cellStyle name="Normal 8 5 3 4 3 2" xfId="31217" xr:uid="{3E352CD5-1747-4E34-B887-062630858C3C}"/>
    <cellStyle name="Normal 8 5 3 4 4" xfId="31215" xr:uid="{2E47E74F-C81F-4890-9EB7-61DA3CECF3A6}"/>
    <cellStyle name="Normal 8 5 3 4_Canada W" xfId="35380" xr:uid="{3522A2FB-B38C-4C59-B0F1-B75D82DEBDF4}"/>
    <cellStyle name="Normal 8 5 3 5" xfId="15639" xr:uid="{649B5A31-7FB3-4B00-9882-A69B52B84C96}"/>
    <cellStyle name="Normal 8 5 3 5 2" xfId="15640" xr:uid="{6A22F8EF-6B57-49C9-BEBC-219656FA64FF}"/>
    <cellStyle name="Normal 8 5 3 5 2 2" xfId="31219" xr:uid="{5CE759BC-19FE-4D79-B725-38004BD0C440}"/>
    <cellStyle name="Normal 8 5 3 5 3" xfId="15641" xr:uid="{1D85ADC6-ABA2-4AEF-9B16-B9080488C68A}"/>
    <cellStyle name="Normal 8 5 3 5 3 2" xfId="31220" xr:uid="{CB6482A7-FD0D-4DDA-89A2-75A09ED433FF}"/>
    <cellStyle name="Normal 8 5 3 5 4" xfId="31218" xr:uid="{45CF4F57-EEA1-42F3-A6E7-F583BE976652}"/>
    <cellStyle name="Normal 8 5 3 5_Canada W" xfId="35381" xr:uid="{C5BD2132-2E47-42FA-8CAF-2068A3E76B13}"/>
    <cellStyle name="Normal 8 5 3 6" xfId="15642" xr:uid="{CE1A137F-7528-4216-882C-DF9D231C8F15}"/>
    <cellStyle name="Normal 8 5 3 6 2" xfId="15643" xr:uid="{B3E41934-61D8-4C18-A719-9A5C6310EA51}"/>
    <cellStyle name="Normal 8 5 3 6 2 2" xfId="31222" xr:uid="{C286612D-4813-4DA9-AFB0-6E77EF7140F3}"/>
    <cellStyle name="Normal 8 5 3 6 3" xfId="31221" xr:uid="{37006E90-60FE-4BC5-964C-C83F9419E22E}"/>
    <cellStyle name="Normal 8 5 3 6 3 2" xfId="36591" xr:uid="{B60C16AE-7080-471E-A842-3F47C39DB8F5}"/>
    <cellStyle name="Normal 8 5 3 6 4" xfId="36590" xr:uid="{38EF901E-7D41-46A9-891B-807DDBBDC5DB}"/>
    <cellStyle name="Normal 8 5 3 6_Canada W" xfId="35382" xr:uid="{BDE9BF29-D9C1-44E7-A231-3773339ED41F}"/>
    <cellStyle name="Normal 8 5 3 7" xfId="15644" xr:uid="{4DCC1F34-72B7-4929-B84E-974F289DD51E}"/>
    <cellStyle name="Normal 8 5 3 7 2" xfId="15645" xr:uid="{0C47C290-D475-44EC-A533-3B849F5C8156}"/>
    <cellStyle name="Normal 8 5 3 7 2 2" xfId="31224" xr:uid="{C3FD336C-1ECC-4E4E-AF7D-EAF2F1BBF01B}"/>
    <cellStyle name="Normal 8 5 3 7 3" xfId="31223" xr:uid="{59E4D0FE-A316-4DAD-B8F3-62F93D8B0970}"/>
    <cellStyle name="Normal 8 5 3 8" xfId="15646" xr:uid="{BABEAC69-0931-4E1A-91AF-0845F87F978A}"/>
    <cellStyle name="Normal 8 5 3 8 2" xfId="31225" xr:uid="{3F303D35-0B38-40B7-A0AA-F69DC3DA60BD}"/>
    <cellStyle name="Normal 8 5 3 9" xfId="34259" xr:uid="{E80E1F15-FE3A-4D14-B8E1-05766FD7EB3D}"/>
    <cellStyle name="Normal 8 5 3 9 2" xfId="36589" xr:uid="{96A0A24C-0109-4C5D-8889-BCA514CEB5E5}"/>
    <cellStyle name="Normal 8 5 3_Canada W" xfId="35383" xr:uid="{CCC12EF7-E22F-4E8C-A5B2-65D2EDA4E46A}"/>
    <cellStyle name="Normal 8 5 4" xfId="1981" xr:uid="{00000000-0005-0000-0000-0000AD080000}"/>
    <cellStyle name="Normal 8 5 4 2" xfId="1982" xr:uid="{00000000-0005-0000-0000-0000AE080000}"/>
    <cellStyle name="Normal 8 5 4 2 2" xfId="15648" xr:uid="{7CAB2DE0-3F88-4886-B14F-7B6165972AF0}"/>
    <cellStyle name="Normal 8 5 4 2 2 2" xfId="15649" xr:uid="{1ED88851-1C36-4D77-8992-195142B1D926}"/>
    <cellStyle name="Normal 8 5 4 2 2 2 2" xfId="31227" xr:uid="{DA547F95-7177-478A-800D-6E033FF7A109}"/>
    <cellStyle name="Normal 8 5 4 2 2 3" xfId="15650" xr:uid="{C152C961-08AD-4975-B782-B60FD130CF87}"/>
    <cellStyle name="Normal 8 5 4 2 2 3 2" xfId="31228" xr:uid="{E17649B8-532F-48E3-B95E-13805460A451}"/>
    <cellStyle name="Normal 8 5 4 2 2 4" xfId="31226" xr:uid="{22BBDD90-21B9-4050-AB3E-4DA13B6D182B}"/>
    <cellStyle name="Normal 8 5 4 2 3" xfId="15651" xr:uid="{0AAA7AC7-51FD-4387-841C-4A2D8C9E9805}"/>
    <cellStyle name="Normal 8 5 4 2 3 2" xfId="15652" xr:uid="{AA2C3873-2C5B-4B22-8A95-FC8F79A70F2B}"/>
    <cellStyle name="Normal 8 5 4 2 3 2 2" xfId="31230" xr:uid="{0A5413C7-0265-485B-BDD6-3EDA5D3C78E4}"/>
    <cellStyle name="Normal 8 5 4 2 3 3" xfId="31229" xr:uid="{A670433D-0E10-4698-B21A-E5844E19C9DD}"/>
    <cellStyle name="Normal 8 5 4 2 4" xfId="15653" xr:uid="{A852F34F-70F4-4944-894B-4D2561F05432}"/>
    <cellStyle name="Normal 8 5 4 2 4 2" xfId="15654" xr:uid="{6127AA3F-1BAE-4B86-AE3E-5A07087398CE}"/>
    <cellStyle name="Normal 8 5 4 2 4 2 2" xfId="31232" xr:uid="{1F31FE3D-F9B8-478C-9B0E-1FF7FDB0DE9E}"/>
    <cellStyle name="Normal 8 5 4 2 4 3" xfId="31231" xr:uid="{672580B6-EBF6-4625-9EED-6CF82F3DAAB3}"/>
    <cellStyle name="Normal 8 5 4 2 5" xfId="15655" xr:uid="{AC5FFF11-59C7-4F05-8427-98C1994EA97A}"/>
    <cellStyle name="Normal 8 5 4 2 5 2" xfId="31233" xr:uid="{8ABC2051-EF83-44F8-B9FD-E1A8031CECAA}"/>
    <cellStyle name="Normal 8 5 4 2 6" xfId="34264" xr:uid="{C231FC22-4BD2-4792-BA25-310EC137C692}"/>
    <cellStyle name="Normal 8 5 4 2_sales contracts" xfId="15647" xr:uid="{D3DFD89B-E155-43E5-90B1-AD298064D482}"/>
    <cellStyle name="Normal 8 5 4 3" xfId="15656" xr:uid="{50A49C83-F5A1-4919-B89E-88570B38DC39}"/>
    <cellStyle name="Normal 8 5 4 3 2" xfId="15657" xr:uid="{7FEF7AD6-0934-4A3A-9E6B-8656BE4A8C72}"/>
    <cellStyle name="Normal 8 5 4 3 2 2" xfId="31235" xr:uid="{82B6C779-DCBD-40EC-A1B1-5645405D8B9D}"/>
    <cellStyle name="Normal 8 5 4 3 3" xfId="15658" xr:uid="{5E5C27A1-F2FE-4A5C-BF22-93D8F656DEE9}"/>
    <cellStyle name="Normal 8 5 4 3 3 2" xfId="31236" xr:uid="{B3B5F6E6-FA15-4D61-8B1C-097F38170DF9}"/>
    <cellStyle name="Normal 8 5 4 3 4" xfId="31234" xr:uid="{F33AE3B5-E807-4B04-A6B8-3F7CFFCDCF96}"/>
    <cellStyle name="Normal 8 5 4 4" xfId="15659" xr:uid="{E239E6C4-E71D-46C2-8E5F-FF8EAD1A64C2}"/>
    <cellStyle name="Normal 8 5 4 4 2" xfId="15660" xr:uid="{A1E08010-ABD6-46A0-989C-4A275ACC7F62}"/>
    <cellStyle name="Normal 8 5 4 4 2 2" xfId="31238" xr:uid="{ECB5746C-BE6D-4C50-B898-44679310242C}"/>
    <cellStyle name="Normal 8 5 4 4 3" xfId="15661" xr:uid="{DF7A08C7-2B90-41C2-9B2D-C16B239A4FD1}"/>
    <cellStyle name="Normal 8 5 4 4 3 2" xfId="31239" xr:uid="{741BD893-2A67-4294-8279-267A8F5B247E}"/>
    <cellStyle name="Normal 8 5 4 4 4" xfId="31237" xr:uid="{16FF4E80-9A33-43A2-91AF-D155339E783E}"/>
    <cellStyle name="Normal 8 5 4 5" xfId="15662" xr:uid="{0876B317-D780-48AC-A464-B51794E92149}"/>
    <cellStyle name="Normal 8 5 4 5 2" xfId="15663" xr:uid="{C33DE7CF-7CBD-47D6-A379-7B2D369BBC94}"/>
    <cellStyle name="Normal 8 5 4 5 2 2" xfId="31241" xr:uid="{4D17C037-BD13-4DB8-ADBB-34B28FBC70BE}"/>
    <cellStyle name="Normal 8 5 4 5 3" xfId="31240" xr:uid="{19B26967-6AEF-48E2-9EE3-07119D41E086}"/>
    <cellStyle name="Normal 8 5 4 6" xfId="15664" xr:uid="{FF38DC10-7C9F-4F1D-909E-34D6EF05B220}"/>
    <cellStyle name="Normal 8 5 4 6 2" xfId="15665" xr:uid="{57A0ED16-F768-4A77-9E6A-E5A7A47B7881}"/>
    <cellStyle name="Normal 8 5 4 6 2 2" xfId="31243" xr:uid="{1F05A556-CC86-401C-A65E-7EE1A3B7BC92}"/>
    <cellStyle name="Normal 8 5 4 6 3" xfId="31242" xr:uid="{C745AC56-588F-4E26-8957-DE7FAFF58A02}"/>
    <cellStyle name="Normal 8 5 4 7" xfId="15666" xr:uid="{CDDAC318-1614-4927-8DB8-093B3313E533}"/>
    <cellStyle name="Normal 8 5 4 7 2" xfId="31244" xr:uid="{FA58DA75-3B05-41EE-A569-42784791F69C}"/>
    <cellStyle name="Normal 8 5 4 8" xfId="34263" xr:uid="{D512B3AF-EF22-4556-92E6-D9506E3B0B8A}"/>
    <cellStyle name="Normal 8 5 4_Canada W" xfId="35384" xr:uid="{2A19DC0E-A26C-4CC7-A789-B844B49E4AB1}"/>
    <cellStyle name="Normal 8 5 5" xfId="1983" xr:uid="{00000000-0005-0000-0000-0000B0080000}"/>
    <cellStyle name="Normal 8 5 5 2" xfId="1984" xr:uid="{00000000-0005-0000-0000-0000B1080000}"/>
    <cellStyle name="Normal 8 5 5 2 2" xfId="15668" xr:uid="{733B1CB1-1C4A-4D35-8071-24FD62117C48}"/>
    <cellStyle name="Normal 8 5 5 2 2 2" xfId="15669" xr:uid="{A6F6AEBE-9E8E-4A03-A6C5-C50ECC56F62F}"/>
    <cellStyle name="Normal 8 5 5 2 2 2 2" xfId="31246" xr:uid="{B0B7F38F-EE70-4588-96E3-CF7AE5480C7A}"/>
    <cellStyle name="Normal 8 5 5 2 2 3" xfId="15670" xr:uid="{B81D4967-F85B-40DC-B3D8-9B3F558DBF8F}"/>
    <cellStyle name="Normal 8 5 5 2 2 3 2" xfId="31247" xr:uid="{F62E52AE-E905-4F43-B12F-B9D862D739DE}"/>
    <cellStyle name="Normal 8 5 5 2 2 4" xfId="31245" xr:uid="{90AB8C06-D9CD-4401-8E75-0D1EE265BA95}"/>
    <cellStyle name="Normal 8 5 5 2 3" xfId="15671" xr:uid="{867F2998-B381-4DC7-ADCE-406620D57AFE}"/>
    <cellStyle name="Normal 8 5 5 2 3 2" xfId="15672" xr:uid="{777EBFDD-B5EC-4D4C-8E9E-3D3267EC7B13}"/>
    <cellStyle name="Normal 8 5 5 2 3 2 2" xfId="31249" xr:uid="{A207D6D1-10F7-4B7E-9AFC-35CF04F7AEFD}"/>
    <cellStyle name="Normal 8 5 5 2 3 3" xfId="31248" xr:uid="{1C1530FF-21C2-47E6-8C61-3703FA0925DE}"/>
    <cellStyle name="Normal 8 5 5 2 4" xfId="15673" xr:uid="{7B54264D-E03A-4D9E-B54A-2390615E3D17}"/>
    <cellStyle name="Normal 8 5 5 2 4 2" xfId="15674" xr:uid="{F42A6674-FD7C-4212-8F22-A22D2A9BED16}"/>
    <cellStyle name="Normal 8 5 5 2 4 2 2" xfId="31251" xr:uid="{F1D7BE3C-2425-4116-8AA0-6CF22A8648AC}"/>
    <cellStyle name="Normal 8 5 5 2 4 3" xfId="31250" xr:uid="{2722112E-57F8-4E39-8356-AE4A952B76A7}"/>
    <cellStyle name="Normal 8 5 5 2 5" xfId="15675" xr:uid="{33887257-7C39-4D25-9682-4D5836C86DF1}"/>
    <cellStyle name="Normal 8 5 5 2 5 2" xfId="31252" xr:uid="{FDB96DD6-BFB7-43C1-8BFE-207B9C2D392D}"/>
    <cellStyle name="Normal 8 5 5 2 6" xfId="34266" xr:uid="{048C0038-B82D-4F60-91BC-8495157703C1}"/>
    <cellStyle name="Normal 8 5 5 2_sales contracts" xfId="15667" xr:uid="{83600F07-BA63-4C55-8151-98319E4A27A9}"/>
    <cellStyle name="Normal 8 5 5 3" xfId="15676" xr:uid="{395ED288-A253-4C84-843A-2D3D64C6EB0B}"/>
    <cellStyle name="Normal 8 5 5 3 2" xfId="15677" xr:uid="{98C129EC-0442-492E-9B26-315D5B7C747E}"/>
    <cellStyle name="Normal 8 5 5 3 2 2" xfId="31254" xr:uid="{FAB7CD82-A9F6-416E-AF38-35AF29789ECE}"/>
    <cellStyle name="Normal 8 5 5 3 3" xfId="15678" xr:uid="{AC665A96-DE72-4A3B-B0A8-33E1EB0F0013}"/>
    <cellStyle name="Normal 8 5 5 3 3 2" xfId="31255" xr:uid="{E6176C90-E339-479D-AA97-C105A494305B}"/>
    <cellStyle name="Normal 8 5 5 3 4" xfId="31253" xr:uid="{9F98665B-F3FD-4F4D-A8EA-555D5789DEF2}"/>
    <cellStyle name="Normal 8 5 5 4" xfId="15679" xr:uid="{1F249C56-D151-44B1-8D55-0CEDFB05CFED}"/>
    <cellStyle name="Normal 8 5 5 4 2" xfId="15680" xr:uid="{0F4479E8-9563-4748-AA8E-3E085ED0C349}"/>
    <cellStyle name="Normal 8 5 5 4 2 2" xfId="31257" xr:uid="{F82DD334-89A1-4414-99BF-C9374157C707}"/>
    <cellStyle name="Normal 8 5 5 4 3" xfId="15681" xr:uid="{1AF0F35F-792C-4039-8BB6-18CB2B3F4818}"/>
    <cellStyle name="Normal 8 5 5 4 3 2" xfId="31258" xr:uid="{E253252C-615E-4F5C-AD94-8766E656FA28}"/>
    <cellStyle name="Normal 8 5 5 4 4" xfId="31256" xr:uid="{605D3873-1FAF-4FE5-9274-9661FFDFDC96}"/>
    <cellStyle name="Normal 8 5 5 5" xfId="15682" xr:uid="{02997B52-53C3-44C6-A51F-6A621D5877BE}"/>
    <cellStyle name="Normal 8 5 5 5 2" xfId="15683" xr:uid="{F7371C7C-9BA9-416C-AFA0-B9559A9AE3D1}"/>
    <cellStyle name="Normal 8 5 5 5 2 2" xfId="31260" xr:uid="{879AC973-420C-4C45-8E7D-2AC508F6FAD7}"/>
    <cellStyle name="Normal 8 5 5 5 3" xfId="31259" xr:uid="{8BAA29DB-C3DB-4288-8CC6-63A324704C46}"/>
    <cellStyle name="Normal 8 5 5 6" xfId="15684" xr:uid="{2325A1BC-1647-4558-8F61-797230525374}"/>
    <cellStyle name="Normal 8 5 5 6 2" xfId="15685" xr:uid="{88230361-0246-4E17-B5F6-FC54B35EB157}"/>
    <cellStyle name="Normal 8 5 5 6 2 2" xfId="31262" xr:uid="{23B52E04-21C1-4CC0-9253-3F9FA7567298}"/>
    <cellStyle name="Normal 8 5 5 6 3" xfId="31261" xr:uid="{85917A95-1578-4232-999E-A89587D8B940}"/>
    <cellStyle name="Normal 8 5 5 7" xfId="15686" xr:uid="{11D583E4-1848-4150-A305-DDADE2673DA1}"/>
    <cellStyle name="Normal 8 5 5 7 2" xfId="31263" xr:uid="{CC286204-32C3-4974-9774-F58F01458F20}"/>
    <cellStyle name="Normal 8 5 5 8" xfId="34265" xr:uid="{FCA57647-1818-4018-87EA-084ACB97042D}"/>
    <cellStyle name="Normal 8 5 5_Canada W" xfId="35385" xr:uid="{A1F09AC8-1DCB-4743-B3E5-23E9C7DFCE65}"/>
    <cellStyle name="Normal 8 5 6" xfId="1985" xr:uid="{00000000-0005-0000-0000-0000B3080000}"/>
    <cellStyle name="Normal 8 5 6 2" xfId="15687" xr:uid="{FF80B2FB-22E3-462A-80AA-30CE0BD8B41C}"/>
    <cellStyle name="Normal 8 5 6 2 2" xfId="15688" xr:uid="{40BBD9F8-11C5-422C-97D8-3756F5716716}"/>
    <cellStyle name="Normal 8 5 6 2 2 2" xfId="15689" xr:uid="{ECC78BAD-FE39-43B1-B4F3-C749724EE5D1}"/>
    <cellStyle name="Normal 8 5 6 2 2 2 2" xfId="31266" xr:uid="{8FF0C6C9-B80B-403E-A884-2CDACAD82DDC}"/>
    <cellStyle name="Normal 8 5 6 2 2 3" xfId="31265" xr:uid="{F092D2DA-69AC-4783-9DA4-9BA3DC45B25F}"/>
    <cellStyle name="Normal 8 5 6 2 3" xfId="15690" xr:uid="{8097C86C-EC8E-42B6-B72D-D1839E99A4DD}"/>
    <cellStyle name="Normal 8 5 6 2 3 2" xfId="15691" xr:uid="{90BB5666-BA1B-4B97-A925-2821DDA59ABE}"/>
    <cellStyle name="Normal 8 5 6 2 3 2 2" xfId="31268" xr:uid="{8BC276A2-7112-40F4-A5F0-279E5C374447}"/>
    <cellStyle name="Normal 8 5 6 2 3 3" xfId="31267" xr:uid="{4754AF49-BC62-4A3A-A80B-8B5D43E73518}"/>
    <cellStyle name="Normal 8 5 6 2 4" xfId="15692" xr:uid="{3F9EE12C-59A3-475D-BE0B-E713AE41F7B0}"/>
    <cellStyle name="Normal 8 5 6 2 4 2" xfId="31269" xr:uid="{AF480F89-6336-459C-81EB-9D428EE3FA80}"/>
    <cellStyle name="Normal 8 5 6 2 5" xfId="31264" xr:uid="{4F53851F-E911-42A5-8B49-C8706F5FFF2D}"/>
    <cellStyle name="Normal 8 5 6 3" xfId="15693" xr:uid="{65D95A5A-2639-490A-97A0-7FA090639565}"/>
    <cellStyle name="Normal 8 5 6 3 2" xfId="15694" xr:uid="{54947ADB-4414-45AA-AD8F-14188284E966}"/>
    <cellStyle name="Normal 8 5 6 3 2 2" xfId="31271" xr:uid="{9CD900D3-78B6-4E1A-9F9F-38794BFBF30F}"/>
    <cellStyle name="Normal 8 5 6 3 3" xfId="15695" xr:uid="{126AE968-13DB-463D-95D9-9009B1EACF40}"/>
    <cellStyle name="Normal 8 5 6 3 3 2" xfId="31272" xr:uid="{F53CF8F8-B0CA-4F49-847E-C6CB7C74F509}"/>
    <cellStyle name="Normal 8 5 6 3 4" xfId="31270" xr:uid="{50D85EBF-C9F6-4E0C-A883-B25C253BD05A}"/>
    <cellStyle name="Normal 8 5 6 4" xfId="15696" xr:uid="{FE09E1E9-4BA8-4109-B710-512A2F32E68E}"/>
    <cellStyle name="Normal 8 5 6 4 2" xfId="15697" xr:uid="{5166C3E0-7781-4028-A308-930081762C4E}"/>
    <cellStyle name="Normal 8 5 6 4 2 2" xfId="31274" xr:uid="{96E61F32-6565-4597-9107-ACCAED30FD37}"/>
    <cellStyle name="Normal 8 5 6 4 3" xfId="31273" xr:uid="{460FF97E-BD66-473A-90F1-E7630B3B1F0F}"/>
    <cellStyle name="Normal 8 5 6 5" xfId="15698" xr:uid="{FA3CC79E-5EA5-4AB0-80EA-9562112C2257}"/>
    <cellStyle name="Normal 8 5 6 5 2" xfId="15699" xr:uid="{462D6ABA-FB10-4C93-A2D8-C51A506AC8B2}"/>
    <cellStyle name="Normal 8 5 6 5 2 2" xfId="31276" xr:uid="{31520D32-4D69-4E24-886D-BE8DFB4AB765}"/>
    <cellStyle name="Normal 8 5 6 5 3" xfId="31275" xr:uid="{DC4FEECC-99FB-4976-A0AC-675951B1C289}"/>
    <cellStyle name="Normal 8 5 6 6" xfId="15700" xr:uid="{A1A07863-9E5B-4F43-8F77-260E0A432260}"/>
    <cellStyle name="Normal 8 5 6 6 2" xfId="31277" xr:uid="{DE75ED38-18D2-404A-A076-CB516FECD8E8}"/>
    <cellStyle name="Normal 8 5 6 7" xfId="34267" xr:uid="{EF36DDDF-7C3A-42C7-B23E-FF1AE4243488}"/>
    <cellStyle name="Normal 8 5 6_Canada W" xfId="35386" xr:uid="{76A3E38D-FC36-4289-8530-B9335810C0AE}"/>
    <cellStyle name="Normal 8 5 7" xfId="15701" xr:uid="{3758B693-CD46-4A1B-9113-2421BCB62097}"/>
    <cellStyle name="Normal 8 5 7 2" xfId="15702" xr:uid="{33C7DE8B-8B66-4342-AECB-49E35008C0A7}"/>
    <cellStyle name="Normal 8 5 7 2 2" xfId="15703" xr:uid="{D67C9461-E390-4993-8385-67F947E48398}"/>
    <cellStyle name="Normal 8 5 7 2 2 2" xfId="15704" xr:uid="{726154F3-881A-4255-929A-70F916DA9DC6}"/>
    <cellStyle name="Normal 8 5 7 2 2 2 2" xfId="31281" xr:uid="{4EC0BFEE-AA05-43EC-AFB4-2EAD3A9BDC80}"/>
    <cellStyle name="Normal 8 5 7 2 2 3" xfId="31280" xr:uid="{B50F9329-F0C9-4A63-B1EA-0369C6F0C3C3}"/>
    <cellStyle name="Normal 8 5 7 2 3" xfId="15705" xr:uid="{ABE504D6-94AD-4D6A-8965-55992CB19DF4}"/>
    <cellStyle name="Normal 8 5 7 2 3 2" xfId="15706" xr:uid="{D7F9064C-EDA8-44FD-AB94-931E9407FF32}"/>
    <cellStyle name="Normal 8 5 7 2 3 2 2" xfId="31283" xr:uid="{C6621517-0A26-4B7C-9212-503178434F30}"/>
    <cellStyle name="Normal 8 5 7 2 3 3" xfId="31282" xr:uid="{CBFB5ADE-0BE1-4CCE-A610-D1E9BF8989FA}"/>
    <cellStyle name="Normal 8 5 7 2 4" xfId="15707" xr:uid="{050986B0-2950-4790-A031-6FF36429E568}"/>
    <cellStyle name="Normal 8 5 7 2 4 2" xfId="31284" xr:uid="{877EF95C-4D51-482F-B420-F83C5FFB82D4}"/>
    <cellStyle name="Normal 8 5 7 2 5" xfId="31279" xr:uid="{6F433366-332B-4122-A57B-0CFA8B291D77}"/>
    <cellStyle name="Normal 8 5 7 3" xfId="15708" xr:uid="{1EE97CE5-BD6E-44F6-85E8-EB1BA5F2AE39}"/>
    <cellStyle name="Normal 8 5 7 3 2" xfId="15709" xr:uid="{8CB2CE9C-1A85-407E-AEAD-B426AEE2AF14}"/>
    <cellStyle name="Normal 8 5 7 3 2 2" xfId="31286" xr:uid="{3449F720-6063-4D8C-987D-8F71A5FE9416}"/>
    <cellStyle name="Normal 8 5 7 3 3" xfId="31285" xr:uid="{9FD78348-5F9F-42F5-B40C-3E5968FFB487}"/>
    <cellStyle name="Normal 8 5 7 4" xfId="15710" xr:uid="{22ACA240-962D-41EB-8E41-E097FE1207C8}"/>
    <cellStyle name="Normal 8 5 7 4 2" xfId="15711" xr:uid="{7818C26F-4992-48D9-84A6-D87709FF3D63}"/>
    <cellStyle name="Normal 8 5 7 4 2 2" xfId="31288" xr:uid="{0BFA1AA7-B054-4ECA-93A9-C48256FE26C3}"/>
    <cellStyle name="Normal 8 5 7 4 3" xfId="31287" xr:uid="{AF596330-9C4D-45CC-A1FC-CB9855001EED}"/>
    <cellStyle name="Normal 8 5 7 5" xfId="15712" xr:uid="{C744EFDB-FB85-4E3C-A245-D1C84B0BC77C}"/>
    <cellStyle name="Normal 8 5 7 5 2" xfId="31289" xr:uid="{AC9E1830-6570-48EE-AE82-A562163060B7}"/>
    <cellStyle name="Normal 8 5 7 6" xfId="31278" xr:uid="{B7732788-39FC-4E18-B9A6-00ADCA90F571}"/>
    <cellStyle name="Normal 8 5 7_Canada W" xfId="35387" xr:uid="{CD4CED38-0D5F-4121-99BE-630A3DFB49F1}"/>
    <cellStyle name="Normal 8 5 8" xfId="15713" xr:uid="{F8DDBE04-96C0-4362-97A4-6B814148CBFF}"/>
    <cellStyle name="Normal 8 5 8 2" xfId="15714" xr:uid="{8EC173D5-FEB1-44F4-AF5D-07693E8E8750}"/>
    <cellStyle name="Normal 8 5 8 2 2" xfId="15715" xr:uid="{47984276-C49D-4786-8435-B23D8C871C8A}"/>
    <cellStyle name="Normal 8 5 8 2 2 2" xfId="31292" xr:uid="{5255985E-7C06-4AAD-BFAA-BADC55E20FF8}"/>
    <cellStyle name="Normal 8 5 8 2 3" xfId="31291" xr:uid="{FD6A1041-BA8F-4FB8-8372-803FD65ADBE8}"/>
    <cellStyle name="Normal 8 5 8 3" xfId="15716" xr:uid="{780B92CF-3C94-4B4A-A6E4-10560B170890}"/>
    <cellStyle name="Normal 8 5 8 3 2" xfId="15717" xr:uid="{BDB27232-CFA0-4BD3-9B84-4CF86A993F07}"/>
    <cellStyle name="Normal 8 5 8 3 2 2" xfId="31294" xr:uid="{565E397C-370E-4511-A078-DA4AD9D23248}"/>
    <cellStyle name="Normal 8 5 8 3 3" xfId="31293" xr:uid="{27016BC9-2F01-459C-9934-51C6B2D23870}"/>
    <cellStyle name="Normal 8 5 8 4" xfId="15718" xr:uid="{69E0D601-DD11-4E50-80C0-DBFBEA9024DD}"/>
    <cellStyle name="Normal 8 5 8 4 2" xfId="31295" xr:uid="{5C8AE8A4-0185-4E4E-9B1E-9923FFBF8A87}"/>
    <cellStyle name="Normal 8 5 8 5" xfId="31290" xr:uid="{A863D51B-6DEF-4F13-BC6E-58A28F83CCB2}"/>
    <cellStyle name="Normal 8 5 8_Canada W" xfId="35388" xr:uid="{035A6952-CD1C-4733-97E6-1C0E19E05D7B}"/>
    <cellStyle name="Normal 8 5 9" xfId="15719" xr:uid="{0F7C9310-3505-47DB-B3A3-3F73C91AFBA3}"/>
    <cellStyle name="Normal 8 5 9 2" xfId="15720" xr:uid="{CA715802-0C73-4FB5-A94F-5225A70ED9E6}"/>
    <cellStyle name="Normal 8 5 9 2 2" xfId="31297" xr:uid="{88806122-922A-4974-B79B-15DA7206C2E2}"/>
    <cellStyle name="Normal 8 5 9 3" xfId="15721" xr:uid="{6620C5A9-09C3-4E29-9928-9E322BF4425D}"/>
    <cellStyle name="Normal 8 5 9 3 2" xfId="31298" xr:uid="{0E59539F-E4FF-496B-918F-4E21A37309D3}"/>
    <cellStyle name="Normal 8 5 9 4" xfId="31296" xr:uid="{AA865CCB-A196-4751-BCDE-B5E6FB6B7D49}"/>
    <cellStyle name="Normal 8 5_2015 BFOREC HFM PLBS" xfId="1986" xr:uid="{00000000-0005-0000-0000-0000B4080000}"/>
    <cellStyle name="Normal 8 6" xfId="1987" xr:uid="{00000000-0005-0000-0000-0000B5080000}"/>
    <cellStyle name="Normal 8 6 10" xfId="33486" xr:uid="{2CD474AB-381F-4283-AA3A-B3DC983D895C}"/>
    <cellStyle name="Normal 8 6 10 2" xfId="36593" xr:uid="{E804C296-D978-4BCB-BB84-E85FA68315DB}"/>
    <cellStyle name="Normal 8 6 11" xfId="34268" xr:uid="{34888FDF-D477-4E3C-8848-FD82DC19E9EF}"/>
    <cellStyle name="Normal 8 6 11 2" xfId="36592" xr:uid="{6A992C60-45C1-491E-9016-C7B17E616842}"/>
    <cellStyle name="Normal 8 6 12" xfId="33485" xr:uid="{E2E8D4C8-355C-48EF-BBDD-7B4581B3A8E3}"/>
    <cellStyle name="Normal 8 6 2" xfId="33487" xr:uid="{493E2977-9C4A-47A0-BF4E-B07688456E7F}"/>
    <cellStyle name="Normal 8 6 2 2" xfId="33488" xr:uid="{7FF8DAD4-D760-4D3B-ACDF-39D82A44ED66}"/>
    <cellStyle name="Normal 8 6 2 2 2" xfId="33489" xr:uid="{4F2DC8DE-FCE1-4E92-8821-182E2A3C74C0}"/>
    <cellStyle name="Normal 8 6 2 2 2 2" xfId="36596" xr:uid="{13406E23-05D1-4CDB-AD03-5C0AC7B14FEA}"/>
    <cellStyle name="Normal 8 6 2 2 3" xfId="33490" xr:uid="{B75A6CAC-3DD6-49A5-98E4-8EBFD3F52BD2}"/>
    <cellStyle name="Normal 8 6 2 2 3 2" xfId="36597" xr:uid="{B32696A8-2769-49FC-B2E7-DF7BB06BCD6C}"/>
    <cellStyle name="Normal 8 6 2 2 4" xfId="36595" xr:uid="{40D7B8EB-4735-4E11-B7D2-D87B4E99A7CE}"/>
    <cellStyle name="Normal 8 6 2 2_Canada W" xfId="35389" xr:uid="{9F49A41D-3B21-458B-A96B-891CF435A1E1}"/>
    <cellStyle name="Normal 8 6 2 3" xfId="33491" xr:uid="{0CD83D74-06C0-4925-8404-3C4D0CACF3C2}"/>
    <cellStyle name="Normal 8 6 2 3 2" xfId="33492" xr:uid="{1311A1FF-6B7C-4491-A552-A1F54BFE9FC3}"/>
    <cellStyle name="Normal 8 6 2 3 2 2" xfId="36599" xr:uid="{6F11EECF-DA48-45E1-9584-9122584DCCC8}"/>
    <cellStyle name="Normal 8 6 2 3 3" xfId="33493" xr:uid="{DFFF3FB0-11B0-4E6E-B9EB-7D9ED19A82D3}"/>
    <cellStyle name="Normal 8 6 2 3 3 2" xfId="36600" xr:uid="{A3F3EE46-AFAA-4BD5-96A9-23317832365B}"/>
    <cellStyle name="Normal 8 6 2 3 4" xfId="36598" xr:uid="{6B571350-51B0-47F6-A6ED-C611CBB35755}"/>
    <cellStyle name="Normal 8 6 2 3_Canada W" xfId="35390" xr:uid="{26CADEBC-B2B7-42C0-BF9C-8C72E6A3BD44}"/>
    <cellStyle name="Normal 8 6 2 4" xfId="33494" xr:uid="{8D80E6DA-DCF7-4B38-AACF-69FB98725CB1}"/>
    <cellStyle name="Normal 8 6 2 4 2" xfId="33495" xr:uid="{5E162CF2-B0F4-4052-811A-F74D9E7B47DC}"/>
    <cellStyle name="Normal 8 6 2 4 2 2" xfId="36602" xr:uid="{AE460E0D-05B7-4F2D-B6F9-06203C671A46}"/>
    <cellStyle name="Normal 8 6 2 4 3" xfId="33496" xr:uid="{20BECB28-1933-4EC4-B92E-D18A368684D6}"/>
    <cellStyle name="Normal 8 6 2 4 3 2" xfId="36603" xr:uid="{F1BC0C00-C192-4017-8921-0F9146144767}"/>
    <cellStyle name="Normal 8 6 2 4 4" xfId="36601" xr:uid="{91168EC0-DB04-4747-9DF9-6C6B83D33ED5}"/>
    <cellStyle name="Normal 8 6 2 4_Canada W" xfId="35391" xr:uid="{5512FA86-D036-4458-8515-7C6730ACBC7B}"/>
    <cellStyle name="Normal 8 6 2 5" xfId="33497" xr:uid="{7A0702F9-C1AB-4F4C-A644-5CC89AD58690}"/>
    <cellStyle name="Normal 8 6 2 5 2" xfId="33498" xr:uid="{F985D746-FB97-41CA-A612-B48E5D2EE499}"/>
    <cellStyle name="Normal 8 6 2 5 2 2" xfId="36605" xr:uid="{D53CABDE-F3C8-4920-8E72-7160D561E2BF}"/>
    <cellStyle name="Normal 8 6 2 5 3" xfId="33499" xr:uid="{4DC05376-87B9-44D1-80B3-9668F55FDE95}"/>
    <cellStyle name="Normal 8 6 2 5 3 2" xfId="36606" xr:uid="{BBE5601A-27FE-4EAA-8355-969CB764EA71}"/>
    <cellStyle name="Normal 8 6 2 5 4" xfId="36604" xr:uid="{9EF1E4F7-3DCB-4441-8F4D-A328F5A5EA43}"/>
    <cellStyle name="Normal 8 6 2 5_Canada W" xfId="35392" xr:uid="{724E1A72-88A5-4B42-A557-CEAB231C9341}"/>
    <cellStyle name="Normal 8 6 2 6" xfId="33500" xr:uid="{08ED1295-F6B5-4D38-9440-C533CDE6AA4D}"/>
    <cellStyle name="Normal 8 6 2 6 2" xfId="33501" xr:uid="{299F7591-72BC-4EC2-841E-F11C07A6B228}"/>
    <cellStyle name="Normal 8 6 2 6 2 2" xfId="36608" xr:uid="{80427A0C-1403-401E-8121-E3BE77DF631B}"/>
    <cellStyle name="Normal 8 6 2 6 3" xfId="33502" xr:uid="{269EA0A6-5C29-4458-848C-0B0D9DF8BA0E}"/>
    <cellStyle name="Normal 8 6 2 6 3 2" xfId="36609" xr:uid="{C817A8AC-AD6D-4CA7-A988-9470B72AC28B}"/>
    <cellStyle name="Normal 8 6 2 6 4" xfId="36607" xr:uid="{8210F744-CCB1-466B-A932-7CA8E9DD5D55}"/>
    <cellStyle name="Normal 8 6 2 6_Canada W" xfId="35393" xr:uid="{6AE9E95C-1699-4F2B-BD87-2F581DCBC14D}"/>
    <cellStyle name="Normal 8 6 2 7" xfId="33503" xr:uid="{064FACE5-65F4-472F-BACE-C2C0B4EA37BE}"/>
    <cellStyle name="Normal 8 6 2 7 2" xfId="36610" xr:uid="{32337641-482D-45B9-8379-17D1A003385A}"/>
    <cellStyle name="Normal 8 6 2 8" xfId="33504" xr:uid="{66CB1166-DE8D-4103-8C0D-FCBE4F6AE2A2}"/>
    <cellStyle name="Normal 8 6 2 8 2" xfId="36611" xr:uid="{19E484D9-01B9-48EB-B449-DDEC763A19E0}"/>
    <cellStyle name="Normal 8 6 2 9" xfId="36594" xr:uid="{BF9A9475-C258-4D79-88CA-4BED7511B048}"/>
    <cellStyle name="Normal 8 6 2_Canada W" xfId="35394" xr:uid="{61D6F1A5-2E20-4AF7-A849-FE381E2D0CE7}"/>
    <cellStyle name="Normal 8 6 3" xfId="33505" xr:uid="{FA506018-48D8-4A97-8336-278D928A3038}"/>
    <cellStyle name="Normal 8 6 3 2" xfId="33506" xr:uid="{CACA8EFC-982B-4A88-9E45-B4FC126BD50C}"/>
    <cellStyle name="Normal 8 6 3 2 2" xfId="33507" xr:uid="{B6A52632-18F9-4911-B383-4DAC6B07ED7E}"/>
    <cellStyle name="Normal 8 6 3 2 2 2" xfId="36614" xr:uid="{E1B05C62-02AA-4223-82D2-EB30FC70A144}"/>
    <cellStyle name="Normal 8 6 3 2 3" xfId="33508" xr:uid="{2CC4DE67-1E86-4188-B962-C52DB4EAB777}"/>
    <cellStyle name="Normal 8 6 3 2 3 2" xfId="36615" xr:uid="{E24333DD-6A42-425A-A373-0E766E80FFD1}"/>
    <cellStyle name="Normal 8 6 3 2 4" xfId="36613" xr:uid="{F81D6B55-D246-4240-9EB6-076D228172BC}"/>
    <cellStyle name="Normal 8 6 3 2_Canada W" xfId="35395" xr:uid="{06E6707F-362D-4BB8-BEEE-84C8DBFA75E3}"/>
    <cellStyle name="Normal 8 6 3 3" xfId="33509" xr:uid="{24391435-D4C9-462D-BCB6-763DEFBED5B4}"/>
    <cellStyle name="Normal 8 6 3 3 2" xfId="33510" xr:uid="{B45203A0-C130-4548-AB8F-E8FAF4FC0560}"/>
    <cellStyle name="Normal 8 6 3 3 2 2" xfId="36617" xr:uid="{4C665DE9-D370-4985-AA22-75711D999E0F}"/>
    <cellStyle name="Normal 8 6 3 3 3" xfId="33511" xr:uid="{EE9CE7E8-8BF1-4CC2-9609-2113C7EE863F}"/>
    <cellStyle name="Normal 8 6 3 3 3 2" xfId="36618" xr:uid="{15081BDE-5AE5-4B68-9966-6C360A719DE7}"/>
    <cellStyle name="Normal 8 6 3 3 4" xfId="36616" xr:uid="{EA31A7E0-0FA5-40BE-8082-3B6333806313}"/>
    <cellStyle name="Normal 8 6 3 3_Canada W" xfId="35396" xr:uid="{4EDD9228-03F9-4993-AD28-0F643A26DAF1}"/>
    <cellStyle name="Normal 8 6 3 4" xfId="33512" xr:uid="{082FBA51-129F-4AA8-9A51-4E3E0DA7DBEA}"/>
    <cellStyle name="Normal 8 6 3 4 2" xfId="33513" xr:uid="{260F1AC9-CC17-4443-815F-BBA496858AF1}"/>
    <cellStyle name="Normal 8 6 3 4 2 2" xfId="36620" xr:uid="{8F8942A6-B1B4-4C0C-9797-37D531F72807}"/>
    <cellStyle name="Normal 8 6 3 4 3" xfId="33514" xr:uid="{F1319984-E607-4CDF-8D62-2B1B34154D2E}"/>
    <cellStyle name="Normal 8 6 3 4 3 2" xfId="36621" xr:uid="{82F4D3D5-DB11-425C-8536-CDD6CAF4C741}"/>
    <cellStyle name="Normal 8 6 3 4 4" xfId="36619" xr:uid="{AC81A846-E246-438C-8EA2-69E6F960ED62}"/>
    <cellStyle name="Normal 8 6 3 4_Canada W" xfId="35397" xr:uid="{4065AC5D-0DD1-449F-9344-737F27B67B77}"/>
    <cellStyle name="Normal 8 6 3 5" xfId="33515" xr:uid="{72D2678D-C0CE-4577-91A7-5FD594FFA823}"/>
    <cellStyle name="Normal 8 6 3 5 2" xfId="33516" xr:uid="{33471578-0A4A-4588-82B1-152163A56AC7}"/>
    <cellStyle name="Normal 8 6 3 5 2 2" xfId="36623" xr:uid="{65BA43B7-821B-48E2-9F19-9868A8D51821}"/>
    <cellStyle name="Normal 8 6 3 5 3" xfId="33517" xr:uid="{ECBE922C-FEE4-43F9-920A-A5BD6D292934}"/>
    <cellStyle name="Normal 8 6 3 5 3 2" xfId="36624" xr:uid="{93A2E11D-12EB-456D-B863-82C4AA8FFF38}"/>
    <cellStyle name="Normal 8 6 3 5 4" xfId="36622" xr:uid="{7002F89D-1BD8-4D14-9491-68ADAA774012}"/>
    <cellStyle name="Normal 8 6 3 5_Canada W" xfId="35398" xr:uid="{4C94B581-725B-4B64-9BE9-2E9CC5A134E5}"/>
    <cellStyle name="Normal 8 6 3 6" xfId="33518" xr:uid="{20CFAB6D-D857-4802-A1B6-36D914446C62}"/>
    <cellStyle name="Normal 8 6 3 6 2" xfId="33519" xr:uid="{B162B712-6531-4478-AFF4-29422DBDFD64}"/>
    <cellStyle name="Normal 8 6 3 6 2 2" xfId="36626" xr:uid="{39D64DBB-A15F-4311-9E89-7119F6C011C2}"/>
    <cellStyle name="Normal 8 6 3 6 3" xfId="33520" xr:uid="{3879C2DF-F264-4B76-AD65-CCD03562FCC5}"/>
    <cellStyle name="Normal 8 6 3 6 3 2" xfId="36627" xr:uid="{5A05B9E2-8D82-490D-AD9F-44F3DCA5ADE3}"/>
    <cellStyle name="Normal 8 6 3 6 4" xfId="36625" xr:uid="{261F0E48-F91B-4226-9E1C-7694EE55F990}"/>
    <cellStyle name="Normal 8 6 3 6_Canada W" xfId="35399" xr:uid="{7923F04F-2E7F-4A79-B1F8-A038FC0E9500}"/>
    <cellStyle name="Normal 8 6 3 7" xfId="33521" xr:uid="{45C17019-B138-4F77-91FD-C2CCA05DF1F3}"/>
    <cellStyle name="Normal 8 6 3 7 2" xfId="36628" xr:uid="{A2A7E402-0C3E-474D-84D9-5EC4D404E9CA}"/>
    <cellStyle name="Normal 8 6 3 8" xfId="33522" xr:uid="{3A5ECDF8-DFCF-42B5-B235-2EAF2FA0103D}"/>
    <cellStyle name="Normal 8 6 3 8 2" xfId="36629" xr:uid="{C4238E86-2C0F-4281-9A18-C977F641CF3F}"/>
    <cellStyle name="Normal 8 6 3 9" xfId="36612" xr:uid="{AE5DB99C-EA2C-4B50-978A-6AF93BFD61B6}"/>
    <cellStyle name="Normal 8 6 3_Canada W" xfId="35400" xr:uid="{66593153-1B95-45B0-BBAC-30FB11D5CDB0}"/>
    <cellStyle name="Normal 8 6 4" xfId="33523" xr:uid="{8D5A8DCA-646A-45C8-844B-214010CDC29F}"/>
    <cellStyle name="Normal 8 6 4 2" xfId="33524" xr:uid="{1619514C-C459-4F71-8FD5-6F2FA8540BF9}"/>
    <cellStyle name="Normal 8 6 4 2 2" xfId="36631" xr:uid="{3BF806EF-818E-4F19-B7CA-02FA3BE8D1E6}"/>
    <cellStyle name="Normal 8 6 4 3" xfId="33525" xr:uid="{CE4A85A7-87A8-48BD-BD03-38C4753AF095}"/>
    <cellStyle name="Normal 8 6 4 3 2" xfId="36632" xr:uid="{1E25FE72-FE02-4C72-9EF4-C5D522DFF932}"/>
    <cellStyle name="Normal 8 6 4 4" xfId="36630" xr:uid="{A3F7736C-8381-4AF5-933F-0C69615FB348}"/>
    <cellStyle name="Normal 8 6 4_Canada W" xfId="35401" xr:uid="{349218C7-7144-4412-937D-A867E09DFA45}"/>
    <cellStyle name="Normal 8 6 5" xfId="33526" xr:uid="{3B00A28B-795B-4029-A1C9-2B015BE061E9}"/>
    <cellStyle name="Normal 8 6 5 2" xfId="33527" xr:uid="{AB63375C-28E5-4118-B968-99DE1D5D95FC}"/>
    <cellStyle name="Normal 8 6 5 2 2" xfId="36634" xr:uid="{20E76FB6-AE37-43BC-8582-D301E1FBADE5}"/>
    <cellStyle name="Normal 8 6 5 3" xfId="33528" xr:uid="{24479427-BCEF-4910-B7A4-F0355A9C99FC}"/>
    <cellStyle name="Normal 8 6 5 3 2" xfId="36635" xr:uid="{98575060-AA72-4832-BC30-0749CA3DE700}"/>
    <cellStyle name="Normal 8 6 5 4" xfId="36633" xr:uid="{B2584D53-66A9-45DC-8F38-0254F75867E1}"/>
    <cellStyle name="Normal 8 6 5_Canada W" xfId="35402" xr:uid="{3FD8E1FB-9ADB-45D6-851A-5CDB36A41A81}"/>
    <cellStyle name="Normal 8 6 6" xfId="33529" xr:uid="{99ADCDDE-D3FB-41A8-AEE3-8662E56B5702}"/>
    <cellStyle name="Normal 8 6 6 2" xfId="33530" xr:uid="{7AF90B57-467B-4405-9FC9-7F2258FCFB51}"/>
    <cellStyle name="Normal 8 6 6 2 2" xfId="36637" xr:uid="{306AF525-0029-4D61-925A-6D970B6AF052}"/>
    <cellStyle name="Normal 8 6 6 3" xfId="33531" xr:uid="{DA1BA795-0BE2-47BD-B29A-40061240813F}"/>
    <cellStyle name="Normal 8 6 6 3 2" xfId="36638" xr:uid="{5AF1EBFC-86D7-4A93-88C1-7E321F12409D}"/>
    <cellStyle name="Normal 8 6 6 4" xfId="36636" xr:uid="{C7446A76-2287-4284-9115-5DEEB99B1389}"/>
    <cellStyle name="Normal 8 6 6_Canada W" xfId="35403" xr:uid="{49DE6AAF-0A94-4BFB-BD09-53589214F707}"/>
    <cellStyle name="Normal 8 6 7" xfId="33532" xr:uid="{355C0266-D8CD-497A-B6FB-72C3A6E943E9}"/>
    <cellStyle name="Normal 8 6 7 2" xfId="33533" xr:uid="{3A31EFC3-15FC-41C4-B44E-647D76DA0FE1}"/>
    <cellStyle name="Normal 8 6 7 2 2" xfId="36640" xr:uid="{29778938-643C-4918-A1B4-500DEAACD3BE}"/>
    <cellStyle name="Normal 8 6 7 3" xfId="33534" xr:uid="{1F9A75C0-8D29-46AA-A17D-FB1E1A3D97BD}"/>
    <cellStyle name="Normal 8 6 7 3 2" xfId="36641" xr:uid="{49115A23-65D4-471D-AB74-90818CBFB8B7}"/>
    <cellStyle name="Normal 8 6 7 4" xfId="36639" xr:uid="{ADFA0874-D02D-4B12-8721-03E192AD1644}"/>
    <cellStyle name="Normal 8 6 7_Canada W" xfId="35404" xr:uid="{3C99A18F-F677-42D8-9B05-9F35B9D14230}"/>
    <cellStyle name="Normal 8 6 8" xfId="33535" xr:uid="{3AD3AC26-B958-47AC-993D-96A75A7B9CC7}"/>
    <cellStyle name="Normal 8 6 8 2" xfId="33536" xr:uid="{438BCFB7-11BC-496E-9313-7B6665B2E268}"/>
    <cellStyle name="Normal 8 6 8 2 2" xfId="36643" xr:uid="{A9B88D62-7A55-4D60-9BC9-FDB6F6984E66}"/>
    <cellStyle name="Normal 8 6 8 3" xfId="33537" xr:uid="{7E462E1E-0CCF-451C-8551-660CDC2783C5}"/>
    <cellStyle name="Normal 8 6 8 3 2" xfId="36644" xr:uid="{65E60859-11B6-4F8C-8C48-78CD23982F87}"/>
    <cellStyle name="Normal 8 6 8 4" xfId="36642" xr:uid="{4AC68AB7-7E0D-4AEA-B99D-1955D2985736}"/>
    <cellStyle name="Normal 8 6 8_Canada W" xfId="35405" xr:uid="{40B0B867-F088-4356-B5B7-50D5139577E3}"/>
    <cellStyle name="Normal 8 6 9" xfId="33538" xr:uid="{A7681AC4-0441-4932-BCCC-0CBA5474E03A}"/>
    <cellStyle name="Normal 8 6 9 2" xfId="36645" xr:uid="{BA1EFFD2-8877-428F-82E9-36C9E130E1ED}"/>
    <cellStyle name="Normal 8 6_Canada W" xfId="35406" xr:uid="{1ACBE4A8-7B9E-4224-B353-4C9172E58D4A}"/>
    <cellStyle name="Normal 8 7" xfId="1988" xr:uid="{00000000-0005-0000-0000-0000B6080000}"/>
    <cellStyle name="Normal 8 7 10" xfId="33539" xr:uid="{C6C59A92-6618-47CF-BB70-37EF9E6DC9C4}"/>
    <cellStyle name="Normal 8 7 2" xfId="33540" xr:uid="{C3EFB16F-0C3B-4D69-8612-D2ECF76287C9}"/>
    <cellStyle name="Normal 8 7 2 2" xfId="33541" xr:uid="{A3AD7699-F05A-4347-AA41-3081758B0FF6}"/>
    <cellStyle name="Normal 8 7 2 2 2" xfId="36648" xr:uid="{39228177-2487-4A1C-ACCA-13A21F08A816}"/>
    <cellStyle name="Normal 8 7 2 3" xfId="33542" xr:uid="{C371497E-0111-4481-AD99-D67382360D98}"/>
    <cellStyle name="Normal 8 7 2 3 2" xfId="36649" xr:uid="{A74BA0A0-C201-4EA6-BD47-40F436DEFA10}"/>
    <cellStyle name="Normal 8 7 2 4" xfId="36647" xr:uid="{40F36D92-A54F-45D6-843D-66F9610884C5}"/>
    <cellStyle name="Normal 8 7 2_Canada W" xfId="35407" xr:uid="{D4C0256D-68A1-437C-9C20-209ABDC6A00B}"/>
    <cellStyle name="Normal 8 7 3" xfId="33543" xr:uid="{5931FB49-909A-4CBD-BE7B-7F7B48DE1A49}"/>
    <cellStyle name="Normal 8 7 3 2" xfId="33544" xr:uid="{8A1E2FCE-1DB1-462A-B782-0B072C98D77B}"/>
    <cellStyle name="Normal 8 7 3 2 2" xfId="36651" xr:uid="{210143B7-A544-45B0-9D8C-6FFCFA8A168C}"/>
    <cellStyle name="Normal 8 7 3 3" xfId="33545" xr:uid="{9784275B-5316-4DAA-A714-7F4902FBAB37}"/>
    <cellStyle name="Normal 8 7 3 3 2" xfId="36652" xr:uid="{1B43FA34-3DF4-4ACE-94AE-E70858433C73}"/>
    <cellStyle name="Normal 8 7 3 4" xfId="36650" xr:uid="{CB5E7B35-832E-43EF-8BFF-E2205D825630}"/>
    <cellStyle name="Normal 8 7 3_Canada W" xfId="35408" xr:uid="{A840E1D9-8B3B-42E5-9FAA-F5BF19E472E9}"/>
    <cellStyle name="Normal 8 7 4" xfId="33546" xr:uid="{AD175B30-C82A-4A6B-B43C-A36D5CB5A404}"/>
    <cellStyle name="Normal 8 7 4 2" xfId="33547" xr:uid="{14D5C4C9-B2A5-4BEB-8A98-B05DB303CEB9}"/>
    <cellStyle name="Normal 8 7 4 2 2" xfId="36654" xr:uid="{9A814D7A-7CF0-4194-8081-27F452FA0129}"/>
    <cellStyle name="Normal 8 7 4 3" xfId="33548" xr:uid="{CD2CAEAB-85BE-4A46-98B2-A3B5E8CB115B}"/>
    <cellStyle name="Normal 8 7 4 3 2" xfId="36655" xr:uid="{A1F11B5E-112F-4099-AB02-9039D1DB06A0}"/>
    <cellStyle name="Normal 8 7 4 4" xfId="36653" xr:uid="{792D7713-053E-4BC7-8BC5-A1E88315C88A}"/>
    <cellStyle name="Normal 8 7 4_Canada W" xfId="35409" xr:uid="{2548C77B-367C-4735-92D5-7B30B9DE25E4}"/>
    <cellStyle name="Normal 8 7 5" xfId="33549" xr:uid="{DA5B1747-8900-4993-AAEE-3D1F2D8B756E}"/>
    <cellStyle name="Normal 8 7 5 2" xfId="33550" xr:uid="{0BB858D5-5E75-4739-905A-E8AA4DE460FE}"/>
    <cellStyle name="Normal 8 7 5 2 2" xfId="36657" xr:uid="{E537DB86-6B6D-44B7-A6D1-D57E121751B4}"/>
    <cellStyle name="Normal 8 7 5 3" xfId="33551" xr:uid="{2CB15800-8C1D-450A-92C7-321A9E6C0E1D}"/>
    <cellStyle name="Normal 8 7 5 3 2" xfId="36658" xr:uid="{6918FD84-6936-406F-A509-CFE293399CF4}"/>
    <cellStyle name="Normal 8 7 5 4" xfId="36656" xr:uid="{2471F0F5-7923-4568-8D13-F3DB4D85D5F1}"/>
    <cellStyle name="Normal 8 7 5_Canada W" xfId="35410" xr:uid="{302AF52C-9C42-4E7C-A4F6-B98F78308ADA}"/>
    <cellStyle name="Normal 8 7 6" xfId="33552" xr:uid="{52184564-CF05-4E09-8BB6-4777A601BB77}"/>
    <cellStyle name="Normal 8 7 6 2" xfId="33553" xr:uid="{6BD768FD-F58D-4149-ABEB-397374336B6A}"/>
    <cellStyle name="Normal 8 7 6 2 2" xfId="36660" xr:uid="{1F4CDA07-0FAD-41ED-AAAC-C386C0B426A5}"/>
    <cellStyle name="Normal 8 7 6 3" xfId="33554" xr:uid="{D83FB790-D7CC-4602-81F5-1F9E38805315}"/>
    <cellStyle name="Normal 8 7 6 3 2" xfId="36661" xr:uid="{D4B2A66D-97DF-405E-8DFC-4ABA9203E971}"/>
    <cellStyle name="Normal 8 7 6 4" xfId="36659" xr:uid="{728BAD4C-786A-4F8E-85BB-DF3EB57E8E11}"/>
    <cellStyle name="Normal 8 7 6_Canada W" xfId="35411" xr:uid="{55F7E1CF-541B-4BE8-8A60-13399FE0BE35}"/>
    <cellStyle name="Normal 8 7 7" xfId="33555" xr:uid="{03EA5C27-C34F-4804-9139-DEA63DF560EF}"/>
    <cellStyle name="Normal 8 7 7 2" xfId="36662" xr:uid="{DCC89BE8-7840-47CB-B770-6FBEA659A520}"/>
    <cellStyle name="Normal 8 7 8" xfId="33556" xr:uid="{7849B740-0B34-465A-A9F8-06E3F1E44F75}"/>
    <cellStyle name="Normal 8 7 8 2" xfId="36663" xr:uid="{676C7A95-6453-437E-8C8F-9EE9FDC25F11}"/>
    <cellStyle name="Normal 8 7 9" xfId="34269" xr:uid="{D9E6A097-A1E9-49CE-A445-E083012FF645}"/>
    <cellStyle name="Normal 8 7 9 2" xfId="36646" xr:uid="{89F920E3-D90C-4679-9473-66B0B1650E56}"/>
    <cellStyle name="Normal 8 7_Canada W" xfId="35412" xr:uid="{5680F9BC-DCFA-45FD-89EC-FB1BCB4B87ED}"/>
    <cellStyle name="Normal 8 8" xfId="1989" xr:uid="{00000000-0005-0000-0000-0000B7080000}"/>
    <cellStyle name="Normal 8 8 10" xfId="33557" xr:uid="{EF026B03-D784-4EC8-BDE5-AD8E8531DA6A}"/>
    <cellStyle name="Normal 8 8 2" xfId="33558" xr:uid="{EF55A8B6-98CB-4502-8244-0E05FE8B7B35}"/>
    <cellStyle name="Normal 8 8 2 2" xfId="33559" xr:uid="{AD6F70B1-C254-41B1-9733-4514DB24D607}"/>
    <cellStyle name="Normal 8 8 2 2 2" xfId="36666" xr:uid="{481CE67E-9A45-412D-9FC9-93E5AF08050E}"/>
    <cellStyle name="Normal 8 8 2 3" xfId="33560" xr:uid="{E4E621AB-59A1-46E1-856F-7B1913F5CB0D}"/>
    <cellStyle name="Normal 8 8 2 3 2" xfId="36667" xr:uid="{D74557C5-A580-4C80-961F-9444C6697D9D}"/>
    <cellStyle name="Normal 8 8 2 4" xfId="36665" xr:uid="{6D95D642-D5A4-4651-99F6-2A8AC0550FFB}"/>
    <cellStyle name="Normal 8 8 2_Canada W" xfId="35413" xr:uid="{CD42299B-42CF-4D3C-AD32-5FC6D076B7E9}"/>
    <cellStyle name="Normal 8 8 3" xfId="33561" xr:uid="{12F972E8-5D66-4A4F-A439-C7629F112974}"/>
    <cellStyle name="Normal 8 8 3 2" xfId="33562" xr:uid="{C6595FFC-6892-4F2B-89CD-B843D8D93D8E}"/>
    <cellStyle name="Normal 8 8 3 2 2" xfId="36669" xr:uid="{E550D5E3-7448-4BF7-9707-FEF95C70C9DE}"/>
    <cellStyle name="Normal 8 8 3 3" xfId="33563" xr:uid="{316E547A-D781-4527-8CE6-C8D14F79FFBA}"/>
    <cellStyle name="Normal 8 8 3 3 2" xfId="36670" xr:uid="{A6269AFA-C2E8-4F16-910E-03CFA1B8B10B}"/>
    <cellStyle name="Normal 8 8 3 4" xfId="36668" xr:uid="{066606A9-4299-4302-B815-79BDF8623893}"/>
    <cellStyle name="Normal 8 8 3_Canada W" xfId="35414" xr:uid="{96FAD50F-186E-48AB-84BF-9FF177B7B82E}"/>
    <cellStyle name="Normal 8 8 4" xfId="33564" xr:uid="{B2FF6B7B-D610-464A-B954-F43E918A5A13}"/>
    <cellStyle name="Normal 8 8 4 2" xfId="33565" xr:uid="{D41FF85F-F03B-4566-A784-A023E157CFD8}"/>
    <cellStyle name="Normal 8 8 4 2 2" xfId="36672" xr:uid="{3D9F63B4-099B-480D-B033-A407A2878EEF}"/>
    <cellStyle name="Normal 8 8 4 3" xfId="33566" xr:uid="{A4826DB4-A65B-408B-BE72-F4A0D9778786}"/>
    <cellStyle name="Normal 8 8 4 3 2" xfId="36673" xr:uid="{BE765A8E-8463-41B2-8242-024955A01335}"/>
    <cellStyle name="Normal 8 8 4 4" xfId="36671" xr:uid="{1BACB1DB-23B4-4494-96F0-9B207F178143}"/>
    <cellStyle name="Normal 8 8 4_Canada W" xfId="35415" xr:uid="{DD840871-EBB1-4F66-B267-D092B8F61E61}"/>
    <cellStyle name="Normal 8 8 5" xfId="33567" xr:uid="{DC6CC765-C042-4A03-B20D-BBE364E3666F}"/>
    <cellStyle name="Normal 8 8 5 2" xfId="33568" xr:uid="{9591EEC4-DD6F-44EB-AD11-2EA166692C3E}"/>
    <cellStyle name="Normal 8 8 5 2 2" xfId="36675" xr:uid="{A06C3C19-B93F-45C2-A221-0E074E515F85}"/>
    <cellStyle name="Normal 8 8 5 3" xfId="33569" xr:uid="{0FFC5E28-7986-446B-A359-E1515BB11362}"/>
    <cellStyle name="Normal 8 8 5 3 2" xfId="36676" xr:uid="{C88D091A-384D-4481-BBC0-8B99967F2B32}"/>
    <cellStyle name="Normal 8 8 5 4" xfId="36674" xr:uid="{1A828C31-EA61-4B09-A5DC-6B7C573443D5}"/>
    <cellStyle name="Normal 8 8 5_Canada W" xfId="35416" xr:uid="{66131364-EDAB-4935-A03B-8C0A93136EBC}"/>
    <cellStyle name="Normal 8 8 6" xfId="33570" xr:uid="{277187EA-957E-4865-B48A-A6FD1BD3331B}"/>
    <cellStyle name="Normal 8 8 6 2" xfId="33571" xr:uid="{219BC68D-7991-407D-9022-47E44159E45D}"/>
    <cellStyle name="Normal 8 8 6 2 2" xfId="36678" xr:uid="{BC29261D-6186-4EDB-B87E-7DBF4A629F43}"/>
    <cellStyle name="Normal 8 8 6 3" xfId="33572" xr:uid="{55494F8A-F82A-4BA1-B9BE-1912F1B031F7}"/>
    <cellStyle name="Normal 8 8 6 3 2" xfId="36679" xr:uid="{67A9409C-7A39-405F-A15C-B83FD8C8CF8D}"/>
    <cellStyle name="Normal 8 8 6 4" xfId="36677" xr:uid="{765FFFC2-DDF8-4297-902A-71D6D607DC63}"/>
    <cellStyle name="Normal 8 8 6_Canada W" xfId="35417" xr:uid="{1477BC10-C923-4780-845B-90D686D05E6C}"/>
    <cellStyle name="Normal 8 8 7" xfId="33573" xr:uid="{18F702F9-D44E-44A5-9C34-F6BACE53275D}"/>
    <cellStyle name="Normal 8 8 7 2" xfId="36680" xr:uid="{F039BCBD-22EC-4FFF-AFB1-64F58DA99798}"/>
    <cellStyle name="Normal 8 8 8" xfId="33574" xr:uid="{BE59AB61-F23A-44AA-9C59-7EFC3E231A75}"/>
    <cellStyle name="Normal 8 8 8 2" xfId="36681" xr:uid="{C038CC5A-C8A6-402C-A7A3-96D806318ADE}"/>
    <cellStyle name="Normal 8 8 9" xfId="34270" xr:uid="{37CB8866-A206-46A2-AA9D-3FDA0E22B68E}"/>
    <cellStyle name="Normal 8 8 9 2" xfId="36664" xr:uid="{B230C5BC-8D08-4D23-B157-1A91FCB9062B}"/>
    <cellStyle name="Normal 8 8_Canada W" xfId="35418" xr:uid="{D27C9C2F-F4B4-42EF-BEB0-CF636FEC13EA}"/>
    <cellStyle name="Normal 8 9" xfId="1990" xr:uid="{00000000-0005-0000-0000-0000B8080000}"/>
    <cellStyle name="Normal 8 9 2" xfId="33576" xr:uid="{07E23319-0145-4319-A29A-BB9061CA9A4A}"/>
    <cellStyle name="Normal 8 9 2 2" xfId="36683" xr:uid="{FAC0A067-6A95-49E7-93E8-7F306994B81F}"/>
    <cellStyle name="Normal 8 9 3" xfId="33577" xr:uid="{C1CC1158-A4A1-4018-B947-78EE35E4180F}"/>
    <cellStyle name="Normal 8 9 3 2" xfId="36684" xr:uid="{EA996340-E3C1-44D4-A139-F6536C5C2E61}"/>
    <cellStyle name="Normal 8 9 4" xfId="34271" xr:uid="{26C4C101-5586-4FB1-A89D-7DFBFA31FB9F}"/>
    <cellStyle name="Normal 8 9 4 2" xfId="36682" xr:uid="{B773842F-0358-42A8-9E57-FFCC1975F0D0}"/>
    <cellStyle name="Normal 8 9 5" xfId="33575" xr:uid="{3FA7F9D2-E2E2-412D-8F63-6ECFD00801DD}"/>
    <cellStyle name="Normal 8 9_Canada W" xfId="35419" xr:uid="{13A19FAD-8D6C-473B-8A93-65C23E8FA94A}"/>
    <cellStyle name="Normal 8_2799 juli" xfId="35805" xr:uid="{D646FEC2-72A4-448E-BC33-0097608707CE}"/>
    <cellStyle name="Normal 9" xfId="394" xr:uid="{00000000-0005-0000-0000-0000BA080000}"/>
    <cellStyle name="Normal 9 10" xfId="33578" xr:uid="{422033AF-67DC-47D7-A81D-BA3F9B3ADDF2}"/>
    <cellStyle name="Normal 9 10 2" xfId="33579" xr:uid="{0FEE94F6-B55D-48F3-B27B-AF751F22228C}"/>
    <cellStyle name="Normal 9 10 2 2" xfId="36686" xr:uid="{67780A5A-7EA2-45A8-83A1-A5BE2E899A0D}"/>
    <cellStyle name="Normal 9 10 3" xfId="33580" xr:uid="{63F84C19-62AD-4AF7-953C-802692356121}"/>
    <cellStyle name="Normal 9 10 3 2" xfId="36687" xr:uid="{47BC9C47-A2E6-41E4-AEB1-B3A5C96705A2}"/>
    <cellStyle name="Normal 9 10 4" xfId="36685" xr:uid="{E9F52622-85ED-4D99-BA5B-6B981592265D}"/>
    <cellStyle name="Normal 9 10_Canada W" xfId="35420" xr:uid="{9A808BD5-C49F-44CB-86D4-C1B1DBB36E9B}"/>
    <cellStyle name="Normal 9 11" xfId="33581" xr:uid="{DAB1A358-04EF-46A5-B71B-51C03FC132EB}"/>
    <cellStyle name="Normal 9 11 2" xfId="33582" xr:uid="{2E856A78-6D2E-4751-9BE5-6B63DEDB21F5}"/>
    <cellStyle name="Normal 9 11 2 2" xfId="36689" xr:uid="{4D62FF67-0A78-497E-8EE6-723F3748956D}"/>
    <cellStyle name="Normal 9 11 3" xfId="33583" xr:uid="{2F579A44-7538-4154-92F3-D815F13AAEFB}"/>
    <cellStyle name="Normal 9 11 3 2" xfId="36690" xr:uid="{F5E2413E-C9EA-4041-AB6B-9C479061719D}"/>
    <cellStyle name="Normal 9 11 4" xfId="36688" xr:uid="{FAD2C457-FEE8-4ACC-81CF-28E343457CFB}"/>
    <cellStyle name="Normal 9 11_Canada W" xfId="35421" xr:uid="{A5502A62-A527-4900-BB7F-831160F7374F}"/>
    <cellStyle name="Normal 9 12" xfId="33584" xr:uid="{91EBFA43-9773-4841-9799-BA9C388B147F}"/>
    <cellStyle name="Normal 9 12 2" xfId="33585" xr:uid="{DC63563B-BBAC-4080-B1CA-7C5B4C000C12}"/>
    <cellStyle name="Normal 9 12 2 2" xfId="36692" xr:uid="{6C693497-2225-4B52-9194-F01EFE9F7C8B}"/>
    <cellStyle name="Normal 9 12 3" xfId="33586" xr:uid="{55774FAB-2B2D-4211-A0B2-6AAE016583BE}"/>
    <cellStyle name="Normal 9 12 3 2" xfId="36693" xr:uid="{23204084-60B5-4503-9E1D-585F2EDC66EA}"/>
    <cellStyle name="Normal 9 12 4" xfId="36691" xr:uid="{D368F436-0B60-407E-837D-AADB11B0FC02}"/>
    <cellStyle name="Normal 9 12_Canada W" xfId="35422" xr:uid="{462BD320-5414-4089-BC5F-F4AEC09A9ABA}"/>
    <cellStyle name="Normal 9 13" xfId="33587" xr:uid="{D9B181D8-3C9B-4E7F-93D1-4DE7935D9A7A}"/>
    <cellStyle name="Normal 9 13 2" xfId="33588" xr:uid="{B6FB5F9A-4909-4078-8567-B99CBF5BB352}"/>
    <cellStyle name="Normal 9 13 2 2" xfId="36695" xr:uid="{F0F9902C-326C-4178-9864-7BA938E12FD8}"/>
    <cellStyle name="Normal 9 13 3" xfId="33589" xr:uid="{618E4AED-03B5-4836-95B9-3532F0D154EF}"/>
    <cellStyle name="Normal 9 13 3 2" xfId="36696" xr:uid="{200483FD-28CF-44C6-872D-BC2B85071CCF}"/>
    <cellStyle name="Normal 9 13 4" xfId="36694" xr:uid="{D011EAD4-3616-4116-BC42-B099872E76CB}"/>
    <cellStyle name="Normal 9 13_Canada W" xfId="35423" xr:uid="{7415B72C-BA5E-48AD-A73A-63D046F9181A}"/>
    <cellStyle name="Normal 9 14" xfId="33590" xr:uid="{B9195DC8-BBE4-47EB-B195-14D47EF2FCB3}"/>
    <cellStyle name="Normal 9 14 2" xfId="33591" xr:uid="{87D23534-721E-4A7E-A846-38D5406BBF27}"/>
    <cellStyle name="Normal 9 14 2 2" xfId="36698" xr:uid="{F10B7DE4-9DA1-437F-9551-3C0449D5B48E}"/>
    <cellStyle name="Normal 9 14 3" xfId="33592" xr:uid="{157E2BBE-0E79-4B62-A770-EFB0220509F9}"/>
    <cellStyle name="Normal 9 14 3 2" xfId="36699" xr:uid="{A647EEA1-C934-4806-B019-BE314D157542}"/>
    <cellStyle name="Normal 9 14 4" xfId="36697" xr:uid="{645189E5-56B6-41BA-BDD0-3B3615F362B4}"/>
    <cellStyle name="Normal 9 14_Canada W" xfId="35424" xr:uid="{90176114-2EA5-40C3-B38D-704B55571F78}"/>
    <cellStyle name="Normal 9 15" xfId="33593" xr:uid="{24A4CCA5-FB18-4864-87F1-228ECEE4101B}"/>
    <cellStyle name="Normal 9 15 2" xfId="36700" xr:uid="{C454D9D3-9DB7-483E-84B0-D63CABF3A67E}"/>
    <cellStyle name="Normal 9 16" xfId="33594" xr:uid="{BAB63A3D-2CC7-477D-B1E2-DFE0DF9CA247}"/>
    <cellStyle name="Normal 9 16 2" xfId="36701" xr:uid="{0C397E80-60FC-4F90-97EB-84889699A446}"/>
    <cellStyle name="Normal 9 17" xfId="19588" xr:uid="{A48820D0-B604-4041-BE7A-70ED36C43253}"/>
    <cellStyle name="Normal 9 18" xfId="19600" xr:uid="{72307791-05D5-4658-969B-C91E58D9E36F}"/>
    <cellStyle name="Normal 9 19" xfId="34676" xr:uid="{A5A42F48-F530-41FD-8826-E46BC0E0B093}"/>
    <cellStyle name="Normal 9 2" xfId="489" xr:uid="{00000000-0005-0000-0000-0000BB080000}"/>
    <cellStyle name="Normal 9 2 10" xfId="15722" xr:uid="{D4E777F0-9B56-487C-A294-D5E5AAE15E19}"/>
    <cellStyle name="Normal 9 2 10 2" xfId="31299" xr:uid="{A74AE3E0-C492-4286-9459-FDC0D7AE709B}"/>
    <cellStyle name="Normal 9 2 10 2 2" xfId="36703" xr:uid="{D900EEF7-D113-4004-BCA7-5086D681FD39}"/>
    <cellStyle name="Normal 9 2 10 3" xfId="33595" xr:uid="{CDF4BA5C-48E5-4006-8269-B4B13DE82CA6}"/>
    <cellStyle name="Normal 9 2 10 3 2" xfId="36704" xr:uid="{1EC86077-F6CD-46E4-8FFB-5EF2CB70619C}"/>
    <cellStyle name="Normal 9 2 10 4" xfId="36702" xr:uid="{C4CE0DAB-9B5F-4BD5-B99F-42691C4B8FD5}"/>
    <cellStyle name="Normal 9 2 10_Canada W" xfId="35425" xr:uid="{C911CC0D-3938-4849-8030-20DB2E9F3BE5}"/>
    <cellStyle name="Normal 9 2 11" xfId="15723" xr:uid="{9B9B5101-97AF-4DF5-8C1C-1C7E8236E6F0}"/>
    <cellStyle name="Normal 9 2 11 2" xfId="15724" xr:uid="{5312846B-53DF-4C63-BAE1-07F54EFE9126}"/>
    <cellStyle name="Normal 9 2 11 2 2" xfId="15725" xr:uid="{D9C37AA3-FCD6-462D-AFDB-DB0F05333CEA}"/>
    <cellStyle name="Normal 9 2 11 2 2 2" xfId="31302" xr:uid="{949F1AAF-F537-4F0F-A178-5C589955D135}"/>
    <cellStyle name="Normal 9 2 11 2 3" xfId="31301" xr:uid="{0A867DE3-F0D1-4EBA-A6A4-506BE259E7D9}"/>
    <cellStyle name="Normal 9 2 11 3" xfId="15726" xr:uid="{73C7E2A3-8F77-41C9-801C-BC97D9313C63}"/>
    <cellStyle name="Normal 9 2 11 3 2" xfId="15727" xr:uid="{7B019757-5376-4545-9826-8950E4BA63B9}"/>
    <cellStyle name="Normal 9 2 11 3 2 2" xfId="31304" xr:uid="{E6CCEEF1-0E2D-48FA-A90D-D300A5570545}"/>
    <cellStyle name="Normal 9 2 11 3 3" xfId="31303" xr:uid="{DA07E072-9490-4F2B-B38A-D913A945C78C}"/>
    <cellStyle name="Normal 9 2 11 4" xfId="15728" xr:uid="{1AEC0079-522B-47D2-A303-0D930EF4165F}"/>
    <cellStyle name="Normal 9 2 11 4 2" xfId="31305" xr:uid="{8C92D62A-12B0-49DA-9BEA-3C39D8364E17}"/>
    <cellStyle name="Normal 9 2 11 5" xfId="31300" xr:uid="{C2DEECBA-AFA7-4C4D-9BD2-DA6423D4F3D0}"/>
    <cellStyle name="Normal 9 2 11_Canada W" xfId="35426" xr:uid="{8D56F8D5-AE44-4A8C-8E5F-A2FD22797C3F}"/>
    <cellStyle name="Normal 9 2 12" xfId="15729" xr:uid="{EAC0C022-7B9A-47C8-86E2-03BA85055705}"/>
    <cellStyle name="Normal 9 2 12 2" xfId="15730" xr:uid="{94DFD230-BCC8-4EB0-98BF-CEF5D7E69568}"/>
    <cellStyle name="Normal 9 2 12 2 2" xfId="31307" xr:uid="{5013FCCC-4626-4B2D-B295-F41304486AEC}"/>
    <cellStyle name="Normal 9 2 12 3" xfId="15731" xr:uid="{5990772D-BCB0-4B1B-AA1B-BFBA9262948F}"/>
    <cellStyle name="Normal 9 2 12 3 2" xfId="31308" xr:uid="{65F06C34-599C-48B4-97A7-F057756B6C7B}"/>
    <cellStyle name="Normal 9 2 12 4" xfId="31306" xr:uid="{4D00BBA7-71EA-438F-8B30-088F1CF47BE6}"/>
    <cellStyle name="Normal 9 2 12_Canada W" xfId="35427" xr:uid="{422D05CD-049E-48D5-A86D-2514E80FA64A}"/>
    <cellStyle name="Normal 9 2 13" xfId="15732" xr:uid="{45CDADD7-9751-412A-915E-F8C8A3700620}"/>
    <cellStyle name="Normal 9 2 13 2" xfId="15733" xr:uid="{870B5C34-16F5-4778-9A5B-36F3B4E70BDF}"/>
    <cellStyle name="Normal 9 2 13 2 2" xfId="31310" xr:uid="{1B360AC6-6C83-4112-809C-D4FBED284E0B}"/>
    <cellStyle name="Normal 9 2 13 3" xfId="31309" xr:uid="{70A3C0DC-E6EC-4A17-88E1-F36C3C02568D}"/>
    <cellStyle name="Normal 9 2 13 3 2" xfId="36706" xr:uid="{1F63B41D-8C39-4737-9940-A195D426D76A}"/>
    <cellStyle name="Normal 9 2 13 4" xfId="36705" xr:uid="{F9AE403B-522B-4C14-8620-B54BA1EB7528}"/>
    <cellStyle name="Normal 9 2 13_Canada W" xfId="35428" xr:uid="{E9F22BAB-7649-4273-A49D-163A80E55265}"/>
    <cellStyle name="Normal 9 2 14" xfId="15734" xr:uid="{B1D351BD-B52A-441B-9909-8337404CA440}"/>
    <cellStyle name="Normal 9 2 14 2" xfId="15735" xr:uid="{F2225ABA-CB30-4B71-A0A8-52CAFC30C800}"/>
    <cellStyle name="Normal 9 2 14 2 2" xfId="31312" xr:uid="{6EC88B28-231E-48BB-BC34-D2ECDF76AAD4}"/>
    <cellStyle name="Normal 9 2 14 3" xfId="31311" xr:uid="{F08A94E7-B040-4A06-BC34-91044E779379}"/>
    <cellStyle name="Normal 9 2 15" xfId="15736" xr:uid="{8E57ACBF-2270-454C-9257-550119620A1E}"/>
    <cellStyle name="Normal 9 2 15 2" xfId="31313" xr:uid="{A94863B8-C6CB-42F3-A4FE-4D5D1BD9DE89}"/>
    <cellStyle name="Normal 9 2 16" xfId="19587" xr:uid="{C3CCF0BC-3172-4C9C-B9E5-E6117D8CE756}"/>
    <cellStyle name="Normal 9 2 17" xfId="34677" xr:uid="{7DD9E617-30C3-4349-8186-121187A633E4}"/>
    <cellStyle name="Normal 9 2 18" xfId="35833" xr:uid="{E06B5009-62AC-4721-A6DC-65839C0B1B3D}"/>
    <cellStyle name="Normal 9 2 2" xfId="1991" xr:uid="{00000000-0005-0000-0000-0000BC080000}"/>
    <cellStyle name="Normal 9 2 2 10" xfId="15737" xr:uid="{B7560E6E-126C-4327-ACC3-2FDD092FB372}"/>
    <cellStyle name="Normal 9 2 2 10 2" xfId="15738" xr:uid="{B6825CB7-8053-43A3-A011-EDA2DCB033E5}"/>
    <cellStyle name="Normal 9 2 2 10 2 2" xfId="31315" xr:uid="{1E1120F3-D0B7-424D-8A7A-ED5E623C7EAE}"/>
    <cellStyle name="Normal 9 2 2 10 3" xfId="15739" xr:uid="{3EFB0D2B-FCF6-4C4D-B0C3-74889D427561}"/>
    <cellStyle name="Normal 9 2 2 10 3 2" xfId="31316" xr:uid="{68C6766E-1958-47CC-B80C-9A14D0BCE3DF}"/>
    <cellStyle name="Normal 9 2 2 10 4" xfId="31314" xr:uid="{0EB296BE-7278-4AB4-B687-5D7A22EEF9B4}"/>
    <cellStyle name="Normal 9 2 2 10_Canada W" xfId="35429" xr:uid="{79A9D0A2-5A67-44FC-9932-6C5D2A77E00A}"/>
    <cellStyle name="Normal 9 2 2 11" xfId="15740" xr:uid="{B25743EB-EB2E-4300-A724-9428EC690063}"/>
    <cellStyle name="Normal 9 2 2 11 2" xfId="15741" xr:uid="{25EF1406-2C9A-49A1-A705-5EE88D691998}"/>
    <cellStyle name="Normal 9 2 2 11 2 2" xfId="31318" xr:uid="{D19E75F3-07DD-4970-A35A-7D5791D58EE3}"/>
    <cellStyle name="Normal 9 2 2 11 3" xfId="31317" xr:uid="{0A33110E-15D8-418E-8148-D335CBC37D0E}"/>
    <cellStyle name="Normal 9 2 2 11 3 2" xfId="36708" xr:uid="{3CC73746-5D2D-4E28-B892-22AF103EC294}"/>
    <cellStyle name="Normal 9 2 2 11 4" xfId="36707" xr:uid="{6D074DE2-BC92-44E8-AF4C-50ED7A335B16}"/>
    <cellStyle name="Normal 9 2 2 11_Canada W" xfId="35430" xr:uid="{A544DDE6-8A48-4AF8-ACD1-8C8F80BF6326}"/>
    <cellStyle name="Normal 9 2 2 12" xfId="15742" xr:uid="{7C83B756-3C70-49AF-9DD9-A3140789C6B6}"/>
    <cellStyle name="Normal 9 2 2 12 2" xfId="15743" xr:uid="{171A85CC-FA0A-40A0-86B4-013D766B75C7}"/>
    <cellStyle name="Normal 9 2 2 12 2 2" xfId="31320" xr:uid="{33333B2B-38F6-4DBF-9E9A-B591862C842A}"/>
    <cellStyle name="Normal 9 2 2 12 3" xfId="31319" xr:uid="{2483D2D8-4A32-4991-ABE7-C1F6205074B5}"/>
    <cellStyle name="Normal 9 2 2 13" xfId="15744" xr:uid="{BC4351A6-F2C6-4C59-8FC3-0DDDE3CE2EDF}"/>
    <cellStyle name="Normal 9 2 2 13 2" xfId="31321" xr:uid="{543C525E-7864-47A8-AE8E-C15B08CB4591}"/>
    <cellStyle name="Normal 9 2 2 14" xfId="34272" xr:uid="{86262E1E-78AD-4FD4-9892-B52D8A67160D}"/>
    <cellStyle name="Normal 9 2 2 15" xfId="19586" xr:uid="{84393D89-C65D-4899-9CEF-80B88ACDEC32}"/>
    <cellStyle name="Normal 9 2 2 16" xfId="34678" xr:uid="{FE7D23B8-8D25-41C3-97C0-36DE66137487}"/>
    <cellStyle name="Normal 9 2 2 17" xfId="35831" xr:uid="{C773C8B1-D93B-424C-8797-66AB0B34E822}"/>
    <cellStyle name="Normal 9 2 2 2" xfId="1992" xr:uid="{00000000-0005-0000-0000-0000BD080000}"/>
    <cellStyle name="Normal 9 2 2 2 10" xfId="15745" xr:uid="{A66574D5-5676-4288-9FFB-7FC365A76D87}"/>
    <cellStyle name="Normal 9 2 2 2 10 2" xfId="15746" xr:uid="{24878E22-E0B0-4E2E-A26C-5C017670B8FC}"/>
    <cellStyle name="Normal 9 2 2 2 10 2 2" xfId="31323" xr:uid="{500E18E3-35A7-48DA-AAF9-933A5DA6472D}"/>
    <cellStyle name="Normal 9 2 2 2 10 3" xfId="31322" xr:uid="{2AFA3FD7-7E78-44B5-B8E0-F591D91509A5}"/>
    <cellStyle name="Normal 9 2 2 2 11" xfId="15747" xr:uid="{8FAC5EBF-2592-487A-BEAF-CE177FC9B24F}"/>
    <cellStyle name="Normal 9 2 2 2 11 2" xfId="15748" xr:uid="{629B5E8E-4AC0-4274-93F4-158D53041218}"/>
    <cellStyle name="Normal 9 2 2 2 11 2 2" xfId="31325" xr:uid="{773C0E8A-6965-4497-AEBC-B5A863AEB883}"/>
    <cellStyle name="Normal 9 2 2 2 11 3" xfId="31324" xr:uid="{06F4DCE3-D31D-437A-B891-773848F61E91}"/>
    <cellStyle name="Normal 9 2 2 2 12" xfId="15749" xr:uid="{6A9DE084-4C9D-475F-AACC-220BA2E0BF31}"/>
    <cellStyle name="Normal 9 2 2 2 12 2" xfId="31326" xr:uid="{90B0C821-5AB8-430D-B72E-14B916F12131}"/>
    <cellStyle name="Normal 9 2 2 2 13" xfId="34273" xr:uid="{73152AB8-F160-425E-8DE4-E6B35345ECFF}"/>
    <cellStyle name="Normal 9 2 2 2 2" xfId="1993" xr:uid="{00000000-0005-0000-0000-0000BE080000}"/>
    <cellStyle name="Normal 9 2 2 2 2 2" xfId="1994" xr:uid="{00000000-0005-0000-0000-0000BF080000}"/>
    <cellStyle name="Normal 9 2 2 2 2 2 2" xfId="1995" xr:uid="{00000000-0005-0000-0000-0000C0080000}"/>
    <cellStyle name="Normal 9 2 2 2 2 2 2 2" xfId="15751" xr:uid="{2CF10C9C-FB5A-4534-9554-7134EE942342}"/>
    <cellStyle name="Normal 9 2 2 2 2 2 2 2 2" xfId="15752" xr:uid="{23AF0E7E-EC05-4E10-BF73-2D460FC37703}"/>
    <cellStyle name="Normal 9 2 2 2 2 2 2 2 2 2" xfId="31328" xr:uid="{5ED9975C-3D69-4785-BDF0-FF542F0715D0}"/>
    <cellStyle name="Normal 9 2 2 2 2 2 2 2 3" xfId="15753" xr:uid="{3C7B0C05-0000-4C80-9541-2E70B13315D7}"/>
    <cellStyle name="Normal 9 2 2 2 2 2 2 2 3 2" xfId="31329" xr:uid="{1CDDDB55-13F3-4008-ACDF-124D1BD6EEF5}"/>
    <cellStyle name="Normal 9 2 2 2 2 2 2 2 4" xfId="31327" xr:uid="{66763E96-4185-4C5B-BB0C-B8AAB16205A0}"/>
    <cellStyle name="Normal 9 2 2 2 2 2 2 3" xfId="15754" xr:uid="{4AC4C14A-BC7E-4335-A135-7DEF5F1948F5}"/>
    <cellStyle name="Normal 9 2 2 2 2 2 2 3 2" xfId="15755" xr:uid="{3DD800B2-53DA-4FDA-8F64-E8CD5A04E515}"/>
    <cellStyle name="Normal 9 2 2 2 2 2 2 3 2 2" xfId="31331" xr:uid="{D7FF5041-5A4F-452F-B695-E6BE3C55EB46}"/>
    <cellStyle name="Normal 9 2 2 2 2 2 2 3 3" xfId="31330" xr:uid="{6152AF12-CC16-4CF9-8D34-05FEC36AD09B}"/>
    <cellStyle name="Normal 9 2 2 2 2 2 2 4" xfId="15756" xr:uid="{75F09B20-2684-4498-BB1E-926380E5229C}"/>
    <cellStyle name="Normal 9 2 2 2 2 2 2 4 2" xfId="15757" xr:uid="{F55320B1-2857-49FF-B82C-1D9A3C7E2734}"/>
    <cellStyle name="Normal 9 2 2 2 2 2 2 4 2 2" xfId="31333" xr:uid="{BFF7B9C1-DBA5-43B3-BB97-CC64290C5137}"/>
    <cellStyle name="Normal 9 2 2 2 2 2 2 4 3" xfId="31332" xr:uid="{8F62DDA1-913B-439C-83A1-2DC9905816B2}"/>
    <cellStyle name="Normal 9 2 2 2 2 2 2 5" xfId="15758" xr:uid="{835AB32E-C2C7-42D4-BF14-2A337C9ECE70}"/>
    <cellStyle name="Normal 9 2 2 2 2 2 2 5 2" xfId="31334" xr:uid="{40D3CE67-E6C4-4C44-A3E6-A8AB2FCE1487}"/>
    <cellStyle name="Normal 9 2 2 2 2 2 2 6" xfId="34276" xr:uid="{A09A4FCB-A560-473C-863B-0F99E0812A28}"/>
    <cellStyle name="Normal 9 2 2 2 2 2 2_sales contracts" xfId="15750" xr:uid="{D7E7D668-3908-48AE-93E2-5260D6B5DBCC}"/>
    <cellStyle name="Normal 9 2 2 2 2 2 3" xfId="15759" xr:uid="{7F3B556D-2ECE-4823-BA8F-312982149C29}"/>
    <cellStyle name="Normal 9 2 2 2 2 2 3 2" xfId="15760" xr:uid="{E26639FA-27C5-4C80-A17C-6935A58A75C6}"/>
    <cellStyle name="Normal 9 2 2 2 2 2 3 2 2" xfId="31336" xr:uid="{34D92F8C-D240-4496-A1DC-D9CD60CBF919}"/>
    <cellStyle name="Normal 9 2 2 2 2 2 3 3" xfId="15761" xr:uid="{78E0D904-AEA3-4910-A6EF-D3C3A4DED2BA}"/>
    <cellStyle name="Normal 9 2 2 2 2 2 3 3 2" xfId="31337" xr:uid="{8B6D68DC-8FEA-476D-8F24-2264927239FC}"/>
    <cellStyle name="Normal 9 2 2 2 2 2 3 4" xfId="31335" xr:uid="{F1B6088E-129F-4DBF-993E-5423552AA87A}"/>
    <cellStyle name="Normal 9 2 2 2 2 2 4" xfId="15762" xr:uid="{48DBD331-B440-437D-975B-978E2A940434}"/>
    <cellStyle name="Normal 9 2 2 2 2 2 4 2" xfId="15763" xr:uid="{16D39C09-4F40-4CFE-9E54-81890DF67232}"/>
    <cellStyle name="Normal 9 2 2 2 2 2 4 2 2" xfId="31339" xr:uid="{9B885859-2009-46AB-BBA6-E457CFB6B6FA}"/>
    <cellStyle name="Normal 9 2 2 2 2 2 4 3" xfId="15764" xr:uid="{3FAE0FCE-F2BA-4911-AB5C-A798CD29C9F0}"/>
    <cellStyle name="Normal 9 2 2 2 2 2 4 3 2" xfId="31340" xr:uid="{302EAF06-6EE3-4E3D-9954-DE31FABC0D39}"/>
    <cellStyle name="Normal 9 2 2 2 2 2 4 4" xfId="31338" xr:uid="{24EE51FD-355B-4837-8A6D-DB5C7393577C}"/>
    <cellStyle name="Normal 9 2 2 2 2 2 5" xfId="15765" xr:uid="{913DC4A2-1904-40CD-973B-E7779EEE055D}"/>
    <cellStyle name="Normal 9 2 2 2 2 2 5 2" xfId="15766" xr:uid="{02711220-AA95-4F1E-A279-3D8A8BA17B4F}"/>
    <cellStyle name="Normal 9 2 2 2 2 2 5 2 2" xfId="31342" xr:uid="{D2E1AACA-F044-4D75-85DA-2C0E325C73F6}"/>
    <cellStyle name="Normal 9 2 2 2 2 2 5 3" xfId="31341" xr:uid="{17987018-1141-4A31-AC7F-2231FA86DBD4}"/>
    <cellStyle name="Normal 9 2 2 2 2 2 6" xfId="15767" xr:uid="{E654AE05-B8E5-46FB-80A1-AC056EAFA782}"/>
    <cellStyle name="Normal 9 2 2 2 2 2 6 2" xfId="15768" xr:uid="{C3D9D3C8-F765-434C-8D65-C7F43632A6E4}"/>
    <cellStyle name="Normal 9 2 2 2 2 2 6 2 2" xfId="31344" xr:uid="{187B635A-9767-4036-A529-4383CDC5D00C}"/>
    <cellStyle name="Normal 9 2 2 2 2 2 6 3" xfId="31343" xr:uid="{2E702BBE-9E00-4E8B-BA63-9F104AFED534}"/>
    <cellStyle name="Normal 9 2 2 2 2 2 7" xfId="15769" xr:uid="{ADFC1A86-ACDF-4284-A0A4-0DEC3FE5F745}"/>
    <cellStyle name="Normal 9 2 2 2 2 2 7 2" xfId="31345" xr:uid="{CD4D7A87-3E5B-4F55-A6A4-CC1F1AC6EB71}"/>
    <cellStyle name="Normal 9 2 2 2 2 2 8" xfId="34275" xr:uid="{70D3BF71-D067-4262-9738-32E08ED231EF}"/>
    <cellStyle name="Normal 9 2 2 2 2 2_Canada W" xfId="35431" xr:uid="{AE1E13D6-FC77-4AA0-88C0-8A20D38C2ADB}"/>
    <cellStyle name="Normal 9 2 2 2 2 3" xfId="1996" xr:uid="{00000000-0005-0000-0000-0000C2080000}"/>
    <cellStyle name="Normal 9 2 2 2 2 3 2" xfId="15770" xr:uid="{C98CD411-5637-42D5-A84E-E550E7650CD3}"/>
    <cellStyle name="Normal 9 2 2 2 2 3 2 2" xfId="15771" xr:uid="{89590941-6A0F-49F7-B651-FC0BF14664FA}"/>
    <cellStyle name="Normal 9 2 2 2 2 3 2 2 2" xfId="31347" xr:uid="{5D9A20E2-DE2C-45E7-AD3D-370050602946}"/>
    <cellStyle name="Normal 9 2 2 2 2 3 2 3" xfId="15772" xr:uid="{191DDBCE-29F4-4A89-87C8-588B4EF803D2}"/>
    <cellStyle name="Normal 9 2 2 2 2 3 2 3 2" xfId="31348" xr:uid="{C1F35494-E246-4303-9332-BF6A12A4AA45}"/>
    <cellStyle name="Normal 9 2 2 2 2 3 2 4" xfId="31346" xr:uid="{773D09F9-1271-4A78-BC12-41942D1C53F1}"/>
    <cellStyle name="Normal 9 2 2 2 2 3 3" xfId="15773" xr:uid="{9557411E-2DEE-41E4-80C4-8117455FD81D}"/>
    <cellStyle name="Normal 9 2 2 2 2 3 3 2" xfId="15774" xr:uid="{6111467B-9230-4130-A59B-FB3C7DBEAC0E}"/>
    <cellStyle name="Normal 9 2 2 2 2 3 3 2 2" xfId="31350" xr:uid="{DD105C4A-F77F-4144-A4B1-2E7AD7379A11}"/>
    <cellStyle name="Normal 9 2 2 2 2 3 3 3" xfId="31349" xr:uid="{7A3C31B9-889D-4262-AB85-76FDC000A1F1}"/>
    <cellStyle name="Normal 9 2 2 2 2 3 4" xfId="15775" xr:uid="{7C1C82AA-652E-4AE6-8E3E-1E3563B7F604}"/>
    <cellStyle name="Normal 9 2 2 2 2 3 4 2" xfId="15776" xr:uid="{877BE7C3-F225-4230-A1AE-7DBB8B5583EF}"/>
    <cellStyle name="Normal 9 2 2 2 2 3 4 2 2" xfId="31352" xr:uid="{2F636216-18DD-4989-82FC-1D0E934D80B8}"/>
    <cellStyle name="Normal 9 2 2 2 2 3 4 3" xfId="31351" xr:uid="{69442D4F-96AE-43B0-8DBE-4B34B29587DF}"/>
    <cellStyle name="Normal 9 2 2 2 2 3 5" xfId="15777" xr:uid="{F215AA31-518A-4EE4-B106-2139489B91DC}"/>
    <cellStyle name="Normal 9 2 2 2 2 3 5 2" xfId="31353" xr:uid="{9E18229F-07FF-4B52-ACD2-11EF76A136C5}"/>
    <cellStyle name="Normal 9 2 2 2 2 3 6" xfId="34277" xr:uid="{301A2F67-2AA7-459C-BCD6-D3C16EA5F6B7}"/>
    <cellStyle name="Normal 9 2 2 2 2 3_Canada W" xfId="35432" xr:uid="{155BF6F9-A24D-435B-9F5F-A4688800FD35}"/>
    <cellStyle name="Normal 9 2 2 2 2 4" xfId="15778" xr:uid="{15AC8BA7-BA7F-4C63-AA8E-8C8089715253}"/>
    <cellStyle name="Normal 9 2 2 2 2 4 2" xfId="15779" xr:uid="{891509AD-5854-4257-AADC-7BC2474663D7}"/>
    <cellStyle name="Normal 9 2 2 2 2 4 2 2" xfId="31355" xr:uid="{E366CA83-F202-4FF0-8269-DE2C18B4DDE6}"/>
    <cellStyle name="Normal 9 2 2 2 2 4 3" xfId="15780" xr:uid="{1CF74E0C-CA9B-45BD-A41B-FACCA9EB012A}"/>
    <cellStyle name="Normal 9 2 2 2 2 4 3 2" xfId="31356" xr:uid="{399163DD-3B8C-465D-926C-F1D4424370A0}"/>
    <cellStyle name="Normal 9 2 2 2 2 4 4" xfId="31354" xr:uid="{24624568-9A94-4931-A72A-7CD18D4F5F3F}"/>
    <cellStyle name="Normal 9 2 2 2 2 4_Canada W" xfId="35433" xr:uid="{B20BD5E7-D255-4184-A5E0-86829E4357FF}"/>
    <cellStyle name="Normal 9 2 2 2 2 5" xfId="15781" xr:uid="{3EC0371E-007F-4645-B2DA-46EB458B695A}"/>
    <cellStyle name="Normal 9 2 2 2 2 5 2" xfId="15782" xr:uid="{4E04DE25-AA8B-495F-8681-D05824E3B4CB}"/>
    <cellStyle name="Normal 9 2 2 2 2 5 2 2" xfId="31358" xr:uid="{F293375F-5AED-4177-B4C8-00576FEFA354}"/>
    <cellStyle name="Normal 9 2 2 2 2 5 3" xfId="15783" xr:uid="{447686BC-5DB1-4962-B270-FE55D03C002A}"/>
    <cellStyle name="Normal 9 2 2 2 2 5 3 2" xfId="31359" xr:uid="{D920161B-23C6-42CD-A003-75C6A0D187D9}"/>
    <cellStyle name="Normal 9 2 2 2 2 5 4" xfId="31357" xr:uid="{0221968A-F2C1-432B-B1CA-B4F2D8620CA5}"/>
    <cellStyle name="Normal 9 2 2 2 2 5_Canada W" xfId="35434" xr:uid="{C87F1643-5129-47D7-AD8C-57B1EB444418}"/>
    <cellStyle name="Normal 9 2 2 2 2 6" xfId="15784" xr:uid="{2A8081F5-A5A7-4C19-8002-8B71D059DD46}"/>
    <cellStyle name="Normal 9 2 2 2 2 6 2" xfId="15785" xr:uid="{7A3EA6E4-D4F1-46EC-86B4-ED94EA99D24B}"/>
    <cellStyle name="Normal 9 2 2 2 2 6 2 2" xfId="31361" xr:uid="{6DA84A4F-70DB-4076-9BA6-2CF7FBC73C1D}"/>
    <cellStyle name="Normal 9 2 2 2 2 6 3" xfId="31360" xr:uid="{3BECE9F3-4F83-4B41-B2ED-81B5E681424F}"/>
    <cellStyle name="Normal 9 2 2 2 2 6 3 2" xfId="36711" xr:uid="{86C25C81-A57C-44A5-B6D7-DFCCD68745C9}"/>
    <cellStyle name="Normal 9 2 2 2 2 6 4" xfId="36710" xr:uid="{A17A1EAA-BE13-4404-8658-05B1D0A16E6A}"/>
    <cellStyle name="Normal 9 2 2 2 2 6_Canada W" xfId="35435" xr:uid="{65294266-B7B0-40EF-8D7C-8869A1126A9B}"/>
    <cellStyle name="Normal 9 2 2 2 2 7" xfId="15786" xr:uid="{E11E5B45-A98E-4732-8E5F-11765775A989}"/>
    <cellStyle name="Normal 9 2 2 2 2 7 2" xfId="15787" xr:uid="{80410053-936E-4298-A802-2FE465F4DDA4}"/>
    <cellStyle name="Normal 9 2 2 2 2 7 2 2" xfId="31363" xr:uid="{5A99E801-6C6B-40DA-9F35-879350FF72E5}"/>
    <cellStyle name="Normal 9 2 2 2 2 7 3" xfId="31362" xr:uid="{ACB71CBF-6C57-4D8A-94E2-D18158CB27C8}"/>
    <cellStyle name="Normal 9 2 2 2 2 8" xfId="15788" xr:uid="{11246A70-C4E2-4496-8E39-42C271B45F07}"/>
    <cellStyle name="Normal 9 2 2 2 2 8 2" xfId="31364" xr:uid="{EAABD1B2-2B90-435F-AB95-DAEFEAEF7F27}"/>
    <cellStyle name="Normal 9 2 2 2 2 9" xfId="34274" xr:uid="{CD4340FE-56C4-4230-B655-053E9A4A1EDE}"/>
    <cellStyle name="Normal 9 2 2 2 2 9 2" xfId="36709" xr:uid="{DD8748D8-BD1D-4B1D-999B-117B1AD4A95D}"/>
    <cellStyle name="Normal 9 2 2 2 2_Canada W" xfId="35436" xr:uid="{0F62BE35-EA5C-4CCF-BCDB-60221AE7E9E8}"/>
    <cellStyle name="Normal 9 2 2 2 3" xfId="1997" xr:uid="{00000000-0005-0000-0000-0000C4080000}"/>
    <cellStyle name="Normal 9 2 2 2 3 2" xfId="1998" xr:uid="{00000000-0005-0000-0000-0000C5080000}"/>
    <cellStyle name="Normal 9 2 2 2 3 2 2" xfId="1999" xr:uid="{00000000-0005-0000-0000-0000C6080000}"/>
    <cellStyle name="Normal 9 2 2 2 3 2 2 2" xfId="15790" xr:uid="{8DE819E9-D1DF-415A-B225-D4138460F523}"/>
    <cellStyle name="Normal 9 2 2 2 3 2 2 2 2" xfId="15791" xr:uid="{29528094-EA34-4C69-B2BE-E4441CC97E81}"/>
    <cellStyle name="Normal 9 2 2 2 3 2 2 2 2 2" xfId="31366" xr:uid="{6666045B-8695-4C89-889C-AD27F7460C1B}"/>
    <cellStyle name="Normal 9 2 2 2 3 2 2 2 3" xfId="15792" xr:uid="{35DCECA1-22A9-4D33-A56C-B219A38F2C76}"/>
    <cellStyle name="Normal 9 2 2 2 3 2 2 2 3 2" xfId="31367" xr:uid="{DAF71E04-135C-4F65-AFD0-9F15723F59DD}"/>
    <cellStyle name="Normal 9 2 2 2 3 2 2 2 4" xfId="31365" xr:uid="{1D801C71-A5BC-40B2-8D77-F730031042B2}"/>
    <cellStyle name="Normal 9 2 2 2 3 2 2 3" xfId="15793" xr:uid="{2EE79745-8C2E-4431-9EA4-E06AA85E83E4}"/>
    <cellStyle name="Normal 9 2 2 2 3 2 2 3 2" xfId="15794" xr:uid="{9EF5E2A1-E32F-45E2-936A-5823CEF8B026}"/>
    <cellStyle name="Normal 9 2 2 2 3 2 2 3 2 2" xfId="31369" xr:uid="{6E07B799-63FF-4B1C-9FFB-EDDEA4B99E02}"/>
    <cellStyle name="Normal 9 2 2 2 3 2 2 3 3" xfId="31368" xr:uid="{A07AB25D-BA93-46B1-A622-6DC524F364C6}"/>
    <cellStyle name="Normal 9 2 2 2 3 2 2 4" xfId="15795" xr:uid="{C33F3273-8E62-458C-AE70-2D141806A8F5}"/>
    <cellStyle name="Normal 9 2 2 2 3 2 2 4 2" xfId="15796" xr:uid="{C79ACE7B-1E07-4238-BB71-9E7CA3DCB049}"/>
    <cellStyle name="Normal 9 2 2 2 3 2 2 4 2 2" xfId="31371" xr:uid="{17823A3A-ED85-4B15-BDBE-C8CFF37FDE1F}"/>
    <cellStyle name="Normal 9 2 2 2 3 2 2 4 3" xfId="31370" xr:uid="{DC02C35C-23AB-47E1-8A0B-7C9ABF14A4CC}"/>
    <cellStyle name="Normal 9 2 2 2 3 2 2 5" xfId="15797" xr:uid="{7B4ECD89-98DC-42A3-B675-229AAF317423}"/>
    <cellStyle name="Normal 9 2 2 2 3 2 2 5 2" xfId="31372" xr:uid="{F439F935-7C7C-464A-952C-25E215C419E2}"/>
    <cellStyle name="Normal 9 2 2 2 3 2 2 6" xfId="34280" xr:uid="{107CD963-4280-474E-A017-295ACC995B09}"/>
    <cellStyle name="Normal 9 2 2 2 3 2 2_sales contracts" xfId="15789" xr:uid="{3C9F6435-F06D-422A-B505-BDC9A632DF51}"/>
    <cellStyle name="Normal 9 2 2 2 3 2 3" xfId="15798" xr:uid="{6129A297-38E1-49B5-87B0-824D54CDC426}"/>
    <cellStyle name="Normal 9 2 2 2 3 2 3 2" xfId="15799" xr:uid="{F303C8E0-D20D-4281-AC0D-4DFD29161DE1}"/>
    <cellStyle name="Normal 9 2 2 2 3 2 3 2 2" xfId="31374" xr:uid="{DF54847C-D6F0-47D5-908D-A35011023060}"/>
    <cellStyle name="Normal 9 2 2 2 3 2 3 3" xfId="15800" xr:uid="{42948EA6-1BFF-4B32-8DE0-E11D66219342}"/>
    <cellStyle name="Normal 9 2 2 2 3 2 3 3 2" xfId="31375" xr:uid="{A8C12FDC-59BD-4AAB-BC21-B28082381EC7}"/>
    <cellStyle name="Normal 9 2 2 2 3 2 3 4" xfId="31373" xr:uid="{4688F082-BCFF-4B70-91F3-03CC084F775C}"/>
    <cellStyle name="Normal 9 2 2 2 3 2 4" xfId="15801" xr:uid="{3A6495B1-71B8-49CD-978D-B1A12A1AB309}"/>
    <cellStyle name="Normal 9 2 2 2 3 2 4 2" xfId="15802" xr:uid="{930C888C-63CB-4591-B086-2CF845D341B4}"/>
    <cellStyle name="Normal 9 2 2 2 3 2 4 2 2" xfId="31377" xr:uid="{D33A7818-47C7-4162-B5A8-8178FA4DDAFC}"/>
    <cellStyle name="Normal 9 2 2 2 3 2 4 3" xfId="15803" xr:uid="{AAF63908-32D2-429D-B817-359F43B8D108}"/>
    <cellStyle name="Normal 9 2 2 2 3 2 4 3 2" xfId="31378" xr:uid="{F422A6D9-10D8-479A-9EAB-A37470B5A860}"/>
    <cellStyle name="Normal 9 2 2 2 3 2 4 4" xfId="31376" xr:uid="{9DCEB298-DFA2-4094-8D71-DC9C389F7863}"/>
    <cellStyle name="Normal 9 2 2 2 3 2 5" xfId="15804" xr:uid="{976CCA21-8026-41A1-ACDA-51C3FC722504}"/>
    <cellStyle name="Normal 9 2 2 2 3 2 5 2" xfId="15805" xr:uid="{E2A51302-D023-40C9-AFC6-6C496830FF10}"/>
    <cellStyle name="Normal 9 2 2 2 3 2 5 2 2" xfId="31380" xr:uid="{32BC6845-490F-401C-A7FD-4E658F2DC097}"/>
    <cellStyle name="Normal 9 2 2 2 3 2 5 3" xfId="31379" xr:uid="{91943A82-D71B-4C84-A716-2DFD71788553}"/>
    <cellStyle name="Normal 9 2 2 2 3 2 6" xfId="15806" xr:uid="{3FA7C4A5-3583-435B-B271-8C6AD8A4C8B6}"/>
    <cellStyle name="Normal 9 2 2 2 3 2 6 2" xfId="15807" xr:uid="{D0610D45-ED2D-4CB9-A4EA-04B8783C2C3C}"/>
    <cellStyle name="Normal 9 2 2 2 3 2 6 2 2" xfId="31382" xr:uid="{37968051-E15B-4E32-90EA-9C693743BA84}"/>
    <cellStyle name="Normal 9 2 2 2 3 2 6 3" xfId="31381" xr:uid="{EF9B7DB4-473D-431C-BD32-492E731EDC70}"/>
    <cellStyle name="Normal 9 2 2 2 3 2 7" xfId="15808" xr:uid="{F11ED690-F7AB-4D4A-9EC3-2A88862321C4}"/>
    <cellStyle name="Normal 9 2 2 2 3 2 7 2" xfId="31383" xr:uid="{8B365A98-02B3-488F-8AF8-622F6101FFC6}"/>
    <cellStyle name="Normal 9 2 2 2 3 2 8" xfId="34279" xr:uid="{5D3E0CC4-B67A-467A-98EB-EB3B209E34C0}"/>
    <cellStyle name="Normal 9 2 2 2 3 2_Canada W" xfId="35437" xr:uid="{6A91AD20-ABA0-443D-9F6F-6E8CFAE4AF0B}"/>
    <cellStyle name="Normal 9 2 2 2 3 3" xfId="2000" xr:uid="{00000000-0005-0000-0000-0000C8080000}"/>
    <cellStyle name="Normal 9 2 2 2 3 3 2" xfId="15809" xr:uid="{C8A39159-EA9D-427A-82F0-566D7643ADD1}"/>
    <cellStyle name="Normal 9 2 2 2 3 3 2 2" xfId="15810" xr:uid="{BDC7F953-D7B6-4345-A2F4-6BD21FF16243}"/>
    <cellStyle name="Normal 9 2 2 2 3 3 2 2 2" xfId="31385" xr:uid="{AD2BC678-F2EB-430E-B620-333AADA156C4}"/>
    <cellStyle name="Normal 9 2 2 2 3 3 2 3" xfId="15811" xr:uid="{8E965B42-54A1-49E1-A300-F79261FDCB03}"/>
    <cellStyle name="Normal 9 2 2 2 3 3 2 3 2" xfId="31386" xr:uid="{42912EF2-8B99-4B16-B807-6ED0D112E6E0}"/>
    <cellStyle name="Normal 9 2 2 2 3 3 2 4" xfId="31384" xr:uid="{A4092F0B-6399-4EFA-9EC3-6679D9F15AAD}"/>
    <cellStyle name="Normal 9 2 2 2 3 3 3" xfId="15812" xr:uid="{D2BECA72-EB31-4384-BAAD-7E6FBEA8A790}"/>
    <cellStyle name="Normal 9 2 2 2 3 3 3 2" xfId="15813" xr:uid="{1188DA28-64EB-4C7A-99A4-D5399E65211B}"/>
    <cellStyle name="Normal 9 2 2 2 3 3 3 2 2" xfId="31388" xr:uid="{DA3DD650-77E5-4D8B-A164-A8CE09BC37C6}"/>
    <cellStyle name="Normal 9 2 2 2 3 3 3 3" xfId="31387" xr:uid="{BE4184F5-D45C-47AF-B975-04FE70E6D623}"/>
    <cellStyle name="Normal 9 2 2 2 3 3 4" xfId="15814" xr:uid="{805C726D-6964-489D-8864-DFF4BC3547B2}"/>
    <cellStyle name="Normal 9 2 2 2 3 3 4 2" xfId="15815" xr:uid="{1DC90B56-430E-46A6-84DF-D441486114E8}"/>
    <cellStyle name="Normal 9 2 2 2 3 3 4 2 2" xfId="31390" xr:uid="{10C8E2BB-696A-4016-B603-509CA552E554}"/>
    <cellStyle name="Normal 9 2 2 2 3 3 4 3" xfId="31389" xr:uid="{7D3198DC-758E-4C7C-93F5-E488E7532943}"/>
    <cellStyle name="Normal 9 2 2 2 3 3 5" xfId="15816" xr:uid="{5B4AEAEC-4A17-4951-9258-E65CB6267025}"/>
    <cellStyle name="Normal 9 2 2 2 3 3 5 2" xfId="31391" xr:uid="{7D373F6D-D9C0-492A-B90B-2703F8E55C83}"/>
    <cellStyle name="Normal 9 2 2 2 3 3 6" xfId="34281" xr:uid="{7455CC94-5951-4EC0-93EB-62C0EA5453EA}"/>
    <cellStyle name="Normal 9 2 2 2 3 3_Canada W" xfId="35438" xr:uid="{1D22247F-5BF1-4F47-9CD7-CD199CC5E7FD}"/>
    <cellStyle name="Normal 9 2 2 2 3 4" xfId="15817" xr:uid="{3BD1842D-E1EA-45CF-AB5E-76644A5495AA}"/>
    <cellStyle name="Normal 9 2 2 2 3 4 2" xfId="15818" xr:uid="{C84B7C00-3A6B-44C4-A990-28C1B30F9523}"/>
    <cellStyle name="Normal 9 2 2 2 3 4 2 2" xfId="31393" xr:uid="{DC16D6B4-4E96-4514-9472-808AC8498EB7}"/>
    <cellStyle name="Normal 9 2 2 2 3 4 3" xfId="15819" xr:uid="{5FA7D03E-1C6A-43B4-99DA-9F20683D2C4B}"/>
    <cellStyle name="Normal 9 2 2 2 3 4 3 2" xfId="31394" xr:uid="{87AB60B1-FEDF-4250-B27E-4B8780EB3693}"/>
    <cellStyle name="Normal 9 2 2 2 3 4 4" xfId="31392" xr:uid="{86642B7D-E8EB-4953-9F66-4FFB4D07C97F}"/>
    <cellStyle name="Normal 9 2 2 2 3 4_Canada W" xfId="35439" xr:uid="{7F16CD2C-C7E7-45D0-8CC6-46160F22772A}"/>
    <cellStyle name="Normal 9 2 2 2 3 5" xfId="15820" xr:uid="{48FE6BB8-8778-457A-9C04-C2F5D821A276}"/>
    <cellStyle name="Normal 9 2 2 2 3 5 2" xfId="15821" xr:uid="{D4F1FD81-AF71-440F-B8A6-709E4793DA66}"/>
    <cellStyle name="Normal 9 2 2 2 3 5 2 2" xfId="31396" xr:uid="{51ED2008-AAB0-43D9-B58A-5277E995815E}"/>
    <cellStyle name="Normal 9 2 2 2 3 5 3" xfId="15822" xr:uid="{CDA5C007-D588-4D21-B50A-A4173CC8A250}"/>
    <cellStyle name="Normal 9 2 2 2 3 5 3 2" xfId="31397" xr:uid="{9FE14305-8824-461A-9E27-07823A61D5B2}"/>
    <cellStyle name="Normal 9 2 2 2 3 5 4" xfId="31395" xr:uid="{1EEAB01E-2D5E-4755-9BF2-2A1F6477E514}"/>
    <cellStyle name="Normal 9 2 2 2 3 5_Canada W" xfId="35440" xr:uid="{C4F5968A-1AA2-45DE-8880-E51609B4AD2F}"/>
    <cellStyle name="Normal 9 2 2 2 3 6" xfId="15823" xr:uid="{60868D1E-D869-46CB-AAC8-8A545EF23AFD}"/>
    <cellStyle name="Normal 9 2 2 2 3 6 2" xfId="15824" xr:uid="{8DB81B7D-D32B-4E95-89B1-DB40AE209680}"/>
    <cellStyle name="Normal 9 2 2 2 3 6 2 2" xfId="31399" xr:uid="{572B9B02-C8F2-4A08-8DF2-9A84EBE85060}"/>
    <cellStyle name="Normal 9 2 2 2 3 6 3" xfId="31398" xr:uid="{0473B8B8-A95A-4F0E-A307-131706C006DB}"/>
    <cellStyle name="Normal 9 2 2 2 3 6 3 2" xfId="36714" xr:uid="{42A67F1A-7CF3-45ED-850C-40D9AFD0A783}"/>
    <cellStyle name="Normal 9 2 2 2 3 6 4" xfId="36713" xr:uid="{26C57E96-A274-411C-90CB-7CC8E99AE8F0}"/>
    <cellStyle name="Normal 9 2 2 2 3 6_Canada W" xfId="35441" xr:uid="{4CC70BE8-C2A0-420D-B8A0-0C830B8218CF}"/>
    <cellStyle name="Normal 9 2 2 2 3 7" xfId="15825" xr:uid="{9B6A4775-AB7D-48AE-A64E-3664899CB795}"/>
    <cellStyle name="Normal 9 2 2 2 3 7 2" xfId="15826" xr:uid="{CACBED08-D8B1-4A13-8240-FCA8A1D69571}"/>
    <cellStyle name="Normal 9 2 2 2 3 7 2 2" xfId="31401" xr:uid="{A2FC6350-CB32-44AD-BC1C-5B08E7351A11}"/>
    <cellStyle name="Normal 9 2 2 2 3 7 3" xfId="31400" xr:uid="{5A0BA19F-707A-443F-9FA8-533E1DB4DB76}"/>
    <cellStyle name="Normal 9 2 2 2 3 8" xfId="15827" xr:uid="{18052E6C-9782-44A2-8CC4-17C5F9CDE57B}"/>
    <cellStyle name="Normal 9 2 2 2 3 8 2" xfId="31402" xr:uid="{F29BFC71-D245-467F-8F9B-CFF66B2175CA}"/>
    <cellStyle name="Normal 9 2 2 2 3 9" xfId="34278" xr:uid="{A9D2D98C-17AC-4E96-93E6-C8B1FCEFFCAB}"/>
    <cellStyle name="Normal 9 2 2 2 3 9 2" xfId="36712" xr:uid="{DEB4311E-552D-45C8-8527-63BADC9F0CD3}"/>
    <cellStyle name="Normal 9 2 2 2 3_Canada W" xfId="35442" xr:uid="{1FFF775C-F884-49A4-A896-E157AF120E7F}"/>
    <cellStyle name="Normal 9 2 2 2 4" xfId="2001" xr:uid="{00000000-0005-0000-0000-0000CA080000}"/>
    <cellStyle name="Normal 9 2 2 2 4 2" xfId="2002" xr:uid="{00000000-0005-0000-0000-0000CB080000}"/>
    <cellStyle name="Normal 9 2 2 2 4 2 2" xfId="15829" xr:uid="{AADBB4AD-D64C-4BFD-903E-938DE9D4C8FE}"/>
    <cellStyle name="Normal 9 2 2 2 4 2 2 2" xfId="15830" xr:uid="{867DE126-EA1B-4D2C-B2E2-EFA39BB46CDB}"/>
    <cellStyle name="Normal 9 2 2 2 4 2 2 2 2" xfId="31404" xr:uid="{5DE28851-7028-4A7C-86C6-A91D77DAB5E2}"/>
    <cellStyle name="Normal 9 2 2 2 4 2 2 3" xfId="15831" xr:uid="{C010FEC5-45DA-4631-A452-DA1D3BD6B321}"/>
    <cellStyle name="Normal 9 2 2 2 4 2 2 3 2" xfId="31405" xr:uid="{D0C3AAD8-DF3B-4B13-B488-01B2E31A2F5B}"/>
    <cellStyle name="Normal 9 2 2 2 4 2 2 4" xfId="31403" xr:uid="{40C39B37-FE9D-4DBB-8CA1-EA24BEEAD03E}"/>
    <cellStyle name="Normal 9 2 2 2 4 2 3" xfId="15832" xr:uid="{E60F21F0-EF41-4E05-A411-91FE4AFC11DD}"/>
    <cellStyle name="Normal 9 2 2 2 4 2 3 2" xfId="15833" xr:uid="{F61CF659-09AE-45FE-8C17-CAF08C6BB34C}"/>
    <cellStyle name="Normal 9 2 2 2 4 2 3 2 2" xfId="31407" xr:uid="{DE1C726A-6F53-4016-8A26-D951323428E1}"/>
    <cellStyle name="Normal 9 2 2 2 4 2 3 3" xfId="31406" xr:uid="{05EF59B2-DAB3-4994-8E03-0520C69561EC}"/>
    <cellStyle name="Normal 9 2 2 2 4 2 4" xfId="15834" xr:uid="{75C093B1-2FA6-4E43-8263-4F67C0A41E57}"/>
    <cellStyle name="Normal 9 2 2 2 4 2 4 2" xfId="15835" xr:uid="{31B607F1-8211-43D3-BF8C-537A4CE1FD80}"/>
    <cellStyle name="Normal 9 2 2 2 4 2 4 2 2" xfId="31409" xr:uid="{B8D8EE76-3501-438D-BA72-2D796C5FDD29}"/>
    <cellStyle name="Normal 9 2 2 2 4 2 4 3" xfId="31408" xr:uid="{2B99518F-C904-4357-AE1E-30F4ACDAAEFC}"/>
    <cellStyle name="Normal 9 2 2 2 4 2 5" xfId="15836" xr:uid="{9C1E9C8A-33C9-43B2-BC5E-DA0FF9F58B99}"/>
    <cellStyle name="Normal 9 2 2 2 4 2 5 2" xfId="31410" xr:uid="{ED14C79E-247D-482A-8FF1-9AD35531430A}"/>
    <cellStyle name="Normal 9 2 2 2 4 2 6" xfId="34283" xr:uid="{AEB10182-96A8-4E1D-AB37-320341DB92D2}"/>
    <cellStyle name="Normal 9 2 2 2 4 2_sales contracts" xfId="15828" xr:uid="{57644515-43FE-45AB-8F23-041F0F207F60}"/>
    <cellStyle name="Normal 9 2 2 2 4 3" xfId="15837" xr:uid="{16E48D32-2C76-4602-8BBF-9B6D4B88C9DB}"/>
    <cellStyle name="Normal 9 2 2 2 4 3 2" xfId="15838" xr:uid="{40875A42-88FE-45E7-B330-92B420387381}"/>
    <cellStyle name="Normal 9 2 2 2 4 3 2 2" xfId="31412" xr:uid="{7F75B595-3F9F-416F-83B1-FCA9E88C2ACB}"/>
    <cellStyle name="Normal 9 2 2 2 4 3 3" xfId="15839" xr:uid="{375D7255-7E79-49BA-8E2B-32CEAAF9D271}"/>
    <cellStyle name="Normal 9 2 2 2 4 3 3 2" xfId="31413" xr:uid="{AD4D883D-F695-4F4C-B673-FE37005D1088}"/>
    <cellStyle name="Normal 9 2 2 2 4 3 4" xfId="31411" xr:uid="{6344903F-0115-4296-B726-738DB0584AF7}"/>
    <cellStyle name="Normal 9 2 2 2 4 4" xfId="15840" xr:uid="{E0DC4791-3598-41E5-B4FB-FA18C2D1A254}"/>
    <cellStyle name="Normal 9 2 2 2 4 4 2" xfId="15841" xr:uid="{9C601CC2-5ECE-4A73-BD36-24A4A225B9DE}"/>
    <cellStyle name="Normal 9 2 2 2 4 4 2 2" xfId="31415" xr:uid="{A008D7C7-1ED1-44E5-9429-42946FE17D00}"/>
    <cellStyle name="Normal 9 2 2 2 4 4 3" xfId="15842" xr:uid="{34B7F51D-4262-4A11-A7D8-A4FB9A53D6F6}"/>
    <cellStyle name="Normal 9 2 2 2 4 4 3 2" xfId="31416" xr:uid="{018D0B72-E415-4A1C-9A0A-91BDC6AC1FB7}"/>
    <cellStyle name="Normal 9 2 2 2 4 4 4" xfId="31414" xr:uid="{AE04291F-13F5-4556-97CB-03D0F4C036C4}"/>
    <cellStyle name="Normal 9 2 2 2 4 5" xfId="15843" xr:uid="{2FE93C50-77C6-4930-ACF6-7CA9CF7DB484}"/>
    <cellStyle name="Normal 9 2 2 2 4 5 2" xfId="15844" xr:uid="{61ECEEEF-B634-4C7F-A472-0202C9934230}"/>
    <cellStyle name="Normal 9 2 2 2 4 5 2 2" xfId="31418" xr:uid="{39FF5F53-802A-4257-BBD9-8FF9F31F9F2E}"/>
    <cellStyle name="Normal 9 2 2 2 4 5 3" xfId="31417" xr:uid="{885A61F6-3D55-425D-8278-0ED6F8A1D862}"/>
    <cellStyle name="Normal 9 2 2 2 4 6" xfId="15845" xr:uid="{1B0438FB-3939-4092-B9DF-8FF8B7489CAB}"/>
    <cellStyle name="Normal 9 2 2 2 4 6 2" xfId="15846" xr:uid="{80DF8CFE-2DE6-46D1-B4A0-7EFCD5B8A8CD}"/>
    <cellStyle name="Normal 9 2 2 2 4 6 2 2" xfId="31420" xr:uid="{54B5E5D9-0A91-4D9D-A9E1-C13B4B82391C}"/>
    <cellStyle name="Normal 9 2 2 2 4 6 3" xfId="31419" xr:uid="{6D53872A-2DD9-4062-9DF9-32B69EF7F253}"/>
    <cellStyle name="Normal 9 2 2 2 4 7" xfId="15847" xr:uid="{EAE141E1-6FB8-474E-8873-0E900FDF438D}"/>
    <cellStyle name="Normal 9 2 2 2 4 7 2" xfId="31421" xr:uid="{7716544E-CFD4-4B84-BF19-B4BF6CFE0000}"/>
    <cellStyle name="Normal 9 2 2 2 4 8" xfId="34282" xr:uid="{D2DDADF3-2B3F-4EDB-8AC2-31693545EE9D}"/>
    <cellStyle name="Normal 9 2 2 2 4_Canada W" xfId="35443" xr:uid="{565EF768-83E6-4301-9E08-67E2136587D8}"/>
    <cellStyle name="Normal 9 2 2 2 5" xfId="2003" xr:uid="{00000000-0005-0000-0000-0000CD080000}"/>
    <cellStyle name="Normal 9 2 2 2 5 2" xfId="2004" xr:uid="{00000000-0005-0000-0000-0000CE080000}"/>
    <cellStyle name="Normal 9 2 2 2 5 2 2" xfId="15849" xr:uid="{65E065C0-5C76-48A9-B037-82DCBCBF8A5D}"/>
    <cellStyle name="Normal 9 2 2 2 5 2 2 2" xfId="15850" xr:uid="{200F483F-E49B-4565-8A8E-7660E4A25FBA}"/>
    <cellStyle name="Normal 9 2 2 2 5 2 2 2 2" xfId="31423" xr:uid="{EB6E9CB5-5CFE-482C-9993-E3E3371D275B}"/>
    <cellStyle name="Normal 9 2 2 2 5 2 2 3" xfId="15851" xr:uid="{AC582D7A-00DF-4A07-80FA-BFF99BBFC656}"/>
    <cellStyle name="Normal 9 2 2 2 5 2 2 3 2" xfId="31424" xr:uid="{DA55122C-1CA3-44C5-9140-40DDC6640ECE}"/>
    <cellStyle name="Normal 9 2 2 2 5 2 2 4" xfId="31422" xr:uid="{84800513-BD51-4567-B46E-178F82FB1310}"/>
    <cellStyle name="Normal 9 2 2 2 5 2 3" xfId="15852" xr:uid="{B3E60F9B-E9AD-4B25-A0A5-859BBFF7A189}"/>
    <cellStyle name="Normal 9 2 2 2 5 2 3 2" xfId="15853" xr:uid="{91E62480-DC12-4E51-9784-2A35E29CF65E}"/>
    <cellStyle name="Normal 9 2 2 2 5 2 3 2 2" xfId="31426" xr:uid="{E9F2BEE9-6198-407F-BE89-819CE2D4F870}"/>
    <cellStyle name="Normal 9 2 2 2 5 2 3 3" xfId="31425" xr:uid="{BB5FDFED-9C56-4561-99BC-AF87B5F3EADA}"/>
    <cellStyle name="Normal 9 2 2 2 5 2 4" xfId="15854" xr:uid="{B7DC886C-0CB7-4A7B-B217-7D5D8E1DD5C2}"/>
    <cellStyle name="Normal 9 2 2 2 5 2 4 2" xfId="15855" xr:uid="{F402BA65-0A23-418E-A29D-7AD6D89A2A77}"/>
    <cellStyle name="Normal 9 2 2 2 5 2 4 2 2" xfId="31428" xr:uid="{92E84599-BFBB-4989-9973-C122AC9F44B4}"/>
    <cellStyle name="Normal 9 2 2 2 5 2 4 3" xfId="31427" xr:uid="{9CE9FD53-9C09-4168-AF4C-FD25D7187F79}"/>
    <cellStyle name="Normal 9 2 2 2 5 2 5" xfId="15856" xr:uid="{82346ADD-C13B-4EC0-A024-27B7B0099A01}"/>
    <cellStyle name="Normal 9 2 2 2 5 2 5 2" xfId="31429" xr:uid="{8E0D2D10-7B91-43C7-8B4D-3B8ED989A8FD}"/>
    <cellStyle name="Normal 9 2 2 2 5 2 6" xfId="34285" xr:uid="{51AA879D-0E6D-40B2-9434-6529E157ECEC}"/>
    <cellStyle name="Normal 9 2 2 2 5 2_sales contracts" xfId="15848" xr:uid="{0DF8AFD8-FE81-4190-894F-4B0E80913204}"/>
    <cellStyle name="Normal 9 2 2 2 5 3" xfId="15857" xr:uid="{3D66237D-4FB5-4E6E-A510-766053963C3D}"/>
    <cellStyle name="Normal 9 2 2 2 5 3 2" xfId="15858" xr:uid="{1389CDB1-09AA-41EF-AC38-520F60DAEB73}"/>
    <cellStyle name="Normal 9 2 2 2 5 3 2 2" xfId="31431" xr:uid="{AAEEF6F9-8E71-4C9B-95F8-4726C9178E9A}"/>
    <cellStyle name="Normal 9 2 2 2 5 3 3" xfId="15859" xr:uid="{DA16A638-68B6-4148-850F-17BAEAFEFA3A}"/>
    <cellStyle name="Normal 9 2 2 2 5 3 3 2" xfId="31432" xr:uid="{EB63F6E2-D8A9-481D-9106-F0C2DA76639A}"/>
    <cellStyle name="Normal 9 2 2 2 5 3 4" xfId="31430" xr:uid="{130052F2-06FC-46FF-84C4-D8306CA7CFF2}"/>
    <cellStyle name="Normal 9 2 2 2 5 4" xfId="15860" xr:uid="{1F587198-0359-4013-8E1A-64A03E45E83E}"/>
    <cellStyle name="Normal 9 2 2 2 5 4 2" xfId="15861" xr:uid="{0A4C37D2-D4A0-43D4-B048-57910C56B17E}"/>
    <cellStyle name="Normal 9 2 2 2 5 4 2 2" xfId="31434" xr:uid="{304E5F5A-BD6B-41FB-A845-44FE02D0966B}"/>
    <cellStyle name="Normal 9 2 2 2 5 4 3" xfId="15862" xr:uid="{2D8E3CBA-E051-432D-B58D-55D3D90A4259}"/>
    <cellStyle name="Normal 9 2 2 2 5 4 3 2" xfId="31435" xr:uid="{FC415544-B80C-4F45-BBD7-E0A8329AF9EE}"/>
    <cellStyle name="Normal 9 2 2 2 5 4 4" xfId="31433" xr:uid="{6E563F08-E85D-4E94-9BAF-588E7F1673F8}"/>
    <cellStyle name="Normal 9 2 2 2 5 5" xfId="15863" xr:uid="{63320F40-2CF0-4EB0-B080-B4590DF342A3}"/>
    <cellStyle name="Normal 9 2 2 2 5 5 2" xfId="15864" xr:uid="{4BDC47A8-3695-481B-9E8E-06E8D0319B55}"/>
    <cellStyle name="Normal 9 2 2 2 5 5 2 2" xfId="31437" xr:uid="{A737D9B2-39E5-434D-8137-345B3190E1EC}"/>
    <cellStyle name="Normal 9 2 2 2 5 5 3" xfId="31436" xr:uid="{38C8FCD0-9D99-4CCD-A69C-C985A57CBA9A}"/>
    <cellStyle name="Normal 9 2 2 2 5 6" xfId="15865" xr:uid="{5822BBFA-D67A-4B2C-B411-CBC06CFD42A0}"/>
    <cellStyle name="Normal 9 2 2 2 5 6 2" xfId="15866" xr:uid="{FEAC56A3-F5EC-4357-8F17-66A57C75ED64}"/>
    <cellStyle name="Normal 9 2 2 2 5 6 2 2" xfId="31439" xr:uid="{EFE16547-C824-467F-8F65-9A02D40BE3A7}"/>
    <cellStyle name="Normal 9 2 2 2 5 6 3" xfId="31438" xr:uid="{ED968CD4-5A4C-4773-85DF-E36845C6DBF5}"/>
    <cellStyle name="Normal 9 2 2 2 5 7" xfId="15867" xr:uid="{6465E497-882F-40E9-BAAB-D2CEBC94714D}"/>
    <cellStyle name="Normal 9 2 2 2 5 7 2" xfId="31440" xr:uid="{CFE687CD-3706-45C4-AB80-97E3C611C3A3}"/>
    <cellStyle name="Normal 9 2 2 2 5 8" xfId="34284" xr:uid="{214CE138-7116-4AA8-8EDA-AF50723AA3F8}"/>
    <cellStyle name="Normal 9 2 2 2 5_Canada W" xfId="35444" xr:uid="{AC74A414-D45D-4EFF-9ADB-D745FEF7B62B}"/>
    <cellStyle name="Normal 9 2 2 2 6" xfId="2005" xr:uid="{00000000-0005-0000-0000-0000D0080000}"/>
    <cellStyle name="Normal 9 2 2 2 6 2" xfId="15868" xr:uid="{B1D9D40A-7A88-4370-8BD5-B0599F10FBFA}"/>
    <cellStyle name="Normal 9 2 2 2 6 2 2" xfId="15869" xr:uid="{C0CC72CF-21A2-4FA4-B6CE-95B326A34B51}"/>
    <cellStyle name="Normal 9 2 2 2 6 2 2 2" xfId="15870" xr:uid="{7CA25EC4-9CE2-4E5D-A92E-81923E779330}"/>
    <cellStyle name="Normal 9 2 2 2 6 2 2 2 2" xfId="31443" xr:uid="{EC4FF005-F1B6-4C55-A266-F972D9F63A72}"/>
    <cellStyle name="Normal 9 2 2 2 6 2 2 3" xfId="31442" xr:uid="{CEA50C37-8C4B-4933-AE18-5BEA4FC8979F}"/>
    <cellStyle name="Normal 9 2 2 2 6 2 3" xfId="15871" xr:uid="{7E47B7A5-6370-4306-98EE-1D9370B86567}"/>
    <cellStyle name="Normal 9 2 2 2 6 2 3 2" xfId="15872" xr:uid="{0264678F-F0FF-4B39-A2CD-F05E4C1EC434}"/>
    <cellStyle name="Normal 9 2 2 2 6 2 3 2 2" xfId="31445" xr:uid="{32C1A5A5-892C-4C10-A688-339F624E42E6}"/>
    <cellStyle name="Normal 9 2 2 2 6 2 3 3" xfId="31444" xr:uid="{55697C4E-5E66-4B9E-A91B-B4ED6CCB8235}"/>
    <cellStyle name="Normal 9 2 2 2 6 2 4" xfId="15873" xr:uid="{D1A2B70C-5A85-4771-8FC4-EE052F62BE2C}"/>
    <cellStyle name="Normal 9 2 2 2 6 2 4 2" xfId="31446" xr:uid="{4E299118-5BDA-465D-9D6E-63F728B59663}"/>
    <cellStyle name="Normal 9 2 2 2 6 2 5" xfId="31441" xr:uid="{2CC42150-32BD-46FB-847A-487573D8E2E2}"/>
    <cellStyle name="Normal 9 2 2 2 6 3" xfId="15874" xr:uid="{3F7BB5D9-8F6D-4983-8059-1EFD6108851C}"/>
    <cellStyle name="Normal 9 2 2 2 6 3 2" xfId="15875" xr:uid="{0900E23B-293F-448E-ACB6-03B911BBFF21}"/>
    <cellStyle name="Normal 9 2 2 2 6 3 2 2" xfId="31448" xr:uid="{BAF0C67F-4602-46A0-85AF-73C585559AC7}"/>
    <cellStyle name="Normal 9 2 2 2 6 3 3" xfId="15876" xr:uid="{0CC9FEB9-2080-4849-8F8D-674D44FB3CB4}"/>
    <cellStyle name="Normal 9 2 2 2 6 3 3 2" xfId="31449" xr:uid="{F7B04F92-0849-469B-8A77-EC9E01C97172}"/>
    <cellStyle name="Normal 9 2 2 2 6 3 4" xfId="31447" xr:uid="{C33D0BAF-8F0D-4291-9194-D17A95E6EB78}"/>
    <cellStyle name="Normal 9 2 2 2 6 4" xfId="15877" xr:uid="{D079D494-0D2F-4691-B2E2-DF74C54086DD}"/>
    <cellStyle name="Normal 9 2 2 2 6 4 2" xfId="15878" xr:uid="{47E63E13-C975-4564-B71C-F78AD8394D6C}"/>
    <cellStyle name="Normal 9 2 2 2 6 4 2 2" xfId="31451" xr:uid="{6B959FFE-26BF-40EB-8A35-6ACD6CC62795}"/>
    <cellStyle name="Normal 9 2 2 2 6 4 3" xfId="31450" xr:uid="{55775D25-9444-40AC-AD63-3D8EAC1FBCE3}"/>
    <cellStyle name="Normal 9 2 2 2 6 5" xfId="15879" xr:uid="{53727394-6E20-4105-9E1D-B1DF545F0D73}"/>
    <cellStyle name="Normal 9 2 2 2 6 5 2" xfId="15880" xr:uid="{C7821076-48FF-4CA5-9C7C-62B6196F15A6}"/>
    <cellStyle name="Normal 9 2 2 2 6 5 2 2" xfId="31453" xr:uid="{264C58A5-1279-41B1-9F68-2EFEC5CD961C}"/>
    <cellStyle name="Normal 9 2 2 2 6 5 3" xfId="31452" xr:uid="{EFB0ACB9-37C6-4EDB-9D10-1E814EFAAB1C}"/>
    <cellStyle name="Normal 9 2 2 2 6 6" xfId="15881" xr:uid="{9D34F4A1-51C2-4789-9A1D-E646D3B83E72}"/>
    <cellStyle name="Normal 9 2 2 2 6 6 2" xfId="31454" xr:uid="{6BC27F49-329D-495D-B4E5-CB9B911348BA}"/>
    <cellStyle name="Normal 9 2 2 2 6 7" xfId="34286" xr:uid="{79312536-013C-438A-B363-28A5E2382E2E}"/>
    <cellStyle name="Normal 9 2 2 2 6_Canada W" xfId="35445" xr:uid="{9AE0F5D1-9E1F-456C-B7AF-F0B77FE949AD}"/>
    <cellStyle name="Normal 9 2 2 2 7" xfId="2006" xr:uid="{00000000-0005-0000-0000-0000D1080000}"/>
    <cellStyle name="Normal 9 2 2 2 7 2" xfId="15882" xr:uid="{7B0B528D-3D47-4625-B453-DAA29F1D91C0}"/>
    <cellStyle name="Normal 9 2 2 2 7 2 2" xfId="15883" xr:uid="{D0DD8E84-2713-4CA5-A646-509815C9E938}"/>
    <cellStyle name="Normal 9 2 2 2 7 2 2 2" xfId="15884" xr:uid="{0FB1930B-591D-42BA-A5F7-6F8FA2C42FBE}"/>
    <cellStyle name="Normal 9 2 2 2 7 2 2 2 2" xfId="31457" xr:uid="{4B2AB2CA-A419-48DA-A00C-523AAFCD0329}"/>
    <cellStyle name="Normal 9 2 2 2 7 2 2 3" xfId="31456" xr:uid="{04591FA8-1A5B-4BB9-9621-30FB5C536CDA}"/>
    <cellStyle name="Normal 9 2 2 2 7 2 3" xfId="15885" xr:uid="{AE603D67-6749-45BB-8254-40BE4173A4B5}"/>
    <cellStyle name="Normal 9 2 2 2 7 2 3 2" xfId="15886" xr:uid="{68370BE3-4858-48B0-B2EC-ED881305AB83}"/>
    <cellStyle name="Normal 9 2 2 2 7 2 3 2 2" xfId="31459" xr:uid="{07727F03-4C41-48FD-AB44-B22C76D080FF}"/>
    <cellStyle name="Normal 9 2 2 2 7 2 3 3" xfId="31458" xr:uid="{C14EA9F9-DEFC-4EA0-8C1B-7F964B556480}"/>
    <cellStyle name="Normal 9 2 2 2 7 2 4" xfId="15887" xr:uid="{2C040551-2F9A-4271-B991-F9E6BB21F420}"/>
    <cellStyle name="Normal 9 2 2 2 7 2 4 2" xfId="31460" xr:uid="{52EB2809-BC06-4EBB-941C-D1DF59B1128D}"/>
    <cellStyle name="Normal 9 2 2 2 7 2 5" xfId="31455" xr:uid="{CE2E57D5-0507-475C-9374-EC97CF361F1A}"/>
    <cellStyle name="Normal 9 2 2 2 7 3" xfId="15888" xr:uid="{5A748152-D59A-4ADB-8144-FDA49821E814}"/>
    <cellStyle name="Normal 9 2 2 2 7 3 2" xfId="15889" xr:uid="{FF139A52-F13B-4AA6-B9E7-4A8E919E84E4}"/>
    <cellStyle name="Normal 9 2 2 2 7 3 2 2" xfId="31462" xr:uid="{DCCE46F1-21FB-46C9-8FB3-77D37C8E4D16}"/>
    <cellStyle name="Normal 9 2 2 2 7 3 3" xfId="15890" xr:uid="{27CF3966-BFF1-4F3C-83E5-5C4FD9BE4E3C}"/>
    <cellStyle name="Normal 9 2 2 2 7 3 3 2" xfId="31463" xr:uid="{3216D594-DE2D-4F40-B94B-6A835BDEAAC2}"/>
    <cellStyle name="Normal 9 2 2 2 7 3 4" xfId="31461" xr:uid="{F65C04C2-3871-4D9C-875D-52409729C798}"/>
    <cellStyle name="Normal 9 2 2 2 7 4" xfId="15891" xr:uid="{0E7D9ED7-BBE5-48EC-95FB-5CF24B069E23}"/>
    <cellStyle name="Normal 9 2 2 2 7 4 2" xfId="15892" xr:uid="{A3D341F0-9A45-43A7-AD95-2E77CCE6432C}"/>
    <cellStyle name="Normal 9 2 2 2 7 4 2 2" xfId="31465" xr:uid="{4097A319-4713-4BC2-AC5B-0A809A447044}"/>
    <cellStyle name="Normal 9 2 2 2 7 4 3" xfId="31464" xr:uid="{4D430D34-F86B-4626-8A67-346F077BBE93}"/>
    <cellStyle name="Normal 9 2 2 2 7 5" xfId="15893" xr:uid="{E414D103-D742-4796-8DA1-688BF293085D}"/>
    <cellStyle name="Normal 9 2 2 2 7 5 2" xfId="15894" xr:uid="{7051AF3F-2DC3-4078-9B4B-B4D385D23236}"/>
    <cellStyle name="Normal 9 2 2 2 7 5 2 2" xfId="31467" xr:uid="{7839E113-BFB5-4359-8B87-59AF61A8FC8B}"/>
    <cellStyle name="Normal 9 2 2 2 7 5 3" xfId="31466" xr:uid="{C1A5E7B9-8A9E-4316-BA31-974C1E4B4822}"/>
    <cellStyle name="Normal 9 2 2 2 7 6" xfId="15895" xr:uid="{E3A0D893-3668-40C8-8190-4255E43A42CA}"/>
    <cellStyle name="Normal 9 2 2 2 7 6 2" xfId="31468" xr:uid="{045A7A88-DFD0-4458-B998-BCF27460564D}"/>
    <cellStyle name="Normal 9 2 2 2 7 7" xfId="34287" xr:uid="{10F49D7F-B4A5-4C8A-AAF4-697052CD8507}"/>
    <cellStyle name="Normal 9 2 2 2 7_Canada W" xfId="35446" xr:uid="{D9E1B6AB-4397-4AC7-B942-1560436DE5C8}"/>
    <cellStyle name="Normal 9 2 2 2 8" xfId="15896" xr:uid="{F996CE98-3700-44AE-A99F-DA63E4384294}"/>
    <cellStyle name="Normal 9 2 2 2 8 2" xfId="15897" xr:uid="{646DA068-9E88-4512-A7EA-5E6EF8AE4D23}"/>
    <cellStyle name="Normal 9 2 2 2 8 2 2" xfId="15898" xr:uid="{9694344F-D35A-4B7B-8085-D7F4EE4ED337}"/>
    <cellStyle name="Normal 9 2 2 2 8 2 2 2" xfId="31471" xr:uid="{30CF0D39-42CB-468A-B109-BDFF59F2084F}"/>
    <cellStyle name="Normal 9 2 2 2 8 2 3" xfId="31470" xr:uid="{5B20C202-8440-49D6-B2DA-289B7F74631C}"/>
    <cellStyle name="Normal 9 2 2 2 8 3" xfId="15899" xr:uid="{A605F5FE-860A-439D-A492-7C77AD587422}"/>
    <cellStyle name="Normal 9 2 2 2 8 3 2" xfId="15900" xr:uid="{D1F44631-BBAA-4175-BF37-CD9D9BB1EC85}"/>
    <cellStyle name="Normal 9 2 2 2 8 3 2 2" xfId="31473" xr:uid="{1169BA97-8CA5-424B-9191-91F07D82E3A5}"/>
    <cellStyle name="Normal 9 2 2 2 8 3 3" xfId="31472" xr:uid="{74F70C04-94A4-4CB8-87AE-9E325C080483}"/>
    <cellStyle name="Normal 9 2 2 2 8 4" xfId="15901" xr:uid="{1A91CF5B-C7D5-4DA1-88DC-B62A1CCDF0BD}"/>
    <cellStyle name="Normal 9 2 2 2 8 4 2" xfId="31474" xr:uid="{27ECEEFD-4868-49EE-9A86-8A614B0AC45E}"/>
    <cellStyle name="Normal 9 2 2 2 8 5" xfId="31469" xr:uid="{8641EF59-C332-4047-85ED-35A2A50E8B5C}"/>
    <cellStyle name="Normal 9 2 2 2 8_Canada W" xfId="35447" xr:uid="{4A022987-B37F-44AE-B6C5-B1B3C641C847}"/>
    <cellStyle name="Normal 9 2 2 2 9" xfId="15902" xr:uid="{80C4484E-166E-49ED-AB16-FEB31B2F09EF}"/>
    <cellStyle name="Normal 9 2 2 2 9 2" xfId="15903" xr:uid="{C3042D3A-778A-461B-97DF-234F6F4BD402}"/>
    <cellStyle name="Normal 9 2 2 2 9 2 2" xfId="31476" xr:uid="{56338CB3-65E0-4E5A-8092-3DD42B00C6EB}"/>
    <cellStyle name="Normal 9 2 2 2 9 3" xfId="15904" xr:uid="{EBE71DF7-27F5-4242-B295-E52369B41A02}"/>
    <cellStyle name="Normal 9 2 2 2 9 3 2" xfId="31477" xr:uid="{80F003B6-4126-4E37-AEF1-6483AB2BAE84}"/>
    <cellStyle name="Normal 9 2 2 2 9 4" xfId="31475" xr:uid="{B08FC06B-323C-4EFE-A4AA-3A6CAD51FBF5}"/>
    <cellStyle name="Normal 9 2 2 2_2015 BFOREC HFM PLBS" xfId="2007" xr:uid="{00000000-0005-0000-0000-0000D2080000}"/>
    <cellStyle name="Normal 9 2 2 3" xfId="2008" xr:uid="{00000000-0005-0000-0000-0000D3080000}"/>
    <cellStyle name="Normal 9 2 2 3 10" xfId="33596" xr:uid="{3ECE9943-F496-471D-B518-A78C1BB9D1FF}"/>
    <cellStyle name="Normal 9 2 2 3 10 2" xfId="36716" xr:uid="{759F1A36-BDE7-4762-8634-251DD577E08F}"/>
    <cellStyle name="Normal 9 2 2 3 11" xfId="34288" xr:uid="{304A8E8D-D0AB-47B0-97AF-5041348742DA}"/>
    <cellStyle name="Normal 9 2 2 3 11 2" xfId="36715" xr:uid="{BF325C60-A63D-45AF-9AA3-D1D2C4B43540}"/>
    <cellStyle name="Normal 9 2 2 3 2" xfId="2009" xr:uid="{00000000-0005-0000-0000-0000D4080000}"/>
    <cellStyle name="Normal 9 2 2 3 2 2" xfId="2010" xr:uid="{00000000-0005-0000-0000-0000D5080000}"/>
    <cellStyle name="Normal 9 2 2 3 2 2 2" xfId="15905" xr:uid="{03044476-C278-4D3D-AD3F-55E6DC9BB124}"/>
    <cellStyle name="Normal 9 2 2 3 2 2 2 2" xfId="15906" xr:uid="{9646C043-8814-47D0-A1A2-988BA1EDE265}"/>
    <cellStyle name="Normal 9 2 2 3 2 2 2 2 2" xfId="31479" xr:uid="{73F9CE7D-ABF1-4407-BDAC-06C97DD68335}"/>
    <cellStyle name="Normal 9 2 2 3 2 2 2 3" xfId="15907" xr:uid="{BD87FAE3-8BA0-48B0-99CB-2246B86372B3}"/>
    <cellStyle name="Normal 9 2 2 3 2 2 2 3 2" xfId="31480" xr:uid="{2F7F4A7E-4745-46B8-842E-EF66B6AD7A45}"/>
    <cellStyle name="Normal 9 2 2 3 2 2 2 4" xfId="31478" xr:uid="{A24E169B-18D0-4FA5-A8BC-3BF49EBC015C}"/>
    <cellStyle name="Normal 9 2 2 3 2 2 3" xfId="15908" xr:uid="{9A92124D-410A-4956-9CEE-B02A0CBE7D10}"/>
    <cellStyle name="Normal 9 2 2 3 2 2 3 2" xfId="15909" xr:uid="{2D36A541-D53E-4980-904F-B93D09967F60}"/>
    <cellStyle name="Normal 9 2 2 3 2 2 3 2 2" xfId="31482" xr:uid="{D42178B6-0161-446D-9812-41D57AB29738}"/>
    <cellStyle name="Normal 9 2 2 3 2 2 3 3" xfId="31481" xr:uid="{87962932-B8C8-4BCF-BB91-3E4BAFE44228}"/>
    <cellStyle name="Normal 9 2 2 3 2 2 4" xfId="15910" xr:uid="{131E1136-1F24-4DCD-B2C4-1E8AA555E984}"/>
    <cellStyle name="Normal 9 2 2 3 2 2 4 2" xfId="15911" xr:uid="{A8CBAA81-A5FC-4453-94C5-676496A2567B}"/>
    <cellStyle name="Normal 9 2 2 3 2 2 4 2 2" xfId="31484" xr:uid="{818E1730-33B6-4165-97A9-A72E4591FA32}"/>
    <cellStyle name="Normal 9 2 2 3 2 2 4 3" xfId="31483" xr:uid="{89AFA9BE-E544-4F4B-A963-D0F67406D72D}"/>
    <cellStyle name="Normal 9 2 2 3 2 2 5" xfId="15912" xr:uid="{D388880B-6C4D-4D6A-AA65-EE55C7C0C4CE}"/>
    <cellStyle name="Normal 9 2 2 3 2 2 5 2" xfId="31485" xr:uid="{9B77EFB5-F7B1-4CD6-ABE3-F8BD01D48D1E}"/>
    <cellStyle name="Normal 9 2 2 3 2 2 6" xfId="34290" xr:uid="{30BD8C87-8AA2-445A-801D-A4670053B4E8}"/>
    <cellStyle name="Normal 9 2 2 3 2 2_Canada W" xfId="35448" xr:uid="{9D504F12-B1A3-4AAA-B81D-D00B0CF27B64}"/>
    <cellStyle name="Normal 9 2 2 3 2 3" xfId="15913" xr:uid="{A4A453D7-A9CA-4944-97AD-FD3ED6D2A897}"/>
    <cellStyle name="Normal 9 2 2 3 2 3 2" xfId="15914" xr:uid="{5EA2B8C8-175E-472F-BD3E-D5654D7A3213}"/>
    <cellStyle name="Normal 9 2 2 3 2 3 2 2" xfId="31487" xr:uid="{E99EF70E-9846-4F2A-AE03-E08D73F2B09C}"/>
    <cellStyle name="Normal 9 2 2 3 2 3 3" xfId="15915" xr:uid="{6E220FF4-EA86-40E9-9925-CE0389AB2682}"/>
    <cellStyle name="Normal 9 2 2 3 2 3 3 2" xfId="31488" xr:uid="{C28EE122-9C66-432B-ABAE-2E9E1F276FB6}"/>
    <cellStyle name="Normal 9 2 2 3 2 3 4" xfId="31486" xr:uid="{47CF8D00-C627-45C0-8F15-F24C69025C72}"/>
    <cellStyle name="Normal 9 2 2 3 2 3_Canada W" xfId="35449" xr:uid="{1B6E051B-7155-4907-8E2E-9C19F411BD20}"/>
    <cellStyle name="Normal 9 2 2 3 2 4" xfId="15916" xr:uid="{D5802A7F-90E0-4B91-ADE2-2190401AC9A5}"/>
    <cellStyle name="Normal 9 2 2 3 2 4 2" xfId="15917" xr:uid="{4B58EC9B-A8CF-42FD-9A68-89FE94E3C8C0}"/>
    <cellStyle name="Normal 9 2 2 3 2 4 2 2" xfId="31490" xr:uid="{9DE350DA-C9DB-4B56-8D15-FEF3BDBB4E7B}"/>
    <cellStyle name="Normal 9 2 2 3 2 4 3" xfId="15918" xr:uid="{F2CEDCDB-7368-47E4-A47C-5F89C7A863DB}"/>
    <cellStyle name="Normal 9 2 2 3 2 4 3 2" xfId="31491" xr:uid="{E2809F37-4817-4AA3-B2EE-763BC49C98A1}"/>
    <cellStyle name="Normal 9 2 2 3 2 4 4" xfId="31489" xr:uid="{A04734E3-040D-4CA0-8C44-B5E18D101CB4}"/>
    <cellStyle name="Normal 9 2 2 3 2 4_Canada W" xfId="35450" xr:uid="{CB881F83-7E70-4B66-86E9-3BFB85999566}"/>
    <cellStyle name="Normal 9 2 2 3 2 5" xfId="15919" xr:uid="{9A08A767-4E4D-41C6-8218-91E0CC102B76}"/>
    <cellStyle name="Normal 9 2 2 3 2 5 2" xfId="15920" xr:uid="{17C534B9-4B7A-417E-821B-61ECBFCAFD4B}"/>
    <cellStyle name="Normal 9 2 2 3 2 5 2 2" xfId="31493" xr:uid="{5FBDEEDC-C312-4025-8BED-11A6675D2735}"/>
    <cellStyle name="Normal 9 2 2 3 2 5 3" xfId="31492" xr:uid="{A4BE9AFF-1251-4344-97FA-223B994CC4EB}"/>
    <cellStyle name="Normal 9 2 2 3 2 5 3 2" xfId="36719" xr:uid="{CCE5BB6B-C65D-4D0F-934F-E71AF9CF4C91}"/>
    <cellStyle name="Normal 9 2 2 3 2 5 4" xfId="36718" xr:uid="{8174AC68-0142-4562-8A3A-5E4F417905F9}"/>
    <cellStyle name="Normal 9 2 2 3 2 5_Canada W" xfId="35451" xr:uid="{DA0212C4-BDEF-4EF0-B2D9-8C1EC8C93527}"/>
    <cellStyle name="Normal 9 2 2 3 2 6" xfId="15921" xr:uid="{3DC91A7B-C481-4C4F-B6BF-A741074E2153}"/>
    <cellStyle name="Normal 9 2 2 3 2 6 2" xfId="15922" xr:uid="{F561C1FD-87AD-4786-8557-202C4EC72E1A}"/>
    <cellStyle name="Normal 9 2 2 3 2 6 2 2" xfId="31495" xr:uid="{89946524-0024-4824-BE0E-EA9F59FE934C}"/>
    <cellStyle name="Normal 9 2 2 3 2 6 3" xfId="31494" xr:uid="{1859A633-F299-4825-A2CB-CF8470519FFF}"/>
    <cellStyle name="Normal 9 2 2 3 2 6 3 2" xfId="36721" xr:uid="{40062A90-5880-4925-920C-34B4F5F4880F}"/>
    <cellStyle name="Normal 9 2 2 3 2 6 4" xfId="36720" xr:uid="{FD9F00E3-83F0-4E60-A2E0-451E8B222B20}"/>
    <cellStyle name="Normal 9 2 2 3 2 6_Canada W" xfId="35452" xr:uid="{C2A89574-1987-4C35-84E1-7055793DD3DA}"/>
    <cellStyle name="Normal 9 2 2 3 2 7" xfId="15923" xr:uid="{86780126-8B58-4918-8F8C-E46EB744F4F8}"/>
    <cellStyle name="Normal 9 2 2 3 2 7 2" xfId="31496" xr:uid="{CD6C5A94-13B1-45AD-B452-3AF6CC4E840A}"/>
    <cellStyle name="Normal 9 2 2 3 2 8" xfId="33597" xr:uid="{294900A6-772B-4775-BF51-28999A5E927A}"/>
    <cellStyle name="Normal 9 2 2 3 2 8 2" xfId="36722" xr:uid="{048ECCC9-0563-4A20-A948-D7CE926CB822}"/>
    <cellStyle name="Normal 9 2 2 3 2 9" xfId="34289" xr:uid="{B7576A91-2F22-4413-9D4E-3EA7FF05CEC4}"/>
    <cellStyle name="Normal 9 2 2 3 2 9 2" xfId="36717" xr:uid="{85A08459-2B25-47A4-ACED-F5375A049C3B}"/>
    <cellStyle name="Normal 9 2 2 3 2_Canada W" xfId="35453" xr:uid="{D8A2DE68-0A5E-469A-AA53-0098286E0A67}"/>
    <cellStyle name="Normal 9 2 2 3 3" xfId="2011" xr:uid="{00000000-0005-0000-0000-0000D7080000}"/>
    <cellStyle name="Normal 9 2 2 3 3 2" xfId="15924" xr:uid="{B8D81A81-B37C-48A6-A02D-32E0337847D5}"/>
    <cellStyle name="Normal 9 2 2 3 3 2 2" xfId="15925" xr:uid="{619818B3-2911-4E72-AD29-B988A3C95F5B}"/>
    <cellStyle name="Normal 9 2 2 3 3 2 2 2" xfId="31498" xr:uid="{5503FE42-A813-469D-9ED9-E89F65E746AC}"/>
    <cellStyle name="Normal 9 2 2 3 3 2 3" xfId="15926" xr:uid="{D4EAE82C-8858-4498-AE7F-46BB8058F5A9}"/>
    <cellStyle name="Normal 9 2 2 3 3 2 3 2" xfId="31499" xr:uid="{D213B49F-227A-414F-9AD7-64D02981997E}"/>
    <cellStyle name="Normal 9 2 2 3 3 2 4" xfId="31497" xr:uid="{66DCF75B-E02E-406F-9724-CBE829A4B337}"/>
    <cellStyle name="Normal 9 2 2 3 3 2_Canada W" xfId="35454" xr:uid="{B3AA8EDB-2D3C-4340-A948-50E90D0A837A}"/>
    <cellStyle name="Normal 9 2 2 3 3 3" xfId="15927" xr:uid="{B44AFD97-374F-4E1C-B5E4-E22F50B8FC40}"/>
    <cellStyle name="Normal 9 2 2 3 3 3 2" xfId="15928" xr:uid="{8439BA8F-4B7D-4850-B54C-8A7199E071E2}"/>
    <cellStyle name="Normal 9 2 2 3 3 3 2 2" xfId="31501" xr:uid="{4A2DD5B6-11EA-4ADC-B597-DE1464AF90A7}"/>
    <cellStyle name="Normal 9 2 2 3 3 3 3" xfId="31500" xr:uid="{84EFA7E0-80A6-4D51-B1ED-9F41B4D213A0}"/>
    <cellStyle name="Normal 9 2 2 3 3 3 3 2" xfId="36725" xr:uid="{F9BD414A-7018-4DFC-B5F8-D6BAB9EAB367}"/>
    <cellStyle name="Normal 9 2 2 3 3 3 4" xfId="36724" xr:uid="{6542DF09-A1B8-419C-9CBA-BDA068C50028}"/>
    <cellStyle name="Normal 9 2 2 3 3 3_Canada W" xfId="35455" xr:uid="{3F03E639-DCDD-488D-B382-7C5B7FED3B8B}"/>
    <cellStyle name="Normal 9 2 2 3 3 4" xfId="15929" xr:uid="{4562740C-799B-4271-9CE1-F5F01A5B1FE6}"/>
    <cellStyle name="Normal 9 2 2 3 3 4 2" xfId="15930" xr:uid="{86D4F188-E0CF-4651-B5FA-0C5D02A56D33}"/>
    <cellStyle name="Normal 9 2 2 3 3 4 2 2" xfId="31503" xr:uid="{A57F5BED-2ACC-470B-9B0A-0C1DF6FDFA70}"/>
    <cellStyle name="Normal 9 2 2 3 3 4 3" xfId="31502" xr:uid="{02986360-09C9-441D-8520-0C90E7221709}"/>
    <cellStyle name="Normal 9 2 2 3 3 4 3 2" xfId="36727" xr:uid="{47EC4652-C359-498B-A5F5-2F9C18CF3766}"/>
    <cellStyle name="Normal 9 2 2 3 3 4 4" xfId="36726" xr:uid="{3219E2A3-D9D3-4D04-8B87-056904D0B4EE}"/>
    <cellStyle name="Normal 9 2 2 3 3 4_Canada W" xfId="35456" xr:uid="{F4BF6783-C729-4A87-86FE-469F9C08515F}"/>
    <cellStyle name="Normal 9 2 2 3 3 5" xfId="15931" xr:uid="{D603129C-615F-4E76-BA45-7A3D7E228FFF}"/>
    <cellStyle name="Normal 9 2 2 3 3 5 2" xfId="31504" xr:uid="{57B312D6-5DC8-4EA3-8C2B-079DA158800E}"/>
    <cellStyle name="Normal 9 2 2 3 3 5 2 2" xfId="36729" xr:uid="{F91F6341-8F40-42FC-AACA-1138ACA94B0A}"/>
    <cellStyle name="Normal 9 2 2 3 3 5 3" xfId="33598" xr:uid="{F165A4F2-5543-4083-8AED-191082460231}"/>
    <cellStyle name="Normal 9 2 2 3 3 5 3 2" xfId="36730" xr:uid="{3AF81B45-860E-4893-94F7-F3FE99386015}"/>
    <cellStyle name="Normal 9 2 2 3 3 5 4" xfId="36728" xr:uid="{45E21EA3-8610-4BDC-B432-8BCF2AF75562}"/>
    <cellStyle name="Normal 9 2 2 3 3 5_Canada W" xfId="35457" xr:uid="{C0C45EB5-1752-4642-9C04-E8901F16EEEA}"/>
    <cellStyle name="Normal 9 2 2 3 3 6" xfId="33599" xr:uid="{24CF1B8E-4F65-4303-8115-C0A798B0087F}"/>
    <cellStyle name="Normal 9 2 2 3 3 6 2" xfId="33600" xr:uid="{A8AD187A-1A06-49D0-A289-B1CBB91543B2}"/>
    <cellStyle name="Normal 9 2 2 3 3 6 2 2" xfId="36732" xr:uid="{6960A7C8-0F54-441E-B2F6-936DF4AE2E2B}"/>
    <cellStyle name="Normal 9 2 2 3 3 6 3" xfId="33601" xr:uid="{B5380EA5-B0AE-40B6-A282-B84B1384F468}"/>
    <cellStyle name="Normal 9 2 2 3 3 6 3 2" xfId="36733" xr:uid="{63582061-8A2B-4C4C-B44B-E882958C8086}"/>
    <cellStyle name="Normal 9 2 2 3 3 6 4" xfId="36731" xr:uid="{252F3BC9-117B-4103-BF0C-FADA1153B7F0}"/>
    <cellStyle name="Normal 9 2 2 3 3 6_Canada W" xfId="35458" xr:uid="{18FFAF0A-C682-413B-8507-8A909EE7E8FC}"/>
    <cellStyle name="Normal 9 2 2 3 3 7" xfId="33602" xr:uid="{403D3742-F243-48A4-9BE2-7F10C1D28931}"/>
    <cellStyle name="Normal 9 2 2 3 3 7 2" xfId="36734" xr:uid="{F2249931-5A76-449C-B335-8DF769CEA0F1}"/>
    <cellStyle name="Normal 9 2 2 3 3 8" xfId="33603" xr:uid="{77AC98D2-6E12-45B0-95BD-C9ECC59B7F0B}"/>
    <cellStyle name="Normal 9 2 2 3 3 8 2" xfId="36735" xr:uid="{AA867D05-C3C3-4756-8770-F4CFB16E9CF8}"/>
    <cellStyle name="Normal 9 2 2 3 3 9" xfId="34291" xr:uid="{B09F7481-3363-41D2-9F61-6B0B725F5D78}"/>
    <cellStyle name="Normal 9 2 2 3 3 9 2" xfId="36723" xr:uid="{0CE2F35C-0304-4386-AA12-7BD13E1EE473}"/>
    <cellStyle name="Normal 9 2 2 3 3_Canada W" xfId="35459" xr:uid="{1BA724D1-7323-442B-B761-F0323C635133}"/>
    <cellStyle name="Normal 9 2 2 3 4" xfId="15932" xr:uid="{481A2C21-0417-49E2-AEB9-A3C5D8D67799}"/>
    <cellStyle name="Normal 9 2 2 3 4 2" xfId="15933" xr:uid="{BCEE211D-D006-4C2D-A472-F5A52195650A}"/>
    <cellStyle name="Normal 9 2 2 3 4 2 2" xfId="31506" xr:uid="{C3C1DCF7-6EFA-4B62-8431-9AB5F5561B62}"/>
    <cellStyle name="Normal 9 2 2 3 4 3" xfId="15934" xr:uid="{9D13E7FF-1008-45AD-8BE3-AA032A842301}"/>
    <cellStyle name="Normal 9 2 2 3 4 3 2" xfId="31507" xr:uid="{AA97F1E8-6448-4527-B56E-500A97B0501A}"/>
    <cellStyle name="Normal 9 2 2 3 4 4" xfId="31505" xr:uid="{E93C0B3C-4338-4FD5-9700-8E17BE716EDC}"/>
    <cellStyle name="Normal 9 2 2 3 4_Canada W" xfId="35460" xr:uid="{87868D77-B6AF-4B45-B069-09FA4F563EF8}"/>
    <cellStyle name="Normal 9 2 2 3 5" xfId="15935" xr:uid="{66B5F81E-47BF-4473-9A3A-F001E565897C}"/>
    <cellStyle name="Normal 9 2 2 3 5 2" xfId="15936" xr:uid="{40DF2EF4-8CF2-423E-978A-167E928AE68A}"/>
    <cellStyle name="Normal 9 2 2 3 5 2 2" xfId="31509" xr:uid="{A5466347-D9D2-4F9A-8750-47D8CDCFFC43}"/>
    <cellStyle name="Normal 9 2 2 3 5 3" xfId="15937" xr:uid="{5F6BB2D7-673B-4223-AB27-A2EEB150A91E}"/>
    <cellStyle name="Normal 9 2 2 3 5 3 2" xfId="31510" xr:uid="{3CBEBB87-0A81-40F8-860C-A1089FB6432D}"/>
    <cellStyle name="Normal 9 2 2 3 5 4" xfId="31508" xr:uid="{74237FB7-A7D1-4656-9D2A-704BA7DD6994}"/>
    <cellStyle name="Normal 9 2 2 3 5_Canada W" xfId="35461" xr:uid="{852BA857-5A03-4392-BBB4-D32A48FC4987}"/>
    <cellStyle name="Normal 9 2 2 3 6" xfId="15938" xr:uid="{BF71BE47-6DA5-4B0C-9196-5D81095BD2AA}"/>
    <cellStyle name="Normal 9 2 2 3 6 2" xfId="15939" xr:uid="{06B0BA7B-C277-4364-8C92-7AC091D4939B}"/>
    <cellStyle name="Normal 9 2 2 3 6 2 2" xfId="31512" xr:uid="{3F4A53A9-C768-4F0B-8484-32D6F0C9ACC4}"/>
    <cellStyle name="Normal 9 2 2 3 6 3" xfId="31511" xr:uid="{52AE47A9-985A-4E06-AF74-68BD05A9A1EC}"/>
    <cellStyle name="Normal 9 2 2 3 6 3 2" xfId="36737" xr:uid="{09AC01DD-E055-40F8-B0CE-DA222B507E80}"/>
    <cellStyle name="Normal 9 2 2 3 6 4" xfId="36736" xr:uid="{D819EDA5-0E44-46D4-AE52-D36C39841E94}"/>
    <cellStyle name="Normal 9 2 2 3 6_Canada W" xfId="35462" xr:uid="{92EFBDF0-C58F-4F1B-8C39-B483E5D764EA}"/>
    <cellStyle name="Normal 9 2 2 3 7" xfId="15940" xr:uid="{76A48F02-122C-4571-89E0-950795C2F163}"/>
    <cellStyle name="Normal 9 2 2 3 7 2" xfId="15941" xr:uid="{9568A8D0-ED7E-4389-BF20-EF78C4B84611}"/>
    <cellStyle name="Normal 9 2 2 3 7 2 2" xfId="31514" xr:uid="{462A0465-FB37-4257-A870-EC01685E6B60}"/>
    <cellStyle name="Normal 9 2 2 3 7 3" xfId="31513" xr:uid="{AF2625D6-ECFC-404B-950D-AA99E40252CA}"/>
    <cellStyle name="Normal 9 2 2 3 7 3 2" xfId="36739" xr:uid="{29AAC317-B49E-47BC-B42A-BE71294FE56F}"/>
    <cellStyle name="Normal 9 2 2 3 7 4" xfId="36738" xr:uid="{4CE1265C-AE84-44AB-9507-F4CCE3DED5D4}"/>
    <cellStyle name="Normal 9 2 2 3 7_Canada W" xfId="35463" xr:uid="{42857B90-9B9C-441D-B16D-415F8C4D4C01}"/>
    <cellStyle name="Normal 9 2 2 3 8" xfId="15942" xr:uid="{F0412A74-DBB2-47D2-951C-24AD42030F4A}"/>
    <cellStyle name="Normal 9 2 2 3 8 2" xfId="31515" xr:uid="{1CA78BCA-2D97-49FB-A603-50F7D57C2364}"/>
    <cellStyle name="Normal 9 2 2 3 8 2 2" xfId="36741" xr:uid="{6C3130A3-99B8-4DB8-B7CA-C3FD8FC53DDC}"/>
    <cellStyle name="Normal 9 2 2 3 8 3" xfId="33604" xr:uid="{EB2FD96B-2077-404A-9966-11B9E58754A7}"/>
    <cellStyle name="Normal 9 2 2 3 8 3 2" xfId="36742" xr:uid="{94646737-A64F-4134-B983-CE8379AC3AD0}"/>
    <cellStyle name="Normal 9 2 2 3 8 4" xfId="36740" xr:uid="{81FCC75F-2AFF-4E2F-B122-5B9D881EB942}"/>
    <cellStyle name="Normal 9 2 2 3 8_Canada W" xfId="35464" xr:uid="{6C1CD475-BA08-46AC-BB0B-A4803A5BA43F}"/>
    <cellStyle name="Normal 9 2 2 3 9" xfId="33605" xr:uid="{2A7FD12A-6A4E-4775-BFDA-C621B95E2537}"/>
    <cellStyle name="Normal 9 2 2 3 9 2" xfId="36743" xr:uid="{81C7D8C2-4006-403C-916A-1CDCA5576397}"/>
    <cellStyle name="Normal 9 2 2 3_Canada W" xfId="35465" xr:uid="{3C910EBA-231E-4AAB-B3A2-2058251F9E5C}"/>
    <cellStyle name="Normal 9 2 2 4" xfId="2012" xr:uid="{00000000-0005-0000-0000-0000D9080000}"/>
    <cellStyle name="Normal 9 2 2 4 2" xfId="2013" xr:uid="{00000000-0005-0000-0000-0000DA080000}"/>
    <cellStyle name="Normal 9 2 2 4 2 2" xfId="2014" xr:uid="{00000000-0005-0000-0000-0000DB080000}"/>
    <cellStyle name="Normal 9 2 2 4 2 2 2" xfId="15944" xr:uid="{75FE96B7-993E-4CB2-86F4-A4263ACB0C7B}"/>
    <cellStyle name="Normal 9 2 2 4 2 2 2 2" xfId="15945" xr:uid="{CB0FDF11-524D-4D5F-B2FD-475763FDDA3F}"/>
    <cellStyle name="Normal 9 2 2 4 2 2 2 2 2" xfId="31517" xr:uid="{A623A068-5C2F-49ED-8454-F2B2E35AEDC0}"/>
    <cellStyle name="Normal 9 2 2 4 2 2 2 3" xfId="15946" xr:uid="{7E0F5DC3-E8C2-4511-BB55-BDE3D60E5A95}"/>
    <cellStyle name="Normal 9 2 2 4 2 2 2 3 2" xfId="31518" xr:uid="{10F807B9-27FB-452A-85D1-087177A6205E}"/>
    <cellStyle name="Normal 9 2 2 4 2 2 2 4" xfId="31516" xr:uid="{906CDA92-A5B0-4CBB-A589-F17A9A476715}"/>
    <cellStyle name="Normal 9 2 2 4 2 2 3" xfId="15947" xr:uid="{C891C446-B041-4AD9-A2C9-CF6E96AFFD88}"/>
    <cellStyle name="Normal 9 2 2 4 2 2 3 2" xfId="15948" xr:uid="{79DD5957-76EE-449C-8AF1-B5C27C85A725}"/>
    <cellStyle name="Normal 9 2 2 4 2 2 3 2 2" xfId="31520" xr:uid="{01F9ADAE-1415-49FF-9EF7-C4B34D06A23C}"/>
    <cellStyle name="Normal 9 2 2 4 2 2 3 3" xfId="31519" xr:uid="{E85A24AA-AFE2-45CA-A6B9-813496986520}"/>
    <cellStyle name="Normal 9 2 2 4 2 2 4" xfId="15949" xr:uid="{44564CB3-DA34-4065-8BFC-1E4E60C54314}"/>
    <cellStyle name="Normal 9 2 2 4 2 2 4 2" xfId="15950" xr:uid="{7A14A572-99AB-4CC8-81F9-9C1293058E63}"/>
    <cellStyle name="Normal 9 2 2 4 2 2 4 2 2" xfId="31522" xr:uid="{F167709E-040B-4D4E-851B-609669A7A0F9}"/>
    <cellStyle name="Normal 9 2 2 4 2 2 4 3" xfId="31521" xr:uid="{1A1FC75A-9750-426E-9CDB-77E50D2C241F}"/>
    <cellStyle name="Normal 9 2 2 4 2 2 5" xfId="15951" xr:uid="{42C279E4-1C58-4BED-B32D-1BBDC61553EA}"/>
    <cellStyle name="Normal 9 2 2 4 2 2 5 2" xfId="31523" xr:uid="{1F814A17-F842-4775-917D-41EC4BF54C2A}"/>
    <cellStyle name="Normal 9 2 2 4 2 2 6" xfId="34294" xr:uid="{DA6C056E-3E24-4670-A5A2-6577224D727C}"/>
    <cellStyle name="Normal 9 2 2 4 2 2_sales contracts" xfId="15943" xr:uid="{4D6FA4DD-2975-4222-8B7E-86D542CA0EF4}"/>
    <cellStyle name="Normal 9 2 2 4 2 3" xfId="15952" xr:uid="{F8AA5C49-226C-4051-8267-D058213F5469}"/>
    <cellStyle name="Normal 9 2 2 4 2 3 2" xfId="15953" xr:uid="{6B74D02C-38E0-48B3-AEF3-2EF7F0B03C0A}"/>
    <cellStyle name="Normal 9 2 2 4 2 3 2 2" xfId="31525" xr:uid="{FC529CF1-806C-4E14-8990-0B4272FC9008}"/>
    <cellStyle name="Normal 9 2 2 4 2 3 3" xfId="15954" xr:uid="{42417207-05F4-4AB3-A051-53A701EF8363}"/>
    <cellStyle name="Normal 9 2 2 4 2 3 3 2" xfId="31526" xr:uid="{DE8C47F7-218D-47E6-8A70-A04E26845257}"/>
    <cellStyle name="Normal 9 2 2 4 2 3 4" xfId="31524" xr:uid="{819F87AE-9320-46B5-B7DC-0719F7B022AC}"/>
    <cellStyle name="Normal 9 2 2 4 2 4" xfId="15955" xr:uid="{58E0BFDB-19F2-409A-8447-FCC15108D949}"/>
    <cellStyle name="Normal 9 2 2 4 2 4 2" xfId="15956" xr:uid="{4585E6E7-C139-417D-8D06-4D08AF8EBBB2}"/>
    <cellStyle name="Normal 9 2 2 4 2 4 2 2" xfId="31528" xr:uid="{69529095-1599-42EC-9CF9-9DBCFDBC5B8F}"/>
    <cellStyle name="Normal 9 2 2 4 2 4 3" xfId="15957" xr:uid="{FEF239EC-EBB0-43C9-A7CC-D917384F19CC}"/>
    <cellStyle name="Normal 9 2 2 4 2 4 3 2" xfId="31529" xr:uid="{291C37A1-7CB1-4CAC-B5CD-F2CE5CBF1E38}"/>
    <cellStyle name="Normal 9 2 2 4 2 4 4" xfId="31527" xr:uid="{DF7EBD80-3701-4D4A-AEF7-0A017A583667}"/>
    <cellStyle name="Normal 9 2 2 4 2 5" xfId="15958" xr:uid="{81451187-6D4D-48E4-B899-116FBCC7CF18}"/>
    <cellStyle name="Normal 9 2 2 4 2 5 2" xfId="15959" xr:uid="{09FAA717-A395-4868-BE47-AE7AB7BAF761}"/>
    <cellStyle name="Normal 9 2 2 4 2 5 2 2" xfId="31531" xr:uid="{AEA553F5-6158-4941-B1A9-39AE7E570A48}"/>
    <cellStyle name="Normal 9 2 2 4 2 5 3" xfId="31530" xr:uid="{2319987D-C14D-45B2-9BD3-99734FD9879E}"/>
    <cellStyle name="Normal 9 2 2 4 2 6" xfId="15960" xr:uid="{B5A1993B-B43A-46CC-8C30-96F12653C488}"/>
    <cellStyle name="Normal 9 2 2 4 2 6 2" xfId="15961" xr:uid="{E6FA008D-3340-4F02-A30F-7CEEF13130F0}"/>
    <cellStyle name="Normal 9 2 2 4 2 6 2 2" xfId="31533" xr:uid="{C39B4819-2519-4A99-ABF9-652F786D34A0}"/>
    <cellStyle name="Normal 9 2 2 4 2 6 3" xfId="31532" xr:uid="{AF78F4CD-A36A-44A1-8F96-40AF2EE8B6F8}"/>
    <cellStyle name="Normal 9 2 2 4 2 7" xfId="15962" xr:uid="{FDF098BB-D6CC-4D31-A057-9E69C2723B6A}"/>
    <cellStyle name="Normal 9 2 2 4 2 7 2" xfId="31534" xr:uid="{61F5A8FE-77C9-4307-823F-C112BE4DF0C8}"/>
    <cellStyle name="Normal 9 2 2 4 2 8" xfId="34293" xr:uid="{54F025F9-66A3-4195-8ACB-97787F18E5CE}"/>
    <cellStyle name="Normal 9 2 2 4 2_Canada W" xfId="35466" xr:uid="{F3B64CBE-0C2C-4029-8D84-CB8FC5B38821}"/>
    <cellStyle name="Normal 9 2 2 4 3" xfId="2015" xr:uid="{00000000-0005-0000-0000-0000DD080000}"/>
    <cellStyle name="Normal 9 2 2 4 3 2" xfId="15963" xr:uid="{D084466D-EE5B-494A-A40B-F2C1E57C3FDE}"/>
    <cellStyle name="Normal 9 2 2 4 3 2 2" xfId="15964" xr:uid="{5143BA0E-F53D-4322-A4D7-500B0A3BB8C8}"/>
    <cellStyle name="Normal 9 2 2 4 3 2 2 2" xfId="31536" xr:uid="{3E20BA05-60BA-40B7-9D1C-F4206C4F83F5}"/>
    <cellStyle name="Normal 9 2 2 4 3 2 3" xfId="15965" xr:uid="{4874BEF2-6FAD-47A1-B7BD-D09F5765C44D}"/>
    <cellStyle name="Normal 9 2 2 4 3 2 3 2" xfId="31537" xr:uid="{9B1127C2-3D01-43E5-AF87-1370CF0A4EAB}"/>
    <cellStyle name="Normal 9 2 2 4 3 2 4" xfId="31535" xr:uid="{C82403D7-60AD-4C16-915C-0832C953DB68}"/>
    <cellStyle name="Normal 9 2 2 4 3 3" xfId="15966" xr:uid="{4CC92F58-A5CF-457F-AC1E-B655DC9D12CA}"/>
    <cellStyle name="Normal 9 2 2 4 3 3 2" xfId="15967" xr:uid="{500AD11E-5556-45C3-9A3B-9314309E0034}"/>
    <cellStyle name="Normal 9 2 2 4 3 3 2 2" xfId="31539" xr:uid="{BF47B39D-BD79-45B6-950E-6AD314C8E363}"/>
    <cellStyle name="Normal 9 2 2 4 3 3 3" xfId="31538" xr:uid="{8D05F2AA-4400-4E3E-85C0-D26AF2A5883F}"/>
    <cellStyle name="Normal 9 2 2 4 3 4" xfId="15968" xr:uid="{8D03AADF-3B57-47F1-978E-28BD545A6335}"/>
    <cellStyle name="Normal 9 2 2 4 3 4 2" xfId="15969" xr:uid="{F46A369E-93B5-4FA3-9B98-6BB3BE278155}"/>
    <cellStyle name="Normal 9 2 2 4 3 4 2 2" xfId="31541" xr:uid="{093C0F5A-881D-4B7A-9844-3D835EEB93D5}"/>
    <cellStyle name="Normal 9 2 2 4 3 4 3" xfId="31540" xr:uid="{778FAD0A-04B3-4444-83A5-934202224F0E}"/>
    <cellStyle name="Normal 9 2 2 4 3 5" xfId="15970" xr:uid="{98127F95-77F2-4418-BDB0-0B55030DC196}"/>
    <cellStyle name="Normal 9 2 2 4 3 5 2" xfId="31542" xr:uid="{7C3BCBF5-3437-4932-9F0B-18292370AA4D}"/>
    <cellStyle name="Normal 9 2 2 4 3 6" xfId="34295" xr:uid="{55AB951E-6D66-407B-98CD-7D4B18325163}"/>
    <cellStyle name="Normal 9 2 2 4 3_Canada W" xfId="35467" xr:uid="{E3F55654-C80B-4AAF-94C6-577848C7DA60}"/>
    <cellStyle name="Normal 9 2 2 4 4" xfId="15971" xr:uid="{CDAF6603-FAFB-41D1-A1AE-D767A353EB74}"/>
    <cellStyle name="Normal 9 2 2 4 4 2" xfId="15972" xr:uid="{537D432E-1EAD-47A7-94E2-4775CCE88E04}"/>
    <cellStyle name="Normal 9 2 2 4 4 2 2" xfId="31544" xr:uid="{1ED6EF49-CCC4-4582-967D-BEAC4B701E0F}"/>
    <cellStyle name="Normal 9 2 2 4 4 3" xfId="15973" xr:uid="{A1A7C154-F001-4EFC-A77F-532A85878F53}"/>
    <cellStyle name="Normal 9 2 2 4 4 3 2" xfId="31545" xr:uid="{6CB71E4D-827B-4A1B-92AD-5D8B24C66005}"/>
    <cellStyle name="Normal 9 2 2 4 4 4" xfId="31543" xr:uid="{D2E51C6A-3C51-4F1B-8D4F-5CB846370445}"/>
    <cellStyle name="Normal 9 2 2 4 4_Canada W" xfId="35468" xr:uid="{6C6F23B5-A72F-482F-90E0-137C15A424F9}"/>
    <cellStyle name="Normal 9 2 2 4 5" xfId="15974" xr:uid="{4CBADB1D-E38F-4F93-84D4-544E2035AB68}"/>
    <cellStyle name="Normal 9 2 2 4 5 2" xfId="15975" xr:uid="{5A0F180F-67F8-43AB-8625-31148EBEC788}"/>
    <cellStyle name="Normal 9 2 2 4 5 2 2" xfId="31547" xr:uid="{7CA6E5E0-4733-430F-9ED4-DCFD349AC64D}"/>
    <cellStyle name="Normal 9 2 2 4 5 3" xfId="15976" xr:uid="{3C2AABB6-074F-4131-BF3C-53420C9864B2}"/>
    <cellStyle name="Normal 9 2 2 4 5 3 2" xfId="31548" xr:uid="{67158927-4AD3-482C-9B1C-B4E6DEC32180}"/>
    <cellStyle name="Normal 9 2 2 4 5 4" xfId="31546" xr:uid="{4B6D93D5-6683-4766-B0FD-D67C2C397D08}"/>
    <cellStyle name="Normal 9 2 2 4 5_Canada W" xfId="35469" xr:uid="{FD05BA95-626D-46BF-8C04-09A134510186}"/>
    <cellStyle name="Normal 9 2 2 4 6" xfId="15977" xr:uid="{C8AA6C95-BA57-4CAF-B372-E621E5E82FCA}"/>
    <cellStyle name="Normal 9 2 2 4 6 2" xfId="15978" xr:uid="{602F3B14-1F5D-4BCF-A37B-B8368A804A9D}"/>
    <cellStyle name="Normal 9 2 2 4 6 2 2" xfId="31550" xr:uid="{5D725F26-0F7B-4CC2-A85A-FAEFD8261EC1}"/>
    <cellStyle name="Normal 9 2 2 4 6 3" xfId="31549" xr:uid="{4C1B4894-3A30-4F62-B276-B39A8CDA4F5E}"/>
    <cellStyle name="Normal 9 2 2 4 6 3 2" xfId="36746" xr:uid="{1710F12F-C341-4F0B-AB48-F9F44C6522DB}"/>
    <cellStyle name="Normal 9 2 2 4 6 4" xfId="36745" xr:uid="{FAA72663-5323-4F7E-A24E-B701A485BE01}"/>
    <cellStyle name="Normal 9 2 2 4 6_Canada W" xfId="35470" xr:uid="{69309124-E3AB-40A7-B253-AF372E899975}"/>
    <cellStyle name="Normal 9 2 2 4 7" xfId="15979" xr:uid="{911959BE-1408-4962-A28F-2C921D6A30E1}"/>
    <cellStyle name="Normal 9 2 2 4 7 2" xfId="15980" xr:uid="{FE87D2FE-0DBA-4A6A-AB53-29EB5DE6CD76}"/>
    <cellStyle name="Normal 9 2 2 4 7 2 2" xfId="31552" xr:uid="{8A8B343C-F05C-4647-88FE-E01EEBF6BD63}"/>
    <cellStyle name="Normal 9 2 2 4 7 3" xfId="31551" xr:uid="{812FD43D-3E9E-4F79-8E4E-54D8A7350F3D}"/>
    <cellStyle name="Normal 9 2 2 4 8" xfId="15981" xr:uid="{20316E87-F90A-4C8D-9B0E-F73471F5CFDA}"/>
    <cellStyle name="Normal 9 2 2 4 8 2" xfId="31553" xr:uid="{BE2CB47B-D919-4896-A658-1E969A42EC14}"/>
    <cellStyle name="Normal 9 2 2 4 9" xfId="34292" xr:uid="{F71FD9DC-50AA-4D40-B681-644A048F8B00}"/>
    <cellStyle name="Normal 9 2 2 4 9 2" xfId="36744" xr:uid="{E31B1F1D-FB59-4927-BF8D-9BB040371178}"/>
    <cellStyle name="Normal 9 2 2 4_Canada W" xfId="35471" xr:uid="{9AA456D0-0E82-4844-B710-5ABE2D2C5F8E}"/>
    <cellStyle name="Normal 9 2 2 5" xfId="2016" xr:uid="{00000000-0005-0000-0000-0000DF080000}"/>
    <cellStyle name="Normal 9 2 2 5 2" xfId="2017" xr:uid="{00000000-0005-0000-0000-0000E0080000}"/>
    <cellStyle name="Normal 9 2 2 5 2 2" xfId="15982" xr:uid="{28BEB7A4-3924-4867-BF27-8C34B76CA89F}"/>
    <cellStyle name="Normal 9 2 2 5 2 2 2" xfId="15983" xr:uid="{98EB438A-C06B-4178-8283-CE70472A954E}"/>
    <cellStyle name="Normal 9 2 2 5 2 2 2 2" xfId="31555" xr:uid="{D7ACF102-79CB-46AF-BA22-69906DBD71D1}"/>
    <cellStyle name="Normal 9 2 2 5 2 2 3" xfId="15984" xr:uid="{D37CEA14-661F-4296-963D-2924ACC69E95}"/>
    <cellStyle name="Normal 9 2 2 5 2 2 3 2" xfId="31556" xr:uid="{6302D865-A0CF-461D-B68E-FA173BF0A236}"/>
    <cellStyle name="Normal 9 2 2 5 2 2 4" xfId="31554" xr:uid="{B4DE86ED-2539-4221-A7C8-8AADF02513AC}"/>
    <cellStyle name="Normal 9 2 2 5 2 3" xfId="15985" xr:uid="{30D3FC88-760B-4470-9EF0-61502243F4D9}"/>
    <cellStyle name="Normal 9 2 2 5 2 3 2" xfId="15986" xr:uid="{708CE510-2A21-4B6F-A7A5-C2B61A843B56}"/>
    <cellStyle name="Normal 9 2 2 5 2 3 2 2" xfId="31558" xr:uid="{41798B4A-DA13-4175-82F6-E91C5EB8602B}"/>
    <cellStyle name="Normal 9 2 2 5 2 3 3" xfId="31557" xr:uid="{05410D64-4A44-48A6-AAA5-44DC2301DDDF}"/>
    <cellStyle name="Normal 9 2 2 5 2 4" xfId="15987" xr:uid="{F1E27AF0-45CB-474E-BEB9-D779697D13C6}"/>
    <cellStyle name="Normal 9 2 2 5 2 4 2" xfId="15988" xr:uid="{46E4FEC9-B12E-4F5F-9DEE-F66A12FAB1D9}"/>
    <cellStyle name="Normal 9 2 2 5 2 4 2 2" xfId="31560" xr:uid="{C02F0125-300E-4A53-A085-28A907EB5AAE}"/>
    <cellStyle name="Normal 9 2 2 5 2 4 3" xfId="31559" xr:uid="{75345E4E-A881-4D34-AD81-5EFB00515C17}"/>
    <cellStyle name="Normal 9 2 2 5 2 5" xfId="15989" xr:uid="{EE080112-45A1-4DC7-8E71-03F6CAE0D8DD}"/>
    <cellStyle name="Normal 9 2 2 5 2 5 2" xfId="31561" xr:uid="{62E084D4-4DD0-4FA9-8D8B-ADD644C3BEA6}"/>
    <cellStyle name="Normal 9 2 2 5 2 6" xfId="34297" xr:uid="{D35F6BF3-8040-4F5F-BB21-F3C4DA9FC3C1}"/>
    <cellStyle name="Normal 9 2 2 5 2_Canada W" xfId="35472" xr:uid="{71DD4A83-8379-449F-BDC8-EE4011C49E2D}"/>
    <cellStyle name="Normal 9 2 2 5 3" xfId="15990" xr:uid="{2049FEFD-0E48-445C-A5F1-05848D4407CD}"/>
    <cellStyle name="Normal 9 2 2 5 3 2" xfId="15991" xr:uid="{C8E0E78A-BE98-45A3-8C34-0F046BB18B62}"/>
    <cellStyle name="Normal 9 2 2 5 3 2 2" xfId="31563" xr:uid="{C63BED16-E56B-430A-A31D-E54B64ED4A98}"/>
    <cellStyle name="Normal 9 2 2 5 3 3" xfId="15992" xr:uid="{9434FB78-E6BB-4AAA-9646-7C49631677A1}"/>
    <cellStyle name="Normal 9 2 2 5 3 3 2" xfId="31564" xr:uid="{FB1CBFAC-03E9-431E-8101-8EBE03B58C36}"/>
    <cellStyle name="Normal 9 2 2 5 3 4" xfId="31562" xr:uid="{8E81816B-2364-4A30-9662-FBB183A2E249}"/>
    <cellStyle name="Normal 9 2 2 5 3_Canada W" xfId="35473" xr:uid="{5AB5851C-E000-40A5-A0E3-43F344A310EF}"/>
    <cellStyle name="Normal 9 2 2 5 4" xfId="15993" xr:uid="{B2D64E4B-DA70-443A-9EA9-BD0449D78B13}"/>
    <cellStyle name="Normal 9 2 2 5 4 2" xfId="15994" xr:uid="{B41E709F-9BD9-441E-B75A-B950D74AEBEA}"/>
    <cellStyle name="Normal 9 2 2 5 4 2 2" xfId="31566" xr:uid="{AB763A07-9F8D-46A6-9CB0-C072387F8DA6}"/>
    <cellStyle name="Normal 9 2 2 5 4 3" xfId="15995" xr:uid="{CAB5C4EB-A044-427A-AECC-FA845050679D}"/>
    <cellStyle name="Normal 9 2 2 5 4 3 2" xfId="31567" xr:uid="{161A5512-86E7-4ED8-A044-FA1AFDD34966}"/>
    <cellStyle name="Normal 9 2 2 5 4 4" xfId="31565" xr:uid="{5926D4B6-957E-4DA1-B7B8-A559AFB4650D}"/>
    <cellStyle name="Normal 9 2 2 5 4_Canada W" xfId="35474" xr:uid="{1D976AAF-37A6-4878-99B1-09FA1E41C5FC}"/>
    <cellStyle name="Normal 9 2 2 5 5" xfId="15996" xr:uid="{D70697F6-68DD-4161-A3B2-EE87431D2755}"/>
    <cellStyle name="Normal 9 2 2 5 5 2" xfId="15997" xr:uid="{4955D086-EF04-487E-80D8-42AE26C8726F}"/>
    <cellStyle name="Normal 9 2 2 5 5 2 2" xfId="31569" xr:uid="{5FCB1E5C-919B-47D8-9BA2-D96F901EF5E0}"/>
    <cellStyle name="Normal 9 2 2 5 5 3" xfId="31568" xr:uid="{428AE8E5-A838-4EBD-A2C2-2ECE0F01DFF7}"/>
    <cellStyle name="Normal 9 2 2 5 5 3 2" xfId="36749" xr:uid="{43864C77-7D6D-4A28-8101-F91F484FC0B9}"/>
    <cellStyle name="Normal 9 2 2 5 5 4" xfId="36748" xr:uid="{C6785E8A-E5AD-4D98-8E3D-CD7265D17058}"/>
    <cellStyle name="Normal 9 2 2 5 5_Canada W" xfId="35475" xr:uid="{09DA6C36-2141-42A2-A4DC-44095EAA7B6B}"/>
    <cellStyle name="Normal 9 2 2 5 6" xfId="15998" xr:uid="{5C0248CC-738D-40D2-B43A-06509EDF72BE}"/>
    <cellStyle name="Normal 9 2 2 5 6 2" xfId="15999" xr:uid="{494FAEBA-61E2-4301-ADDB-17955D8204EE}"/>
    <cellStyle name="Normal 9 2 2 5 6 2 2" xfId="31571" xr:uid="{BFB04B5B-1D0D-4DD2-B3FE-CCF677482B6D}"/>
    <cellStyle name="Normal 9 2 2 5 6 3" xfId="31570" xr:uid="{165381BA-2068-40B0-BADB-2959E6E86D9C}"/>
    <cellStyle name="Normal 9 2 2 5 6 3 2" xfId="36751" xr:uid="{50FC11C1-2147-4952-8E81-05D9A528CC9F}"/>
    <cellStyle name="Normal 9 2 2 5 6 4" xfId="36750" xr:uid="{EE08CE12-52A2-433A-9AC7-90E65BDD103A}"/>
    <cellStyle name="Normal 9 2 2 5 6_Canada W" xfId="35476" xr:uid="{635E7F83-C9DA-42CC-B4DF-C2CAA77BF645}"/>
    <cellStyle name="Normal 9 2 2 5 7" xfId="16000" xr:uid="{39885466-DAF3-44C5-8E98-34CF1622C38A}"/>
    <cellStyle name="Normal 9 2 2 5 7 2" xfId="31572" xr:uid="{936E32EA-D7A7-4817-A85C-A2AC084ED277}"/>
    <cellStyle name="Normal 9 2 2 5 8" xfId="33606" xr:uid="{7EF840CC-011D-4225-A411-666CF439CFF4}"/>
    <cellStyle name="Normal 9 2 2 5 8 2" xfId="36752" xr:uid="{0B83F68F-3906-4133-86F1-1C775596810D}"/>
    <cellStyle name="Normal 9 2 2 5 9" xfId="34296" xr:uid="{19CD12FE-27CF-42C0-BBDD-0D7F5F9925B3}"/>
    <cellStyle name="Normal 9 2 2 5 9 2" xfId="36747" xr:uid="{E29E87B5-9108-46CE-AF55-42946E38A81C}"/>
    <cellStyle name="Normal 9 2 2 5_Canada W" xfId="35477" xr:uid="{FE1A1A23-C56E-4DA1-8569-4EB2633DC561}"/>
    <cellStyle name="Normal 9 2 2 6" xfId="2018" xr:uid="{00000000-0005-0000-0000-0000E2080000}"/>
    <cellStyle name="Normal 9 2 2 6 2" xfId="2019" xr:uid="{00000000-0005-0000-0000-0000E3080000}"/>
    <cellStyle name="Normal 9 2 2 6 2 2" xfId="16002" xr:uid="{8A343B56-332B-4D26-B8C6-8EB3E7236CDA}"/>
    <cellStyle name="Normal 9 2 2 6 2 2 2" xfId="16003" xr:uid="{2990CA45-38F8-436F-9B1D-DB712A40A0A5}"/>
    <cellStyle name="Normal 9 2 2 6 2 2 2 2" xfId="31574" xr:uid="{F91C7C4A-37E5-4130-BCC7-F94817B7D271}"/>
    <cellStyle name="Normal 9 2 2 6 2 2 3" xfId="16004" xr:uid="{B485DEBC-A616-4F69-8A43-9591A03BFB14}"/>
    <cellStyle name="Normal 9 2 2 6 2 2 3 2" xfId="31575" xr:uid="{87EC5165-3217-44BB-92C2-315DD835B8C3}"/>
    <cellStyle name="Normal 9 2 2 6 2 2 4" xfId="31573" xr:uid="{44B97810-09A0-4453-87AC-CE5CF50ADA8A}"/>
    <cellStyle name="Normal 9 2 2 6 2 3" xfId="16005" xr:uid="{6D825A93-838A-4EA0-A9D7-2EC51811F090}"/>
    <cellStyle name="Normal 9 2 2 6 2 3 2" xfId="16006" xr:uid="{549F81FF-D4CE-4E60-9B67-5F2F0D2C84BB}"/>
    <cellStyle name="Normal 9 2 2 6 2 3 2 2" xfId="31577" xr:uid="{424CA38B-EF95-49EE-B2AE-727E7C74E879}"/>
    <cellStyle name="Normal 9 2 2 6 2 3 3" xfId="31576" xr:uid="{5688CA98-FD01-4CE8-9486-D5DD914A3BCD}"/>
    <cellStyle name="Normal 9 2 2 6 2 4" xfId="16007" xr:uid="{9EC90D31-A191-4F4D-B92C-AE766E2535BA}"/>
    <cellStyle name="Normal 9 2 2 6 2 4 2" xfId="16008" xr:uid="{EF54F5D8-A954-45C8-8C01-659EB9F80616}"/>
    <cellStyle name="Normal 9 2 2 6 2 4 2 2" xfId="31579" xr:uid="{7C543761-E2E6-4BF5-B751-0C488F54E014}"/>
    <cellStyle name="Normal 9 2 2 6 2 4 3" xfId="31578" xr:uid="{20CAFA75-6400-44E1-BC20-2B7303449B07}"/>
    <cellStyle name="Normal 9 2 2 6 2 5" xfId="16009" xr:uid="{C2B137B3-A8FD-461E-8C71-74C01B9B3322}"/>
    <cellStyle name="Normal 9 2 2 6 2 5 2" xfId="31580" xr:uid="{16572B6E-5540-43B2-A6DD-EA5C531B4F0C}"/>
    <cellStyle name="Normal 9 2 2 6 2 6" xfId="34299" xr:uid="{1F746483-CFFC-4C7E-91B4-88E89162C7F6}"/>
    <cellStyle name="Normal 9 2 2 6 2_sales contracts" xfId="16001" xr:uid="{A825EE0A-5520-4B9E-8486-455AAD3C671C}"/>
    <cellStyle name="Normal 9 2 2 6 3" xfId="16010" xr:uid="{F8FB2FF4-22FB-46C5-819A-7EC2C2A99CBC}"/>
    <cellStyle name="Normal 9 2 2 6 3 2" xfId="16011" xr:uid="{A31956E4-4FFC-43BF-A40B-85355E0B2B02}"/>
    <cellStyle name="Normal 9 2 2 6 3 2 2" xfId="31582" xr:uid="{DC288BD9-A916-42AC-A509-07E846D8FAF3}"/>
    <cellStyle name="Normal 9 2 2 6 3 3" xfId="16012" xr:uid="{F7A45F95-11B6-40F3-9080-581C78F40641}"/>
    <cellStyle name="Normal 9 2 2 6 3 3 2" xfId="31583" xr:uid="{9A5C09CA-CB2B-4401-AEA4-5F4CEA066446}"/>
    <cellStyle name="Normal 9 2 2 6 3 4" xfId="31581" xr:uid="{38395B7D-DCF8-4FBD-B7A3-4C7F2CF40BBC}"/>
    <cellStyle name="Normal 9 2 2 6 4" xfId="16013" xr:uid="{8AEC1DDC-32F9-46EB-9818-787714933DEE}"/>
    <cellStyle name="Normal 9 2 2 6 4 2" xfId="16014" xr:uid="{D276480B-C43E-4DD9-95EC-CE180F4647FE}"/>
    <cellStyle name="Normal 9 2 2 6 4 2 2" xfId="31585" xr:uid="{C1E1EEAA-C229-4844-BFE3-CAA19B60042F}"/>
    <cellStyle name="Normal 9 2 2 6 4 3" xfId="16015" xr:uid="{18D33C24-1A38-41C3-B59C-E7398DC62B5A}"/>
    <cellStyle name="Normal 9 2 2 6 4 3 2" xfId="31586" xr:uid="{3C3DE3AB-96F1-4F72-B46A-CE25281A22A3}"/>
    <cellStyle name="Normal 9 2 2 6 4 4" xfId="31584" xr:uid="{81017047-2424-4DC6-89D6-69CF91655417}"/>
    <cellStyle name="Normal 9 2 2 6 5" xfId="16016" xr:uid="{4D9C99ED-6388-43E9-AB49-A7B247C024C5}"/>
    <cellStyle name="Normal 9 2 2 6 5 2" xfId="16017" xr:uid="{9C5E8574-0AFD-4F51-AB04-99F3AE3902F8}"/>
    <cellStyle name="Normal 9 2 2 6 5 2 2" xfId="31588" xr:uid="{DAA916FB-E42C-4557-8CF5-B2A8C27D3620}"/>
    <cellStyle name="Normal 9 2 2 6 5 3" xfId="31587" xr:uid="{4F5AA7A8-708A-4503-99C9-AA4ADFB688FC}"/>
    <cellStyle name="Normal 9 2 2 6 6" xfId="16018" xr:uid="{0DB16D90-5493-40F1-AD01-0F1E884BCB41}"/>
    <cellStyle name="Normal 9 2 2 6 6 2" xfId="16019" xr:uid="{2D463927-86E3-436A-925E-938D56C1A712}"/>
    <cellStyle name="Normal 9 2 2 6 6 2 2" xfId="31590" xr:uid="{5DA1ED97-40D2-4C43-B0F0-2E6CBB219849}"/>
    <cellStyle name="Normal 9 2 2 6 6 3" xfId="31589" xr:uid="{8D6DFE5B-5C83-4792-8F55-AF157048ED0E}"/>
    <cellStyle name="Normal 9 2 2 6 7" xfId="16020" xr:uid="{8CDDDABD-CE3C-48DB-AFBB-FC518E29731F}"/>
    <cellStyle name="Normal 9 2 2 6 7 2" xfId="31591" xr:uid="{E2EB076D-CC92-41DC-B370-2D921284C911}"/>
    <cellStyle name="Normal 9 2 2 6 8" xfId="34298" xr:uid="{BFB971D7-06D9-4EFA-8578-269DE30AEFBF}"/>
    <cellStyle name="Normal 9 2 2 6_Canada W" xfId="35478" xr:uid="{FCF0416A-037A-4F53-9B47-3681E6D1EB66}"/>
    <cellStyle name="Normal 9 2 2 7" xfId="2020" xr:uid="{00000000-0005-0000-0000-0000E5080000}"/>
    <cellStyle name="Normal 9 2 2 7 2" xfId="16021" xr:uid="{B463C7B6-C044-40D1-9798-C576A83ACDBD}"/>
    <cellStyle name="Normal 9 2 2 7 2 2" xfId="16022" xr:uid="{A55F431A-ADD2-4B80-993D-4364C2BA50BC}"/>
    <cellStyle name="Normal 9 2 2 7 2 2 2" xfId="16023" xr:uid="{69BBFC0C-D025-49A4-82A6-0A27CAA9F1FD}"/>
    <cellStyle name="Normal 9 2 2 7 2 2 2 2" xfId="31594" xr:uid="{063BE8ED-F88D-44DA-B09B-4D8C59B79A2F}"/>
    <cellStyle name="Normal 9 2 2 7 2 2 3" xfId="31593" xr:uid="{914128E7-4476-4378-BA5E-0138EC47C650}"/>
    <cellStyle name="Normal 9 2 2 7 2 3" xfId="16024" xr:uid="{2179738F-E47A-4358-955D-F008688C5294}"/>
    <cellStyle name="Normal 9 2 2 7 2 3 2" xfId="16025" xr:uid="{FA4740B2-63B0-4AE3-B32C-CC8D7B24148B}"/>
    <cellStyle name="Normal 9 2 2 7 2 3 2 2" xfId="31596" xr:uid="{EB78A918-AC23-40D8-9FB3-C7326D34B007}"/>
    <cellStyle name="Normal 9 2 2 7 2 3 3" xfId="31595" xr:uid="{0039BA4D-3EB1-4450-A3D2-3A039EE03EA2}"/>
    <cellStyle name="Normal 9 2 2 7 2 4" xfId="16026" xr:uid="{2A07CC60-0379-442C-95ED-A07D2503EFBD}"/>
    <cellStyle name="Normal 9 2 2 7 2 4 2" xfId="31597" xr:uid="{CFEEA4B8-39F0-4743-BC09-E0D23BE5E6C9}"/>
    <cellStyle name="Normal 9 2 2 7 2 5" xfId="31592" xr:uid="{806BFF82-FB9D-4072-8B3F-F6CFF5DE40A0}"/>
    <cellStyle name="Normal 9 2 2 7 3" xfId="16027" xr:uid="{7AAF84E7-96B6-4341-9F49-5A6D9D0AE437}"/>
    <cellStyle name="Normal 9 2 2 7 3 2" xfId="16028" xr:uid="{F808F468-9C54-4BF2-9B7C-21C50F34F98D}"/>
    <cellStyle name="Normal 9 2 2 7 3 2 2" xfId="31599" xr:uid="{1E31194F-B5EA-41DA-8E27-DFE0565C694F}"/>
    <cellStyle name="Normal 9 2 2 7 3 3" xfId="16029" xr:uid="{24E63402-6050-4CCB-9027-73607956A211}"/>
    <cellStyle name="Normal 9 2 2 7 3 3 2" xfId="31600" xr:uid="{0480CD16-CA9D-452C-A1B1-16684F1DD14F}"/>
    <cellStyle name="Normal 9 2 2 7 3 4" xfId="31598" xr:uid="{45C54E8C-1646-4E0F-8EED-370018AF8D42}"/>
    <cellStyle name="Normal 9 2 2 7 4" xfId="16030" xr:uid="{AB6E7D05-5603-4BF4-941F-CC19F8AAC62E}"/>
    <cellStyle name="Normal 9 2 2 7 4 2" xfId="16031" xr:uid="{B93ED58F-F1E6-48E7-86D1-380980E42374}"/>
    <cellStyle name="Normal 9 2 2 7 4 2 2" xfId="31602" xr:uid="{09CCA599-F8BC-40A7-83C6-EE65E6B1DE99}"/>
    <cellStyle name="Normal 9 2 2 7 4 3" xfId="31601" xr:uid="{73A753D7-AFC0-4357-8F3F-8A058B362DCA}"/>
    <cellStyle name="Normal 9 2 2 7 5" xfId="16032" xr:uid="{9E180C8F-EDA9-41E2-A86B-CABB9B398323}"/>
    <cellStyle name="Normal 9 2 2 7 5 2" xfId="16033" xr:uid="{4052DC6C-10C5-4D03-9489-188E7038FB10}"/>
    <cellStyle name="Normal 9 2 2 7 5 2 2" xfId="31604" xr:uid="{3698E5ED-8B7A-4B43-BC2A-C32C46DD2370}"/>
    <cellStyle name="Normal 9 2 2 7 5 3" xfId="31603" xr:uid="{042D5BC4-EB18-4DB8-96C0-AA626A682697}"/>
    <cellStyle name="Normal 9 2 2 7 6" xfId="16034" xr:uid="{90302A4A-5034-46E9-8B7C-49BE0C0EA311}"/>
    <cellStyle name="Normal 9 2 2 7 6 2" xfId="31605" xr:uid="{B5DA6F71-BFF0-475A-BDA0-4DD81DB356F3}"/>
    <cellStyle name="Normal 9 2 2 7 7" xfId="34300" xr:uid="{82A4E96E-6049-420A-9756-8115B2E5EFB1}"/>
    <cellStyle name="Normal 9 2 2 7_Canada W" xfId="35479" xr:uid="{74AD9797-4A25-45B3-A9FC-2CC0591F8435}"/>
    <cellStyle name="Normal 9 2 2 8" xfId="2021" xr:uid="{00000000-0005-0000-0000-0000E6080000}"/>
    <cellStyle name="Normal 9 2 2 8 2" xfId="16035" xr:uid="{EF487A08-324D-4875-8B9B-D1184A7B67BB}"/>
    <cellStyle name="Normal 9 2 2 8 2 2" xfId="16036" xr:uid="{5330E815-5D90-4642-9E54-118A01E57276}"/>
    <cellStyle name="Normal 9 2 2 8 2 2 2" xfId="16037" xr:uid="{65392D46-6483-4058-854C-BB297348338D}"/>
    <cellStyle name="Normal 9 2 2 8 2 2 2 2" xfId="31608" xr:uid="{686D7DEA-5A45-497E-AA31-FEEC237897D7}"/>
    <cellStyle name="Normal 9 2 2 8 2 2 3" xfId="31607" xr:uid="{15CD4B2B-C48C-476E-A4B9-580ACD1DC5AA}"/>
    <cellStyle name="Normal 9 2 2 8 2 3" xfId="16038" xr:uid="{2E5D22DD-A3CD-48C3-83E8-B9522DCFAAEA}"/>
    <cellStyle name="Normal 9 2 2 8 2 3 2" xfId="16039" xr:uid="{5237F45B-297E-437D-ABBB-A3C614AB89AE}"/>
    <cellStyle name="Normal 9 2 2 8 2 3 2 2" xfId="31610" xr:uid="{1DBFFAA8-7E51-4E95-BD0F-CF0CFE4112D1}"/>
    <cellStyle name="Normal 9 2 2 8 2 3 3" xfId="31609" xr:uid="{90FCF115-A2B7-4EA5-BFAA-90ABD26BA250}"/>
    <cellStyle name="Normal 9 2 2 8 2 4" xfId="16040" xr:uid="{DC93E2C4-B96C-4DB3-AFD0-803E6315BDBD}"/>
    <cellStyle name="Normal 9 2 2 8 2 4 2" xfId="31611" xr:uid="{9609F545-B0F1-4BC5-BA84-D82ADF240807}"/>
    <cellStyle name="Normal 9 2 2 8 2 5" xfId="31606" xr:uid="{718C73D5-CFBF-4E80-A7DB-3823CED1E521}"/>
    <cellStyle name="Normal 9 2 2 8 3" xfId="16041" xr:uid="{16201E48-E292-4FDD-9CD9-FE11BCB54209}"/>
    <cellStyle name="Normal 9 2 2 8 3 2" xfId="16042" xr:uid="{A26F55FA-0038-440C-AF62-13AA0912B771}"/>
    <cellStyle name="Normal 9 2 2 8 3 2 2" xfId="31613" xr:uid="{5C16F939-9087-43B4-A866-B09963C4879E}"/>
    <cellStyle name="Normal 9 2 2 8 3 3" xfId="16043" xr:uid="{D109B5EE-7176-4DCF-882F-E8C2393D29AC}"/>
    <cellStyle name="Normal 9 2 2 8 3 3 2" xfId="31614" xr:uid="{71689050-1F65-4041-AD9F-8F005543E16F}"/>
    <cellStyle name="Normal 9 2 2 8 3 4" xfId="31612" xr:uid="{36E0812D-0E6F-4761-9836-EC7CC422E048}"/>
    <cellStyle name="Normal 9 2 2 8 4" xfId="16044" xr:uid="{170A0299-C33D-48B1-82B8-F8B7D47AEED9}"/>
    <cellStyle name="Normal 9 2 2 8 4 2" xfId="16045" xr:uid="{EC3B4A01-4DE1-42FC-A5B8-63E9BE11C7E6}"/>
    <cellStyle name="Normal 9 2 2 8 4 2 2" xfId="31616" xr:uid="{9AF1E371-844E-43A9-9741-235455A5CE23}"/>
    <cellStyle name="Normal 9 2 2 8 4 3" xfId="31615" xr:uid="{F813450C-8A88-4FAD-8C5C-557BBBC9CBCB}"/>
    <cellStyle name="Normal 9 2 2 8 5" xfId="16046" xr:uid="{7262A818-FDEC-4795-9981-C17028ED7E3D}"/>
    <cellStyle name="Normal 9 2 2 8 5 2" xfId="16047" xr:uid="{B1DC201E-D0DD-4C72-8424-9C908B75DA14}"/>
    <cellStyle name="Normal 9 2 2 8 5 2 2" xfId="31618" xr:uid="{65A18911-CF71-41C2-94B7-84652D6D16F2}"/>
    <cellStyle name="Normal 9 2 2 8 5 3" xfId="31617" xr:uid="{89A51C51-94F0-4C9E-8FAF-1B8B5B01663C}"/>
    <cellStyle name="Normal 9 2 2 8 6" xfId="16048" xr:uid="{6170A43F-2FAE-483A-9DDF-2A3D9A1E1691}"/>
    <cellStyle name="Normal 9 2 2 8 6 2" xfId="31619" xr:uid="{0424C21C-B5B3-4093-AE86-1694FFF8080F}"/>
    <cellStyle name="Normal 9 2 2 8 7" xfId="34301" xr:uid="{51060C7F-2ABE-4C1E-AB53-957A09781D7C}"/>
    <cellStyle name="Normal 9 2 2 8_Canada W" xfId="35480" xr:uid="{163E84C4-F05F-45BA-9DB9-D877D93ECA87}"/>
    <cellStyle name="Normal 9 2 2 9" xfId="16049" xr:uid="{BAE05263-955A-4978-A98D-2E21C77D784B}"/>
    <cellStyle name="Normal 9 2 2 9 2" xfId="16050" xr:uid="{EB7A5D12-821C-4B90-86D1-7C89E2026ADF}"/>
    <cellStyle name="Normal 9 2 2 9 2 2" xfId="16051" xr:uid="{41C2D3D3-491D-4051-8120-B8FDBBFD970C}"/>
    <cellStyle name="Normal 9 2 2 9 2 2 2" xfId="31622" xr:uid="{17DF77F3-2AD5-45CC-ACDC-3E3CF9D93ABA}"/>
    <cellStyle name="Normal 9 2 2 9 2 3" xfId="31621" xr:uid="{CAC02DBA-7037-4AF2-963A-A8E5B6514580}"/>
    <cellStyle name="Normal 9 2 2 9 3" xfId="16052" xr:uid="{423DD8FB-0A28-4E11-A316-5603748FD048}"/>
    <cellStyle name="Normal 9 2 2 9 3 2" xfId="16053" xr:uid="{C5830D45-0C12-494F-B76C-3AA3C727AA6A}"/>
    <cellStyle name="Normal 9 2 2 9 3 2 2" xfId="31624" xr:uid="{9195F93F-AC08-4CA4-9602-AB0F5C8F05C0}"/>
    <cellStyle name="Normal 9 2 2 9 3 3" xfId="31623" xr:uid="{AE244EF3-A5D0-44BA-AA39-60C1D3791F38}"/>
    <cellStyle name="Normal 9 2 2 9 4" xfId="16054" xr:uid="{1DCB766F-C2BD-453C-96E0-748897AD91F1}"/>
    <cellStyle name="Normal 9 2 2 9 4 2" xfId="31625" xr:uid="{E818AE9A-AD5D-4956-9B71-2BC7E042F832}"/>
    <cellStyle name="Normal 9 2 2 9 5" xfId="31620" xr:uid="{3186DE00-34B2-42F8-B035-8BCCC5FFD83D}"/>
    <cellStyle name="Normal 9 2 2 9_Canada W" xfId="35481" xr:uid="{0F7A6C6D-781F-4B2A-8CFD-3E0BFBD72FC8}"/>
    <cellStyle name="Normal 9 2 2_2015 BFOREC HFM PLBS" xfId="2022" xr:uid="{00000000-0005-0000-0000-0000E7080000}"/>
    <cellStyle name="Normal 9 2 3" xfId="2023" xr:uid="{00000000-0005-0000-0000-0000E8080000}"/>
    <cellStyle name="Normal 9 2 3 10" xfId="16055" xr:uid="{B28B6859-B58D-4403-9E37-290D4DF897DB}"/>
    <cellStyle name="Normal 9 2 3 10 2" xfId="16056" xr:uid="{FEAB35F1-64F4-444C-BD96-FFFD9AA1CB27}"/>
    <cellStyle name="Normal 9 2 3 10 2 2" xfId="31627" xr:uid="{3458FD09-1C69-41F2-8465-6E7369AA54D7}"/>
    <cellStyle name="Normal 9 2 3 10 3" xfId="31626" xr:uid="{F95BCEF1-58EC-43E2-BE3A-FABACEF8EEC8}"/>
    <cellStyle name="Normal 9 2 3 10 3 2" xfId="36755" xr:uid="{F75355EE-130F-4397-A1AC-42B0A98EC661}"/>
    <cellStyle name="Normal 9 2 3 10 4" xfId="36754" xr:uid="{877FB5CA-6A62-496C-B0C3-1D239D0450FA}"/>
    <cellStyle name="Normal 9 2 3 10_Canada W" xfId="35482" xr:uid="{EF5E438C-38EA-4F3D-8F36-5D6CA12BF2EF}"/>
    <cellStyle name="Normal 9 2 3 11" xfId="16057" xr:uid="{68B9EAD9-3DCE-4A13-BE96-AFE91F8DBC4B}"/>
    <cellStyle name="Normal 9 2 3 11 2" xfId="16058" xr:uid="{E00972FF-A971-4FD9-BC80-8547A9B0A962}"/>
    <cellStyle name="Normal 9 2 3 11 2 2" xfId="31629" xr:uid="{D26F6431-F6F2-4983-913F-21A53AF5613E}"/>
    <cellStyle name="Normal 9 2 3 11 3" xfId="31628" xr:uid="{94735ED0-220A-4E71-8F47-D112A0CC4E14}"/>
    <cellStyle name="Normal 9 2 3 12" xfId="16059" xr:uid="{A7A67611-C663-4260-B965-712C237D17E8}"/>
    <cellStyle name="Normal 9 2 3 12 2" xfId="31630" xr:uid="{79EB779C-8E08-4C6D-AC34-5EFD30007CEF}"/>
    <cellStyle name="Normal 9 2 3 13" xfId="34302" xr:uid="{BD9A2179-B903-4076-802E-74D237521BAD}"/>
    <cellStyle name="Normal 9 2 3 13 2" xfId="36753" xr:uid="{27891BDB-493F-4427-9963-27B1497A82F9}"/>
    <cellStyle name="Normal 9 2 3 2" xfId="2024" xr:uid="{00000000-0005-0000-0000-0000E9080000}"/>
    <cellStyle name="Normal 9 2 3 2 10" xfId="33607" xr:uid="{7E6AB771-C988-4CB3-8A2F-8EF662527012}"/>
    <cellStyle name="Normal 9 2 3 2 10 2" xfId="36757" xr:uid="{6C960D7C-78DB-4A0F-9CA2-95DF787ABC8C}"/>
    <cellStyle name="Normal 9 2 3 2 11" xfId="34303" xr:uid="{319BBC6D-26CF-434E-B282-80AF23E1771A}"/>
    <cellStyle name="Normal 9 2 3 2 11 2" xfId="36756" xr:uid="{E777170F-A4D4-4FD4-B8DE-A83AE1F35412}"/>
    <cellStyle name="Normal 9 2 3 2 2" xfId="2025" xr:uid="{00000000-0005-0000-0000-0000EA080000}"/>
    <cellStyle name="Normal 9 2 3 2 2 2" xfId="2026" xr:uid="{00000000-0005-0000-0000-0000EB080000}"/>
    <cellStyle name="Normal 9 2 3 2 2 2 2" xfId="16060" xr:uid="{5A811041-0629-42B4-AB02-834EED2B79B9}"/>
    <cellStyle name="Normal 9 2 3 2 2 2 2 2" xfId="16061" xr:uid="{F5E5FCDE-6703-423E-A305-8BCD5A806B67}"/>
    <cellStyle name="Normal 9 2 3 2 2 2 2 2 2" xfId="31632" xr:uid="{1B653C5F-33BA-4834-BC08-466FE37AC5AE}"/>
    <cellStyle name="Normal 9 2 3 2 2 2 2 3" xfId="16062" xr:uid="{A1860C46-DA0E-4C9B-B88B-6CB2D10618C3}"/>
    <cellStyle name="Normal 9 2 3 2 2 2 2 3 2" xfId="31633" xr:uid="{A6F89485-3958-43A7-85D5-E1E622EF17E9}"/>
    <cellStyle name="Normal 9 2 3 2 2 2 2 4" xfId="31631" xr:uid="{D193E0AF-5D31-4D53-8556-176CACB2A68E}"/>
    <cellStyle name="Normal 9 2 3 2 2 2 3" xfId="16063" xr:uid="{496E9A73-B714-4090-A5A4-4E89421E28FE}"/>
    <cellStyle name="Normal 9 2 3 2 2 2 3 2" xfId="16064" xr:uid="{4566CF10-4A08-4F72-B120-13EA31E1CD1E}"/>
    <cellStyle name="Normal 9 2 3 2 2 2 3 2 2" xfId="31635" xr:uid="{5E5327B4-A440-4E06-B8D6-D54760C5C6AE}"/>
    <cellStyle name="Normal 9 2 3 2 2 2 3 3" xfId="31634" xr:uid="{B6CB132D-A921-4B09-870C-BA388E188815}"/>
    <cellStyle name="Normal 9 2 3 2 2 2 4" xfId="16065" xr:uid="{E9448F58-770C-4157-BB01-D5C4DFB5B3DA}"/>
    <cellStyle name="Normal 9 2 3 2 2 2 4 2" xfId="16066" xr:uid="{91F5B7FA-3275-465A-AF70-904581D2B647}"/>
    <cellStyle name="Normal 9 2 3 2 2 2 4 2 2" xfId="31637" xr:uid="{5FAF38EA-B589-426F-B80B-B9A385FC10DA}"/>
    <cellStyle name="Normal 9 2 3 2 2 2 4 3" xfId="31636" xr:uid="{39177260-7D94-4F22-8A59-83FABD6998E9}"/>
    <cellStyle name="Normal 9 2 3 2 2 2 5" xfId="16067" xr:uid="{3FDE5EFE-6366-487A-906C-76D463154036}"/>
    <cellStyle name="Normal 9 2 3 2 2 2 5 2" xfId="31638" xr:uid="{22436728-6378-4AC0-9CD0-982013A4F60B}"/>
    <cellStyle name="Normal 9 2 3 2 2 2 6" xfId="34305" xr:uid="{6BF8C2B9-8195-4184-92F2-2F30BFE1266E}"/>
    <cellStyle name="Normal 9 2 3 2 2 2_Canada W" xfId="35483" xr:uid="{558901A1-B686-4D92-9731-0D6DAE424F8B}"/>
    <cellStyle name="Normal 9 2 3 2 2 3" xfId="16068" xr:uid="{5F7E9114-F18A-43E8-9346-B43F701EC6F8}"/>
    <cellStyle name="Normal 9 2 3 2 2 3 2" xfId="16069" xr:uid="{734D9586-F9FB-435F-A309-F075D1AEF9E3}"/>
    <cellStyle name="Normal 9 2 3 2 2 3 2 2" xfId="31640" xr:uid="{B00B0FC8-0242-4213-8898-DD8B0CDA1EF2}"/>
    <cellStyle name="Normal 9 2 3 2 2 3 3" xfId="16070" xr:uid="{1FB1969A-808C-475B-9EFA-16E78CBF948F}"/>
    <cellStyle name="Normal 9 2 3 2 2 3 3 2" xfId="31641" xr:uid="{94DB5AD8-9D38-41FB-970B-D66F2E36DDD9}"/>
    <cellStyle name="Normal 9 2 3 2 2 3 4" xfId="31639" xr:uid="{AB2F8BAE-F8EC-4B53-87D3-92AC02347E18}"/>
    <cellStyle name="Normal 9 2 3 2 2 3_Canada W" xfId="35484" xr:uid="{50E2CB22-5CDD-42BC-9D07-22D790DC8FFB}"/>
    <cellStyle name="Normal 9 2 3 2 2 4" xfId="16071" xr:uid="{0DFE02AF-49D4-4BA1-84F9-2DD0F4F2655D}"/>
    <cellStyle name="Normal 9 2 3 2 2 4 2" xfId="16072" xr:uid="{3712C0B4-265F-4730-BB02-B8F32DFA0852}"/>
    <cellStyle name="Normal 9 2 3 2 2 4 2 2" xfId="31643" xr:uid="{1611A85B-6BEC-48B1-B40F-DA671D6269C0}"/>
    <cellStyle name="Normal 9 2 3 2 2 4 3" xfId="16073" xr:uid="{29E20CED-544A-4DA9-9FE8-303ABA13E5A2}"/>
    <cellStyle name="Normal 9 2 3 2 2 4 3 2" xfId="31644" xr:uid="{BCB51B2C-FC4E-4824-B01C-940DD5DE92CA}"/>
    <cellStyle name="Normal 9 2 3 2 2 4 4" xfId="31642" xr:uid="{9AEF7F06-AAB0-454A-B3B5-6E12AE3B24A2}"/>
    <cellStyle name="Normal 9 2 3 2 2 4_Canada W" xfId="35485" xr:uid="{9863EAA3-A897-4CF6-A9ED-3B2BBE3FB7FE}"/>
    <cellStyle name="Normal 9 2 3 2 2 5" xfId="16074" xr:uid="{4D3304D5-5B1F-4FED-8730-DD84CF2CE9A2}"/>
    <cellStyle name="Normal 9 2 3 2 2 5 2" xfId="16075" xr:uid="{988568E8-56F6-4B1C-B864-DA4351B34E71}"/>
    <cellStyle name="Normal 9 2 3 2 2 5 2 2" xfId="31646" xr:uid="{225B35B3-12B4-4EC2-A5A2-EDCFF0210EA4}"/>
    <cellStyle name="Normal 9 2 3 2 2 5 3" xfId="31645" xr:uid="{050F8154-619E-4DEE-8DA1-476FEF4A4836}"/>
    <cellStyle name="Normal 9 2 3 2 2 5 3 2" xfId="36760" xr:uid="{4B86CD82-BA8F-400E-9EE1-33F9E92CB620}"/>
    <cellStyle name="Normal 9 2 3 2 2 5 4" xfId="36759" xr:uid="{7D3D27C8-D0D6-4015-BA72-11C915BEE3B6}"/>
    <cellStyle name="Normal 9 2 3 2 2 5_Canada W" xfId="35486" xr:uid="{E47457B9-4795-4884-B929-C085332C2AA5}"/>
    <cellStyle name="Normal 9 2 3 2 2 6" xfId="16076" xr:uid="{80C59CA2-3C42-47C7-980D-A70F6AEA815F}"/>
    <cellStyle name="Normal 9 2 3 2 2 6 2" xfId="16077" xr:uid="{84943180-AA2E-4312-A751-30936255C972}"/>
    <cellStyle name="Normal 9 2 3 2 2 6 2 2" xfId="31648" xr:uid="{C7E8F1AD-959A-46C6-8DA2-962634847464}"/>
    <cellStyle name="Normal 9 2 3 2 2 6 3" xfId="31647" xr:uid="{91FFE54E-D922-4DFA-87A7-7B6906D97297}"/>
    <cellStyle name="Normal 9 2 3 2 2 6 3 2" xfId="36762" xr:uid="{722585B0-6B82-4D85-A5A9-6985EF29E4BD}"/>
    <cellStyle name="Normal 9 2 3 2 2 6 4" xfId="36761" xr:uid="{B5EA5BB4-B255-4696-B3E1-EA6374ECF653}"/>
    <cellStyle name="Normal 9 2 3 2 2 6_Canada W" xfId="35487" xr:uid="{45071154-702C-4930-BBD8-8DB58B1BDA5A}"/>
    <cellStyle name="Normal 9 2 3 2 2 7" xfId="16078" xr:uid="{DDDB40F2-F2BD-4F89-8400-5A83710EC4C3}"/>
    <cellStyle name="Normal 9 2 3 2 2 7 2" xfId="31649" xr:uid="{1D63DAA8-4E96-4462-8A7A-7271203F4E8C}"/>
    <cellStyle name="Normal 9 2 3 2 2 8" xfId="33608" xr:uid="{E60597E4-69AB-4C57-9A34-E8D158CDC8AF}"/>
    <cellStyle name="Normal 9 2 3 2 2 8 2" xfId="36763" xr:uid="{278A0F89-AB8F-4452-96FE-9A34E19C8CFA}"/>
    <cellStyle name="Normal 9 2 3 2 2 9" xfId="34304" xr:uid="{B51183EC-F0F1-4B67-84F4-B3C12C8328A0}"/>
    <cellStyle name="Normal 9 2 3 2 2 9 2" xfId="36758" xr:uid="{B574428F-7F21-4A61-B9C5-602D4469DE21}"/>
    <cellStyle name="Normal 9 2 3 2 2_Canada W" xfId="35488" xr:uid="{183F7F48-D3D3-4F2F-9DF3-5CBBD63CE5BD}"/>
    <cellStyle name="Normal 9 2 3 2 3" xfId="2027" xr:uid="{00000000-0005-0000-0000-0000ED080000}"/>
    <cellStyle name="Normal 9 2 3 2 3 2" xfId="16079" xr:uid="{4B8DD9FA-F446-4188-8DB6-173E8AA621DA}"/>
    <cellStyle name="Normal 9 2 3 2 3 2 2" xfId="16080" xr:uid="{E8147398-6BC1-4B8D-AD23-45BA8303C719}"/>
    <cellStyle name="Normal 9 2 3 2 3 2 2 2" xfId="31651" xr:uid="{58D8AB75-0464-47C5-85F0-9650CA3AB07B}"/>
    <cellStyle name="Normal 9 2 3 2 3 2 3" xfId="16081" xr:uid="{556BA5C2-A30F-4DBE-8407-D4ABA82BDB6E}"/>
    <cellStyle name="Normal 9 2 3 2 3 2 3 2" xfId="31652" xr:uid="{C4732517-7D45-4393-906F-34C4F6E16047}"/>
    <cellStyle name="Normal 9 2 3 2 3 2 4" xfId="31650" xr:uid="{82C532A1-4550-45F5-B459-49A6FC9509FB}"/>
    <cellStyle name="Normal 9 2 3 2 3 2_Canada W" xfId="35489" xr:uid="{8950D7D5-CF69-4C75-BFD8-ACE92151C1D5}"/>
    <cellStyle name="Normal 9 2 3 2 3 3" xfId="16082" xr:uid="{DBECF340-C3F3-43A6-8302-B0BADBB48805}"/>
    <cellStyle name="Normal 9 2 3 2 3 3 2" xfId="16083" xr:uid="{B40C79B0-7049-4D6C-BA97-AEE99D9DA080}"/>
    <cellStyle name="Normal 9 2 3 2 3 3 2 2" xfId="31654" xr:uid="{F5B51D64-3B2F-42D1-AB96-D4175EC20758}"/>
    <cellStyle name="Normal 9 2 3 2 3 3 3" xfId="31653" xr:uid="{361E70FD-8B32-47D6-BB6B-A561E5416F15}"/>
    <cellStyle name="Normal 9 2 3 2 3 3 3 2" xfId="36766" xr:uid="{99634789-414A-4F3D-8901-8A0D0AC7DBA7}"/>
    <cellStyle name="Normal 9 2 3 2 3 3 4" xfId="36765" xr:uid="{9838F2EB-EA41-4634-A0E5-B04ADD17B1CA}"/>
    <cellStyle name="Normal 9 2 3 2 3 3_Canada W" xfId="35490" xr:uid="{AE75B282-70F3-4108-8808-CAFFAC84EFBB}"/>
    <cellStyle name="Normal 9 2 3 2 3 4" xfId="16084" xr:uid="{86514559-4A54-44DD-89EB-B296869C96C9}"/>
    <cellStyle name="Normal 9 2 3 2 3 4 2" xfId="16085" xr:uid="{A33664E6-5042-4BA0-9680-60457C06D924}"/>
    <cellStyle name="Normal 9 2 3 2 3 4 2 2" xfId="31656" xr:uid="{7FDED11E-0D0D-49A3-952D-E82C9880E74A}"/>
    <cellStyle name="Normal 9 2 3 2 3 4 3" xfId="31655" xr:uid="{405D5641-86CD-4BC5-9CF7-A1C1D7086680}"/>
    <cellStyle name="Normal 9 2 3 2 3 4 3 2" xfId="36768" xr:uid="{E6D003BF-DC50-49AD-9442-26FDF2450DA0}"/>
    <cellStyle name="Normal 9 2 3 2 3 4 4" xfId="36767" xr:uid="{6C44549E-8EDA-4CB2-9503-FFBCEB86BB2A}"/>
    <cellStyle name="Normal 9 2 3 2 3 4_Canada W" xfId="35491" xr:uid="{A35478DC-033A-47F3-AD96-5B324536B4C1}"/>
    <cellStyle name="Normal 9 2 3 2 3 5" xfId="16086" xr:uid="{FD92A6A8-5E18-4945-A2A1-47F44B10A028}"/>
    <cellStyle name="Normal 9 2 3 2 3 5 2" xfId="31657" xr:uid="{2512F585-366B-402D-9B23-43A4C82F17FF}"/>
    <cellStyle name="Normal 9 2 3 2 3 5 2 2" xfId="36770" xr:uid="{31D1DDB6-CAB4-4B57-857F-120D224FEDFC}"/>
    <cellStyle name="Normal 9 2 3 2 3 5 3" xfId="33609" xr:uid="{F3CB4DBA-82EB-4CA9-A917-F3CCA0D368F0}"/>
    <cellStyle name="Normal 9 2 3 2 3 5 3 2" xfId="36771" xr:uid="{A9916090-3B72-4CA8-B8BE-D4F4C927C733}"/>
    <cellStyle name="Normal 9 2 3 2 3 5 4" xfId="36769" xr:uid="{8F16EC88-F937-48A2-BFD1-DC822BFC253A}"/>
    <cellStyle name="Normal 9 2 3 2 3 5_Canada W" xfId="35492" xr:uid="{343D7C10-6778-4232-8798-878EDAE2F220}"/>
    <cellStyle name="Normal 9 2 3 2 3 6" xfId="33610" xr:uid="{064C6A69-C992-473D-852D-9636710022AC}"/>
    <cellStyle name="Normal 9 2 3 2 3 6 2" xfId="33611" xr:uid="{2BCC8BC2-E3DA-44F2-BF10-E6F41CDAF7D7}"/>
    <cellStyle name="Normal 9 2 3 2 3 6 2 2" xfId="36773" xr:uid="{EC8A3375-BAC0-4C6C-A810-F796FC00DF24}"/>
    <cellStyle name="Normal 9 2 3 2 3 6 3" xfId="33612" xr:uid="{25100119-9D9B-4B33-B7CD-C3DB095A6927}"/>
    <cellStyle name="Normal 9 2 3 2 3 6 3 2" xfId="36774" xr:uid="{5729CB3F-F329-42FC-9946-A90D7B66EC72}"/>
    <cellStyle name="Normal 9 2 3 2 3 6 4" xfId="36772" xr:uid="{A8EE5122-8FEE-4667-8BDF-C66C5D95F718}"/>
    <cellStyle name="Normal 9 2 3 2 3 6_Canada W" xfId="35493" xr:uid="{34FC4807-EA75-4C6D-9ECD-208D68C4D6B2}"/>
    <cellStyle name="Normal 9 2 3 2 3 7" xfId="33613" xr:uid="{440BA2DD-F81C-45F1-9A33-7AA1CED4E896}"/>
    <cellStyle name="Normal 9 2 3 2 3 7 2" xfId="36775" xr:uid="{DC117276-2147-4A3E-90C3-60AA7DDA59C6}"/>
    <cellStyle name="Normal 9 2 3 2 3 8" xfId="33614" xr:uid="{ABCB4734-1892-4201-8AFB-4609203084CB}"/>
    <cellStyle name="Normal 9 2 3 2 3 8 2" xfId="36776" xr:uid="{9534F529-7AB4-4BF7-A011-1F048794A7A6}"/>
    <cellStyle name="Normal 9 2 3 2 3 9" xfId="34306" xr:uid="{94039317-4EFC-4BE9-ACDD-FDF42AEBD5B3}"/>
    <cellStyle name="Normal 9 2 3 2 3 9 2" xfId="36764" xr:uid="{3CB838A6-FA6F-4DE7-B7A8-6F92CD8A48C7}"/>
    <cellStyle name="Normal 9 2 3 2 3_Canada W" xfId="35494" xr:uid="{F72EED31-BB69-4362-8305-B583E98A2CB5}"/>
    <cellStyle name="Normal 9 2 3 2 4" xfId="16087" xr:uid="{10E4131F-1B10-44C1-A335-A3675CA6C1D6}"/>
    <cellStyle name="Normal 9 2 3 2 4 2" xfId="16088" xr:uid="{71A5E3E3-44AF-4B0F-ABA3-F1525928D86A}"/>
    <cellStyle name="Normal 9 2 3 2 4 2 2" xfId="31659" xr:uid="{71883711-D42B-48FB-AEE9-D5C9E3B858B5}"/>
    <cellStyle name="Normal 9 2 3 2 4 3" xfId="16089" xr:uid="{3DB2B3DA-7C6D-4293-8135-00457DE024DB}"/>
    <cellStyle name="Normal 9 2 3 2 4 3 2" xfId="31660" xr:uid="{DBB492B9-9ED9-4B8A-B723-3075CB98F859}"/>
    <cellStyle name="Normal 9 2 3 2 4 4" xfId="31658" xr:uid="{249B2B2B-BB03-4805-ABA8-A97FBD9351EB}"/>
    <cellStyle name="Normal 9 2 3 2 4_Canada W" xfId="35495" xr:uid="{8BDC2278-0D2F-4B34-A527-86CE2292970D}"/>
    <cellStyle name="Normal 9 2 3 2 5" xfId="16090" xr:uid="{ADC1CAA9-2768-448A-AA07-E32A83895C90}"/>
    <cellStyle name="Normal 9 2 3 2 5 2" xfId="16091" xr:uid="{ABB3C396-B8DA-45A7-9209-CE2A191E9845}"/>
    <cellStyle name="Normal 9 2 3 2 5 2 2" xfId="31662" xr:uid="{C551F351-BC35-4012-BEEB-78650831252B}"/>
    <cellStyle name="Normal 9 2 3 2 5 3" xfId="16092" xr:uid="{EC13DA55-5590-4455-B8EB-DC7AEAC81FA1}"/>
    <cellStyle name="Normal 9 2 3 2 5 3 2" xfId="31663" xr:uid="{A300E97B-F3BB-40D8-9650-1B76B8DD2A5C}"/>
    <cellStyle name="Normal 9 2 3 2 5 4" xfId="31661" xr:uid="{CF126E42-2A02-41BA-848F-CD7514E2B56F}"/>
    <cellStyle name="Normal 9 2 3 2 5_Canada W" xfId="35496" xr:uid="{BF11EE51-3B70-41E9-BEE6-22BCCE43C29D}"/>
    <cellStyle name="Normal 9 2 3 2 6" xfId="16093" xr:uid="{78AEBFCA-F5AD-4D8C-AA5F-DE80594A842E}"/>
    <cellStyle name="Normal 9 2 3 2 6 2" xfId="16094" xr:uid="{548F191F-6F65-45D8-B9D3-F88E6E578E34}"/>
    <cellStyle name="Normal 9 2 3 2 6 2 2" xfId="31665" xr:uid="{19BC595A-4973-4FA0-A77F-D7E39C90B7BD}"/>
    <cellStyle name="Normal 9 2 3 2 6 3" xfId="31664" xr:uid="{595AA5AB-1328-4715-AE92-AE039E53F457}"/>
    <cellStyle name="Normal 9 2 3 2 6 3 2" xfId="36778" xr:uid="{27AF0511-D3DC-4A69-8E8E-672E7219A095}"/>
    <cellStyle name="Normal 9 2 3 2 6 4" xfId="36777" xr:uid="{1FD73F9F-F57B-4068-A32E-6BEE86FB908E}"/>
    <cellStyle name="Normal 9 2 3 2 6_Canada W" xfId="35497" xr:uid="{E7D8EB38-B98D-447D-B31B-80A789A50CAD}"/>
    <cellStyle name="Normal 9 2 3 2 7" xfId="16095" xr:uid="{32E94DAA-CC3F-4C88-960F-F0959177CE3A}"/>
    <cellStyle name="Normal 9 2 3 2 7 2" xfId="16096" xr:uid="{59C025E3-4AD3-458B-9B1A-76A77ED5455A}"/>
    <cellStyle name="Normal 9 2 3 2 7 2 2" xfId="31667" xr:uid="{905356DB-359D-43EE-8F3F-75F01D4C9F2A}"/>
    <cellStyle name="Normal 9 2 3 2 7 3" xfId="31666" xr:uid="{B61B5260-71C3-48CC-95A7-C0A29E05522B}"/>
    <cellStyle name="Normal 9 2 3 2 7 3 2" xfId="36780" xr:uid="{5BEE57CE-DA3A-46FE-A95F-FFDAF444CC6F}"/>
    <cellStyle name="Normal 9 2 3 2 7 4" xfId="36779" xr:uid="{C9B3FDA6-5186-4EA4-B72C-450FCA194C6D}"/>
    <cellStyle name="Normal 9 2 3 2 7_Canada W" xfId="35498" xr:uid="{3C552F41-1B3F-4308-BB72-CA895308A29C}"/>
    <cellStyle name="Normal 9 2 3 2 8" xfId="16097" xr:uid="{A7F581B3-C681-41E5-8082-430A53075799}"/>
    <cellStyle name="Normal 9 2 3 2 8 2" xfId="31668" xr:uid="{C20178DB-4BA6-4A17-8F60-765D6F0DC871}"/>
    <cellStyle name="Normal 9 2 3 2 8 2 2" xfId="36782" xr:uid="{7009CE83-2177-41C7-AB11-2BE57F3DE304}"/>
    <cellStyle name="Normal 9 2 3 2 8 3" xfId="33615" xr:uid="{6E25DB70-B85B-45CE-8604-161BCC065B45}"/>
    <cellStyle name="Normal 9 2 3 2 8 3 2" xfId="36783" xr:uid="{33BCCE38-1B20-4D91-86DC-FF88BB7363EC}"/>
    <cellStyle name="Normal 9 2 3 2 8 4" xfId="36781" xr:uid="{96DDA8B9-04FD-49BB-8E98-92D332081DEB}"/>
    <cellStyle name="Normal 9 2 3 2 8_Canada W" xfId="35499" xr:uid="{DD535714-917F-46EA-A0D3-0E8AE4CF3B21}"/>
    <cellStyle name="Normal 9 2 3 2 9" xfId="33616" xr:uid="{2C6C7711-B979-415B-8A46-F071ED9EA815}"/>
    <cellStyle name="Normal 9 2 3 2 9 2" xfId="36784" xr:uid="{732C313A-A420-4D29-B974-45D3E82438A8}"/>
    <cellStyle name="Normal 9 2 3 2_Canada W" xfId="35500" xr:uid="{1C8F9524-86C0-4AAF-9D50-4BC64553925E}"/>
    <cellStyle name="Normal 9 2 3 3" xfId="2028" xr:uid="{00000000-0005-0000-0000-0000EF080000}"/>
    <cellStyle name="Normal 9 2 3 3 10" xfId="33617" xr:uid="{106011D6-A9D2-4821-8BFA-258C53CFA6FE}"/>
    <cellStyle name="Normal 9 2 3 3 10 2" xfId="36786" xr:uid="{9781B572-B610-4F6D-856E-D6D2CD12BA1A}"/>
    <cellStyle name="Normal 9 2 3 3 11" xfId="34307" xr:uid="{F21EFEF9-922D-4F14-958C-378084F12133}"/>
    <cellStyle name="Normal 9 2 3 3 11 2" xfId="36785" xr:uid="{8CF40725-1A1A-4C22-81E7-0BD96CB0C6EC}"/>
    <cellStyle name="Normal 9 2 3 3 2" xfId="2029" xr:uid="{00000000-0005-0000-0000-0000F0080000}"/>
    <cellStyle name="Normal 9 2 3 3 2 2" xfId="2030" xr:uid="{00000000-0005-0000-0000-0000F1080000}"/>
    <cellStyle name="Normal 9 2 3 3 2 2 2" xfId="16098" xr:uid="{5FE4CADE-533E-4C22-945B-3B4C5FB141B1}"/>
    <cellStyle name="Normal 9 2 3 3 2 2 2 2" xfId="16099" xr:uid="{21BFCBE0-02A5-42E6-929B-F600D255C52B}"/>
    <cellStyle name="Normal 9 2 3 3 2 2 2 2 2" xfId="31670" xr:uid="{F32015EB-5487-4715-BB6E-FEEA2B075211}"/>
    <cellStyle name="Normal 9 2 3 3 2 2 2 3" xfId="16100" xr:uid="{FCCE8C05-BF2A-4177-88CA-1A0C415C629E}"/>
    <cellStyle name="Normal 9 2 3 3 2 2 2 3 2" xfId="31671" xr:uid="{B31B3C57-4C1F-433A-A644-DF5B000FE9F6}"/>
    <cellStyle name="Normal 9 2 3 3 2 2 2 4" xfId="31669" xr:uid="{05CE1675-813D-416D-B2C6-54079C1A8C83}"/>
    <cellStyle name="Normal 9 2 3 3 2 2 3" xfId="16101" xr:uid="{83CAB934-7C1A-4F43-A46A-77A4F2BCD0F1}"/>
    <cellStyle name="Normal 9 2 3 3 2 2 3 2" xfId="16102" xr:uid="{4225FD7E-1301-434A-8BD4-AF6A552F89B1}"/>
    <cellStyle name="Normal 9 2 3 3 2 2 3 2 2" xfId="31673" xr:uid="{A2F18056-E72F-4510-875E-83E60619D6A0}"/>
    <cellStyle name="Normal 9 2 3 3 2 2 3 3" xfId="31672" xr:uid="{1E11B159-69C5-4F2C-8EB6-4B1A13A4F772}"/>
    <cellStyle name="Normal 9 2 3 3 2 2 4" xfId="16103" xr:uid="{455319A3-7F4D-4505-9EB6-BCD65615FA5C}"/>
    <cellStyle name="Normal 9 2 3 3 2 2 4 2" xfId="16104" xr:uid="{26A97C39-DB11-4C13-9F62-F81F119CD3F2}"/>
    <cellStyle name="Normal 9 2 3 3 2 2 4 2 2" xfId="31675" xr:uid="{98BC861C-21F4-4D88-92D0-3B445A254E28}"/>
    <cellStyle name="Normal 9 2 3 3 2 2 4 3" xfId="31674" xr:uid="{4E7A5F55-A5C1-43D1-8123-EE50FECC4C8E}"/>
    <cellStyle name="Normal 9 2 3 3 2 2 5" xfId="16105" xr:uid="{C4DEA4E4-7D8F-4EE3-BA04-A5EC3A365E6F}"/>
    <cellStyle name="Normal 9 2 3 3 2 2 5 2" xfId="31676" xr:uid="{27C9176F-A1CC-47B7-B58D-71BE23BC86F8}"/>
    <cellStyle name="Normal 9 2 3 3 2 2 6" xfId="34309" xr:uid="{ECEC14BD-23E3-423F-8D99-CB72E152BFEF}"/>
    <cellStyle name="Normal 9 2 3 3 2 2_Canada W" xfId="35501" xr:uid="{6BA6C70D-5B6C-4B2E-93C6-E86163566BD1}"/>
    <cellStyle name="Normal 9 2 3 3 2 3" xfId="16106" xr:uid="{13F047E9-9987-4B50-97F9-AE12F88C71F8}"/>
    <cellStyle name="Normal 9 2 3 3 2 3 2" xfId="16107" xr:uid="{91AAB9D5-D5B0-4735-B4B4-3374BC9CEAD7}"/>
    <cellStyle name="Normal 9 2 3 3 2 3 2 2" xfId="31678" xr:uid="{566C917C-2085-4BCE-99C6-ACE9B751A697}"/>
    <cellStyle name="Normal 9 2 3 3 2 3 3" xfId="16108" xr:uid="{DC1AC9BC-CD4F-41D2-BDB5-1D5368A7CA0C}"/>
    <cellStyle name="Normal 9 2 3 3 2 3 3 2" xfId="31679" xr:uid="{B3F3A465-F878-4201-AE38-5BF0FF29B919}"/>
    <cellStyle name="Normal 9 2 3 3 2 3 4" xfId="31677" xr:uid="{0C59E1F9-6A42-4FB2-BCE2-8F8F2C22A903}"/>
    <cellStyle name="Normal 9 2 3 3 2 3_Canada W" xfId="35502" xr:uid="{6DCE4D6B-D8F7-48C1-AFCF-BF33107F0895}"/>
    <cellStyle name="Normal 9 2 3 3 2 4" xfId="16109" xr:uid="{DD5A02E7-4B47-4BF5-9CF9-484F35447B9F}"/>
    <cellStyle name="Normal 9 2 3 3 2 4 2" xfId="16110" xr:uid="{0A5C213D-444C-4F68-A85D-C10886D854BF}"/>
    <cellStyle name="Normal 9 2 3 3 2 4 2 2" xfId="31681" xr:uid="{BAFAE876-D251-401F-8A54-A6A1B9685C2B}"/>
    <cellStyle name="Normal 9 2 3 3 2 4 3" xfId="16111" xr:uid="{A92ABCFC-0D10-466B-89DE-C46AA6947754}"/>
    <cellStyle name="Normal 9 2 3 3 2 4 3 2" xfId="31682" xr:uid="{E39BFE13-FE5B-4856-95E6-216807292897}"/>
    <cellStyle name="Normal 9 2 3 3 2 4 4" xfId="31680" xr:uid="{44350084-EA1E-4DC9-9654-0A7A1429C016}"/>
    <cellStyle name="Normal 9 2 3 3 2 4_Canada W" xfId="35503" xr:uid="{83A3506F-47C6-42D2-9CC2-285A9497B57E}"/>
    <cellStyle name="Normal 9 2 3 3 2 5" xfId="16112" xr:uid="{303A3410-A6F8-4B52-BD5A-31241B9A40D3}"/>
    <cellStyle name="Normal 9 2 3 3 2 5 2" xfId="16113" xr:uid="{70549E97-235A-423F-B0C9-E3C8B1CE780D}"/>
    <cellStyle name="Normal 9 2 3 3 2 5 2 2" xfId="31684" xr:uid="{450FE906-B2F9-4188-AF30-ACA576FA4865}"/>
    <cellStyle name="Normal 9 2 3 3 2 5 3" xfId="31683" xr:uid="{5860DFCA-C8AE-49FF-A687-74A739D1D5DC}"/>
    <cellStyle name="Normal 9 2 3 3 2 5 3 2" xfId="36789" xr:uid="{BCABC0F3-5763-4D45-A6C4-8318BF7E5FDA}"/>
    <cellStyle name="Normal 9 2 3 3 2 5 4" xfId="36788" xr:uid="{164B6099-4CC8-459C-AA8E-214D5E9A3A7B}"/>
    <cellStyle name="Normal 9 2 3 3 2 5_Canada W" xfId="35504" xr:uid="{00FF97F9-24FC-4E0D-A04A-8D24B0295B8E}"/>
    <cellStyle name="Normal 9 2 3 3 2 6" xfId="16114" xr:uid="{3837730B-2CDF-4589-AB24-9BDD0D59C81C}"/>
    <cellStyle name="Normal 9 2 3 3 2 6 2" xfId="16115" xr:uid="{0736160C-4B31-4615-935F-0EC818647620}"/>
    <cellStyle name="Normal 9 2 3 3 2 6 2 2" xfId="31686" xr:uid="{5752944C-B188-4F2A-BCAF-52F70B792DC8}"/>
    <cellStyle name="Normal 9 2 3 3 2 6 3" xfId="31685" xr:uid="{B23C59DA-C8BF-44B9-8BD2-5BDA883D30C0}"/>
    <cellStyle name="Normal 9 2 3 3 2 6 3 2" xfId="36791" xr:uid="{9F3BACF9-9596-4CF9-A00A-D7054C28613C}"/>
    <cellStyle name="Normal 9 2 3 3 2 6 4" xfId="36790" xr:uid="{FA4B8667-634B-478B-891D-DF7598E30911}"/>
    <cellStyle name="Normal 9 2 3 3 2 6_Canada W" xfId="35505" xr:uid="{2FA7FA53-7B0F-4BE0-A315-F9CE017DE2F0}"/>
    <cellStyle name="Normal 9 2 3 3 2 7" xfId="16116" xr:uid="{13594C1A-5652-48F5-BD3B-DD512458B79E}"/>
    <cellStyle name="Normal 9 2 3 3 2 7 2" xfId="31687" xr:uid="{130D091A-1153-4FEB-9EFF-C3EB17DFEE51}"/>
    <cellStyle name="Normal 9 2 3 3 2 8" xfId="33618" xr:uid="{8D75AE09-D26A-48A7-A1FE-2C371E9249E7}"/>
    <cellStyle name="Normal 9 2 3 3 2 8 2" xfId="36792" xr:uid="{51F945AD-3164-4964-9B48-8025D07C2995}"/>
    <cellStyle name="Normal 9 2 3 3 2 9" xfId="34308" xr:uid="{C4BE0824-2CF2-455B-8243-01E1D7272211}"/>
    <cellStyle name="Normal 9 2 3 3 2 9 2" xfId="36787" xr:uid="{5F27CA4C-173A-4618-98B6-2DCF466A0337}"/>
    <cellStyle name="Normal 9 2 3 3 2_Canada W" xfId="35506" xr:uid="{4B2D88D8-E24D-42B7-94D1-5ECD6D33BC4D}"/>
    <cellStyle name="Normal 9 2 3 3 3" xfId="2031" xr:uid="{00000000-0005-0000-0000-0000F3080000}"/>
    <cellStyle name="Normal 9 2 3 3 3 2" xfId="16117" xr:uid="{90FE7613-5254-4D55-84CF-5B15E5AAA4A1}"/>
    <cellStyle name="Normal 9 2 3 3 3 2 2" xfId="16118" xr:uid="{847AA73B-A2CD-4C80-8E6E-7E96B6A69B56}"/>
    <cellStyle name="Normal 9 2 3 3 3 2 2 2" xfId="31689" xr:uid="{F0B64CC9-A3CF-4279-89EE-4BE80B0CCDBC}"/>
    <cellStyle name="Normal 9 2 3 3 3 2 3" xfId="16119" xr:uid="{9F583CD5-9D1D-4F2A-ADC6-ABC9E92DD5F6}"/>
    <cellStyle name="Normal 9 2 3 3 3 2 3 2" xfId="31690" xr:uid="{487E715C-9FC7-4B49-A8CD-62FA494EF151}"/>
    <cellStyle name="Normal 9 2 3 3 3 2 4" xfId="31688" xr:uid="{FC17A801-4806-4B7B-899F-256FC5A77C88}"/>
    <cellStyle name="Normal 9 2 3 3 3 2_Canada W" xfId="35507" xr:uid="{D0C6300E-3B29-4BA0-BC70-23829CE8404D}"/>
    <cellStyle name="Normal 9 2 3 3 3 3" xfId="16120" xr:uid="{F59D7428-040B-4A13-98D4-533DBFFA5162}"/>
    <cellStyle name="Normal 9 2 3 3 3 3 2" xfId="16121" xr:uid="{C90C10E3-E492-410E-AF07-F0EAEF8EC518}"/>
    <cellStyle name="Normal 9 2 3 3 3 3 2 2" xfId="31692" xr:uid="{DC36697E-DA9B-4305-A742-EDAD6AF42BD1}"/>
    <cellStyle name="Normal 9 2 3 3 3 3 3" xfId="31691" xr:uid="{92D26DC6-B843-41CE-975C-C2C78BF28AA4}"/>
    <cellStyle name="Normal 9 2 3 3 3 3 3 2" xfId="36795" xr:uid="{5BE51B77-2D0F-4F67-B2E1-177ADA3DBE10}"/>
    <cellStyle name="Normal 9 2 3 3 3 3 4" xfId="36794" xr:uid="{0A77542A-44DC-42C1-9C4A-2C078BA1E63C}"/>
    <cellStyle name="Normal 9 2 3 3 3 3_Canada W" xfId="35508" xr:uid="{1B03E62B-98E0-4035-8D7C-4D5FFE3D6034}"/>
    <cellStyle name="Normal 9 2 3 3 3 4" xfId="16122" xr:uid="{DE9E3BC2-F1AE-4D8B-BF27-C0B0BBF94600}"/>
    <cellStyle name="Normal 9 2 3 3 3 4 2" xfId="16123" xr:uid="{20A00A46-3C0C-454F-9EFB-BE70FE352B11}"/>
    <cellStyle name="Normal 9 2 3 3 3 4 2 2" xfId="31694" xr:uid="{09F88988-E3B6-4811-959F-C095AA745468}"/>
    <cellStyle name="Normal 9 2 3 3 3 4 3" xfId="31693" xr:uid="{B30410B2-D5B4-439F-BA56-D3BED19CD6FA}"/>
    <cellStyle name="Normal 9 2 3 3 3 4 3 2" xfId="36797" xr:uid="{EDE9324D-A6F9-438A-B7E6-8CD094F4B887}"/>
    <cellStyle name="Normal 9 2 3 3 3 4 4" xfId="36796" xr:uid="{A724361E-1AF2-4A6A-BABA-DC0C59257A80}"/>
    <cellStyle name="Normal 9 2 3 3 3 4_Canada W" xfId="35509" xr:uid="{73B31F0A-95C1-4114-BB40-4F83BA270060}"/>
    <cellStyle name="Normal 9 2 3 3 3 5" xfId="16124" xr:uid="{AA2493AA-05FD-43C8-9E12-4BB01DCB244E}"/>
    <cellStyle name="Normal 9 2 3 3 3 5 2" xfId="31695" xr:uid="{9DFEEC92-30D0-4206-8AC6-7E7647F9A148}"/>
    <cellStyle name="Normal 9 2 3 3 3 5 2 2" xfId="36799" xr:uid="{F8E6E5C3-D7B1-47F3-B3A0-55DA20015BD4}"/>
    <cellStyle name="Normal 9 2 3 3 3 5 3" xfId="33619" xr:uid="{BE7D8B6B-EE68-499F-8711-B90C3B7BCE10}"/>
    <cellStyle name="Normal 9 2 3 3 3 5 3 2" xfId="36800" xr:uid="{9E74D99F-5B30-4FE1-BBCD-FF9C285B2CAB}"/>
    <cellStyle name="Normal 9 2 3 3 3 5 4" xfId="36798" xr:uid="{B3DC2D95-3358-4E97-93CA-A9D563EBCFE7}"/>
    <cellStyle name="Normal 9 2 3 3 3 5_Canada W" xfId="35510" xr:uid="{71EC81D3-D69C-42FE-8B43-0D1BEB0EDC05}"/>
    <cellStyle name="Normal 9 2 3 3 3 6" xfId="33620" xr:uid="{9B694418-C3E4-4E57-965C-BCE2B3209AEA}"/>
    <cellStyle name="Normal 9 2 3 3 3 6 2" xfId="33621" xr:uid="{4CC0F249-B378-461E-B2E6-632A38B867DB}"/>
    <cellStyle name="Normal 9 2 3 3 3 6 2 2" xfId="36802" xr:uid="{7D924BDD-183D-43A3-A288-087B5D9B469A}"/>
    <cellStyle name="Normal 9 2 3 3 3 6 3" xfId="33622" xr:uid="{0C81E077-8863-44BB-89C4-54888F59C617}"/>
    <cellStyle name="Normal 9 2 3 3 3 6 3 2" xfId="36803" xr:uid="{B4208453-40ED-48A8-8104-F277CCA7CD47}"/>
    <cellStyle name="Normal 9 2 3 3 3 6 4" xfId="36801" xr:uid="{B9BDD043-82F6-4FEF-9D8C-021FFF2E3FD7}"/>
    <cellStyle name="Normal 9 2 3 3 3 6_Canada W" xfId="35511" xr:uid="{CBA3DD9F-669C-4CEC-ABDF-460C7FF5EAA4}"/>
    <cellStyle name="Normal 9 2 3 3 3 7" xfId="33623" xr:uid="{813B6762-D31E-4F73-876E-FBE7ACE44A39}"/>
    <cellStyle name="Normal 9 2 3 3 3 7 2" xfId="36804" xr:uid="{6E7ED212-E4A4-45EE-BED9-7B0F80EC17B0}"/>
    <cellStyle name="Normal 9 2 3 3 3 8" xfId="33624" xr:uid="{7908598F-68D5-4614-9F57-2AE0D700BC16}"/>
    <cellStyle name="Normal 9 2 3 3 3 8 2" xfId="36805" xr:uid="{ADB99887-D48B-4F85-8745-F2CC8D4CBB8F}"/>
    <cellStyle name="Normal 9 2 3 3 3 9" xfId="34310" xr:uid="{45B6251C-D57E-4A6B-9F6F-1B133F2EC5E8}"/>
    <cellStyle name="Normal 9 2 3 3 3 9 2" xfId="36793" xr:uid="{DC0738E2-4249-4D35-91D8-4DF7A15CBF33}"/>
    <cellStyle name="Normal 9 2 3 3 3_Canada W" xfId="35512" xr:uid="{0B3A47AC-2B44-4406-B20E-C8B9D1ECB801}"/>
    <cellStyle name="Normal 9 2 3 3 4" xfId="16125" xr:uid="{3798022F-B989-43D6-BBF9-08DDDF54C247}"/>
    <cellStyle name="Normal 9 2 3 3 4 2" xfId="16126" xr:uid="{736841E8-518E-4480-A8E2-7E7721A4CBE0}"/>
    <cellStyle name="Normal 9 2 3 3 4 2 2" xfId="31697" xr:uid="{D53ADE34-B7A6-4053-A792-FF90891F7148}"/>
    <cellStyle name="Normal 9 2 3 3 4 3" xfId="16127" xr:uid="{DAA9D19A-082C-431F-9995-5D26E17FFA72}"/>
    <cellStyle name="Normal 9 2 3 3 4 3 2" xfId="31698" xr:uid="{4BBB39E7-B969-4319-A334-D0583F3F7BC7}"/>
    <cellStyle name="Normal 9 2 3 3 4 4" xfId="31696" xr:uid="{27716B03-5DE8-4C27-BDB7-B9C865A6B07E}"/>
    <cellStyle name="Normal 9 2 3 3 4_Canada W" xfId="35513" xr:uid="{4B9C72B9-1792-427F-AA44-A4297F6B1331}"/>
    <cellStyle name="Normal 9 2 3 3 5" xfId="16128" xr:uid="{106A94CC-6E25-4D80-96B8-1527B70E3690}"/>
    <cellStyle name="Normal 9 2 3 3 5 2" xfId="16129" xr:uid="{F0A6297A-3C62-4291-A620-037A56B92377}"/>
    <cellStyle name="Normal 9 2 3 3 5 2 2" xfId="31700" xr:uid="{98DCD081-FEF9-4518-AB88-D9A4BA681C88}"/>
    <cellStyle name="Normal 9 2 3 3 5 3" xfId="16130" xr:uid="{8715E2A0-94D6-448D-98B1-1189F172EE56}"/>
    <cellStyle name="Normal 9 2 3 3 5 3 2" xfId="31701" xr:uid="{61FC6B81-831C-4CB3-AFFF-B98EDAABB61C}"/>
    <cellStyle name="Normal 9 2 3 3 5 4" xfId="31699" xr:uid="{9756A958-7C58-44EF-B7E8-C4E5ED94DABF}"/>
    <cellStyle name="Normal 9 2 3 3 5_Canada W" xfId="35514" xr:uid="{30294B92-4AD6-443E-9E55-D0E9E88C9B5F}"/>
    <cellStyle name="Normal 9 2 3 3 6" xfId="16131" xr:uid="{FBD8D0F8-BB84-4D7A-8E60-848FE810701F}"/>
    <cellStyle name="Normal 9 2 3 3 6 2" xfId="16132" xr:uid="{83C2E14B-7624-47FC-9CBD-0044975975FA}"/>
    <cellStyle name="Normal 9 2 3 3 6 2 2" xfId="31703" xr:uid="{0ADBD687-3D92-4A4F-8F96-EAF29776EA21}"/>
    <cellStyle name="Normal 9 2 3 3 6 3" xfId="31702" xr:uid="{D3AC83BB-8405-4FE4-A63E-7B5A925B9D67}"/>
    <cellStyle name="Normal 9 2 3 3 6 3 2" xfId="36807" xr:uid="{01233C31-83F1-404D-9B96-77BE141D3154}"/>
    <cellStyle name="Normal 9 2 3 3 6 4" xfId="36806" xr:uid="{A449FE72-7570-4CC9-9838-42CC28F4D2B0}"/>
    <cellStyle name="Normal 9 2 3 3 6_Canada W" xfId="35515" xr:uid="{76EBCA5D-E8D3-4E34-AB92-F9DD934E04DA}"/>
    <cellStyle name="Normal 9 2 3 3 7" xfId="16133" xr:uid="{C261E8EC-9D1C-4845-AA58-EC1D8F082CF5}"/>
    <cellStyle name="Normal 9 2 3 3 7 2" xfId="16134" xr:uid="{107654FD-C419-4FC6-BBCF-CDF6E6FC2907}"/>
    <cellStyle name="Normal 9 2 3 3 7 2 2" xfId="31705" xr:uid="{4372D87D-4CEA-41D3-98BD-D12675FEB50C}"/>
    <cellStyle name="Normal 9 2 3 3 7 3" xfId="31704" xr:uid="{46A28868-1616-426C-B210-85D39A1E5FE1}"/>
    <cellStyle name="Normal 9 2 3 3 7 3 2" xfId="36809" xr:uid="{BC64177C-E10D-4501-8B27-E320F8A87F4A}"/>
    <cellStyle name="Normal 9 2 3 3 7 4" xfId="36808" xr:uid="{C9AC35CD-762B-43D5-9F93-F71A1E730E32}"/>
    <cellStyle name="Normal 9 2 3 3 7_Canada W" xfId="35516" xr:uid="{8B38C682-C9CA-45B9-A053-FC3328974C6F}"/>
    <cellStyle name="Normal 9 2 3 3 8" xfId="16135" xr:uid="{06F36B1D-7477-4265-8DB4-C6B29A687864}"/>
    <cellStyle name="Normal 9 2 3 3 8 2" xfId="31706" xr:uid="{2904A61D-1A98-4F57-9C68-66097CFBE584}"/>
    <cellStyle name="Normal 9 2 3 3 8 2 2" xfId="36811" xr:uid="{3A4E44E1-6EC8-4CFA-9E5A-DFF582155F19}"/>
    <cellStyle name="Normal 9 2 3 3 8 3" xfId="33625" xr:uid="{93D86EF1-3FDD-47D9-9EB0-20276B439A1C}"/>
    <cellStyle name="Normal 9 2 3 3 8 3 2" xfId="36812" xr:uid="{AD339851-1BE3-47D2-BFC9-E4FE1A61A3EE}"/>
    <cellStyle name="Normal 9 2 3 3 8 4" xfId="36810" xr:uid="{383CDA3E-AD7B-4DFB-990D-2E8196EFE3BC}"/>
    <cellStyle name="Normal 9 2 3 3 8_Canada W" xfId="35517" xr:uid="{B1899ABF-3DD6-4F42-890B-7C8F5C522D5F}"/>
    <cellStyle name="Normal 9 2 3 3 9" xfId="33626" xr:uid="{5C432BBF-F85D-43CA-9A31-5848C7879BB8}"/>
    <cellStyle name="Normal 9 2 3 3 9 2" xfId="36813" xr:uid="{AD7B2639-5F15-4187-AFA6-2060393778F2}"/>
    <cellStyle name="Normal 9 2 3 3_Canada W" xfId="35518" xr:uid="{300D0C18-2932-4D09-8992-DB3DBB395C26}"/>
    <cellStyle name="Normal 9 2 3 4" xfId="2032" xr:uid="{00000000-0005-0000-0000-0000F5080000}"/>
    <cellStyle name="Normal 9 2 3 4 2" xfId="2033" xr:uid="{00000000-0005-0000-0000-0000F6080000}"/>
    <cellStyle name="Normal 9 2 3 4 2 2" xfId="16136" xr:uid="{4B28982F-A3AA-45D3-A04B-567E3FA1BCF5}"/>
    <cellStyle name="Normal 9 2 3 4 2 2 2" xfId="16137" xr:uid="{D26584D1-F1FC-4F2C-ADD7-054044F89695}"/>
    <cellStyle name="Normal 9 2 3 4 2 2 2 2" xfId="31708" xr:uid="{AAF8F1AB-B3E5-4880-9057-88C2AB1FD1A1}"/>
    <cellStyle name="Normal 9 2 3 4 2 2 3" xfId="16138" xr:uid="{C81576E3-C2D9-43ED-86D8-84B1DA087DF5}"/>
    <cellStyle name="Normal 9 2 3 4 2 2 3 2" xfId="31709" xr:uid="{B481A385-E067-4F19-923E-D9556840CF88}"/>
    <cellStyle name="Normal 9 2 3 4 2 2 4" xfId="31707" xr:uid="{BFBD69EC-35E2-4F35-ABA4-D951D79D25BC}"/>
    <cellStyle name="Normal 9 2 3 4 2 3" xfId="16139" xr:uid="{C006E085-9D92-4DAB-9F49-234E88856648}"/>
    <cellStyle name="Normal 9 2 3 4 2 3 2" xfId="16140" xr:uid="{7F75965A-7C59-4F40-B5C1-33F901C99D39}"/>
    <cellStyle name="Normal 9 2 3 4 2 3 2 2" xfId="31711" xr:uid="{FD6B0D5E-F765-4B31-B3C6-EADC8EB075EB}"/>
    <cellStyle name="Normal 9 2 3 4 2 3 3" xfId="31710" xr:uid="{313EF3F0-854D-430C-8DB2-2B662891FE4F}"/>
    <cellStyle name="Normal 9 2 3 4 2 4" xfId="16141" xr:uid="{11A9036E-B448-4A91-B4D3-F2ABF28AF6C2}"/>
    <cellStyle name="Normal 9 2 3 4 2 4 2" xfId="16142" xr:uid="{6ACF9935-A363-4D44-947B-B1972A4FE6EB}"/>
    <cellStyle name="Normal 9 2 3 4 2 4 2 2" xfId="31713" xr:uid="{69F098B2-6464-40C2-AE7B-4E6083677C73}"/>
    <cellStyle name="Normal 9 2 3 4 2 4 3" xfId="31712" xr:uid="{42FB952A-DE5E-4C46-8A85-02CFD2551F3A}"/>
    <cellStyle name="Normal 9 2 3 4 2 5" xfId="16143" xr:uid="{C52D8F9D-3D6E-421F-AA08-975C6239A5F9}"/>
    <cellStyle name="Normal 9 2 3 4 2 5 2" xfId="31714" xr:uid="{9DD24412-2873-4AE2-8CD7-3B3C8BB3D3A4}"/>
    <cellStyle name="Normal 9 2 3 4 2 6" xfId="34312" xr:uid="{0348E11C-531C-44FA-8C98-F2E7AE92374B}"/>
    <cellStyle name="Normal 9 2 3 4 2_Canada W" xfId="35519" xr:uid="{EEC18975-1492-46FB-BE2B-15A17CC72089}"/>
    <cellStyle name="Normal 9 2 3 4 3" xfId="16144" xr:uid="{BBD6DBA0-CD14-4E5B-8C4A-3A098D662D25}"/>
    <cellStyle name="Normal 9 2 3 4 3 2" xfId="16145" xr:uid="{1A499033-D431-4857-9851-ED008271135F}"/>
    <cellStyle name="Normal 9 2 3 4 3 2 2" xfId="31716" xr:uid="{3000CB40-9A23-4D90-B05A-72F39A135433}"/>
    <cellStyle name="Normal 9 2 3 4 3 3" xfId="16146" xr:uid="{4B3648DF-93CD-4147-9D96-FE59EAA04DAE}"/>
    <cellStyle name="Normal 9 2 3 4 3 3 2" xfId="31717" xr:uid="{73EF4166-4758-4E5D-B4EC-95F3C11D342D}"/>
    <cellStyle name="Normal 9 2 3 4 3 4" xfId="31715" xr:uid="{11110D7F-0CA9-4C50-A287-C8C0025D4CA4}"/>
    <cellStyle name="Normal 9 2 3 4 3_Canada W" xfId="35520" xr:uid="{3F50EFEB-98B7-4FE5-A891-CBB6C0711C70}"/>
    <cellStyle name="Normal 9 2 3 4 4" xfId="16147" xr:uid="{24B05F4B-9DFC-4B18-864A-8B8A16D93D3A}"/>
    <cellStyle name="Normal 9 2 3 4 4 2" xfId="16148" xr:uid="{860E32DF-67AF-44C4-BF9D-05EAE2146499}"/>
    <cellStyle name="Normal 9 2 3 4 4 2 2" xfId="31719" xr:uid="{FDF5F448-291F-40C4-A18B-0D6757A96043}"/>
    <cellStyle name="Normal 9 2 3 4 4 3" xfId="16149" xr:uid="{B1AE8798-0C11-41FE-B4C0-34D4669CFF7F}"/>
    <cellStyle name="Normal 9 2 3 4 4 3 2" xfId="31720" xr:uid="{6769BE56-E01B-4D16-BD09-043848E4D462}"/>
    <cellStyle name="Normal 9 2 3 4 4 4" xfId="31718" xr:uid="{D00092C0-80D3-49A5-9E1C-F338A763E930}"/>
    <cellStyle name="Normal 9 2 3 4 4_Canada W" xfId="35521" xr:uid="{19458B42-5169-4A9B-90FD-4B6C2B8F606E}"/>
    <cellStyle name="Normal 9 2 3 4 5" xfId="16150" xr:uid="{321D6A69-982F-4547-BC65-CCCD66FD933E}"/>
    <cellStyle name="Normal 9 2 3 4 5 2" xfId="16151" xr:uid="{AD0C2A6C-4794-4761-A675-1B6CC9F51B78}"/>
    <cellStyle name="Normal 9 2 3 4 5 2 2" xfId="31722" xr:uid="{BD3B82B1-00AA-456E-B928-5D827D83F38B}"/>
    <cellStyle name="Normal 9 2 3 4 5 3" xfId="31721" xr:uid="{A2574ADD-578D-4FBB-B880-02F1FF838641}"/>
    <cellStyle name="Normal 9 2 3 4 5 3 2" xfId="36816" xr:uid="{12C1DEB0-2013-4C1B-8405-1679D033D1AD}"/>
    <cellStyle name="Normal 9 2 3 4 5 4" xfId="36815" xr:uid="{C2DD7665-045B-4398-B1D8-AF401FF53CE7}"/>
    <cellStyle name="Normal 9 2 3 4 5_Canada W" xfId="35522" xr:uid="{73A2D4E6-D86B-4760-8668-67C534A4225F}"/>
    <cellStyle name="Normal 9 2 3 4 6" xfId="16152" xr:uid="{AB537F0A-7000-458E-897D-A1A725665E9F}"/>
    <cellStyle name="Normal 9 2 3 4 6 2" xfId="16153" xr:uid="{C19EB139-24FB-45A6-B3CD-76C7736F7D5B}"/>
    <cellStyle name="Normal 9 2 3 4 6 2 2" xfId="31724" xr:uid="{F2E9D66B-D960-46AE-87FB-4CC39203A05D}"/>
    <cellStyle name="Normal 9 2 3 4 6 3" xfId="31723" xr:uid="{35281FC5-2EE4-4963-85E3-BE09A3575140}"/>
    <cellStyle name="Normal 9 2 3 4 6 3 2" xfId="36818" xr:uid="{4BFFA8C7-7396-46F7-ABC8-174006CADE90}"/>
    <cellStyle name="Normal 9 2 3 4 6 4" xfId="36817" xr:uid="{3AD7943D-8DF8-4CDF-9003-63AD29E44889}"/>
    <cellStyle name="Normal 9 2 3 4 6_Canada W" xfId="35523" xr:uid="{47FC42BC-29BE-4C40-9F1D-0344B8F358E2}"/>
    <cellStyle name="Normal 9 2 3 4 7" xfId="16154" xr:uid="{119A1DC9-28D7-4807-83B3-79CC2BAE685E}"/>
    <cellStyle name="Normal 9 2 3 4 7 2" xfId="31725" xr:uid="{0E9EF925-F0AB-4FDE-9AC3-2849E6A12B91}"/>
    <cellStyle name="Normal 9 2 3 4 8" xfId="33627" xr:uid="{2AEC7937-6D95-4AF8-A7D2-CD6AFB9832EA}"/>
    <cellStyle name="Normal 9 2 3 4 8 2" xfId="36819" xr:uid="{2F6187D0-F34C-41A9-B359-05AD138E74F6}"/>
    <cellStyle name="Normal 9 2 3 4 9" xfId="34311" xr:uid="{F6C18F91-DEF1-4814-B529-027CEC18578D}"/>
    <cellStyle name="Normal 9 2 3 4 9 2" xfId="36814" xr:uid="{7BE15BE2-3D54-4B03-8EDB-28C5AAC0F788}"/>
    <cellStyle name="Normal 9 2 3 4_Canada W" xfId="35524" xr:uid="{8D943EEF-1343-403A-8C6C-7B7CAD5B60DF}"/>
    <cellStyle name="Normal 9 2 3 5" xfId="2034" xr:uid="{00000000-0005-0000-0000-0000F8080000}"/>
    <cellStyle name="Normal 9 2 3 5 2" xfId="2035" xr:uid="{00000000-0005-0000-0000-0000F9080000}"/>
    <cellStyle name="Normal 9 2 3 5 2 2" xfId="16155" xr:uid="{D9BDA660-C244-4A2F-AB2F-29A75FF33166}"/>
    <cellStyle name="Normal 9 2 3 5 2 2 2" xfId="16156" xr:uid="{ACCEDD7D-481E-445B-A33C-E97955402CA9}"/>
    <cellStyle name="Normal 9 2 3 5 2 2 2 2" xfId="31727" xr:uid="{2355E390-C701-486B-A72F-243F7265B67D}"/>
    <cellStyle name="Normal 9 2 3 5 2 2 3" xfId="16157" xr:uid="{312B9B89-014E-4885-B0BA-72E2A09005CE}"/>
    <cellStyle name="Normal 9 2 3 5 2 2 3 2" xfId="31728" xr:uid="{FE47C483-2C13-4C14-9553-DD8366444520}"/>
    <cellStyle name="Normal 9 2 3 5 2 2 4" xfId="31726" xr:uid="{E04BA401-C754-4E95-BD52-F7799F18EB22}"/>
    <cellStyle name="Normal 9 2 3 5 2 3" xfId="16158" xr:uid="{51B30240-4C6A-44AE-B131-5EF16DBF8C83}"/>
    <cellStyle name="Normal 9 2 3 5 2 3 2" xfId="16159" xr:uid="{332A9D14-A1F7-4522-A2A2-9308BCACD7E8}"/>
    <cellStyle name="Normal 9 2 3 5 2 3 2 2" xfId="31730" xr:uid="{3C139613-64A1-4DB8-AF1C-267309319895}"/>
    <cellStyle name="Normal 9 2 3 5 2 3 3" xfId="31729" xr:uid="{3A55B93F-21A9-4723-AEAA-CB07A654861A}"/>
    <cellStyle name="Normal 9 2 3 5 2 4" xfId="16160" xr:uid="{7B087642-DE2F-4D52-B08E-40CE63CE7B5C}"/>
    <cellStyle name="Normal 9 2 3 5 2 4 2" xfId="16161" xr:uid="{FC904A7D-3FE8-4D44-A681-849D95D8D71B}"/>
    <cellStyle name="Normal 9 2 3 5 2 4 2 2" xfId="31732" xr:uid="{C544CFFD-2DBC-4496-94C8-4E4D3D4B462E}"/>
    <cellStyle name="Normal 9 2 3 5 2 4 3" xfId="31731" xr:uid="{D2A8C2BD-71E9-4AE2-B737-5BD259075974}"/>
    <cellStyle name="Normal 9 2 3 5 2 5" xfId="16162" xr:uid="{D2E03181-FCE4-447D-80F6-26895090C12C}"/>
    <cellStyle name="Normal 9 2 3 5 2 5 2" xfId="31733" xr:uid="{962015FE-4316-4ADC-9E25-538725E7C080}"/>
    <cellStyle name="Normal 9 2 3 5 2 6" xfId="34314" xr:uid="{DFBC9F29-4656-4879-ABF4-486F966088AB}"/>
    <cellStyle name="Normal 9 2 3 5 2_Canada W" xfId="35525" xr:uid="{01A3FD56-DA9D-4125-8F24-8B7722BCD32E}"/>
    <cellStyle name="Normal 9 2 3 5 3" xfId="16163" xr:uid="{B7736927-A376-4398-9384-47AB7FD4FF6E}"/>
    <cellStyle name="Normal 9 2 3 5 3 2" xfId="16164" xr:uid="{5B1DC160-0DA1-4C2B-AF15-0198C0B2B378}"/>
    <cellStyle name="Normal 9 2 3 5 3 2 2" xfId="31735" xr:uid="{429E741E-2312-4FEE-985A-183D680F0BF9}"/>
    <cellStyle name="Normal 9 2 3 5 3 3" xfId="16165" xr:uid="{55F431E5-A359-45CE-8D61-F7783F818D48}"/>
    <cellStyle name="Normal 9 2 3 5 3 3 2" xfId="31736" xr:uid="{98C60CF2-A6C2-46A1-97BC-9E25710AAA10}"/>
    <cellStyle name="Normal 9 2 3 5 3 4" xfId="31734" xr:uid="{AC2B2DEF-3BAA-4775-A712-11ED1EDF6A4C}"/>
    <cellStyle name="Normal 9 2 3 5 3_Canada W" xfId="35526" xr:uid="{FE2E76EA-5762-4FDF-865A-932398147847}"/>
    <cellStyle name="Normal 9 2 3 5 4" xfId="16166" xr:uid="{4866265D-00FA-4319-B0BB-139139E6393D}"/>
    <cellStyle name="Normal 9 2 3 5 4 2" xfId="16167" xr:uid="{1E341CB5-1EF5-4275-BBAF-BD6656539841}"/>
    <cellStyle name="Normal 9 2 3 5 4 2 2" xfId="31738" xr:uid="{88BE79D7-7719-4E30-83C8-AE1192E902B7}"/>
    <cellStyle name="Normal 9 2 3 5 4 3" xfId="16168" xr:uid="{B133C05C-594A-41DB-AA62-D9932A8B8435}"/>
    <cellStyle name="Normal 9 2 3 5 4 3 2" xfId="31739" xr:uid="{5ACAD95B-CB59-4CBD-8797-E670BACED134}"/>
    <cellStyle name="Normal 9 2 3 5 4 4" xfId="31737" xr:uid="{8956345F-33BD-4959-A6F9-40CAA2EEFB6D}"/>
    <cellStyle name="Normal 9 2 3 5 4_Canada W" xfId="35527" xr:uid="{EB047723-641C-4D39-AFA4-320176B6FC21}"/>
    <cellStyle name="Normal 9 2 3 5 5" xfId="16169" xr:uid="{10792A3C-E66B-4F41-B395-AB4A8F8A4535}"/>
    <cellStyle name="Normal 9 2 3 5 5 2" xfId="16170" xr:uid="{2DE7D038-31CC-431D-A5EF-67AD58B642A2}"/>
    <cellStyle name="Normal 9 2 3 5 5 2 2" xfId="31741" xr:uid="{0705409B-F6DD-4CC4-AED1-989EB2D56D9D}"/>
    <cellStyle name="Normal 9 2 3 5 5 3" xfId="31740" xr:uid="{05D9C327-9821-4541-B829-80FEB344455F}"/>
    <cellStyle name="Normal 9 2 3 5 5 3 2" xfId="36822" xr:uid="{5DB26FFE-E036-4E08-82B8-0AA46F6BD7A4}"/>
    <cellStyle name="Normal 9 2 3 5 5 4" xfId="36821" xr:uid="{03F3A0F7-A081-40D7-BE4F-86B9C6E2B76C}"/>
    <cellStyle name="Normal 9 2 3 5 5_Canada W" xfId="35528" xr:uid="{F7B334F9-92D7-46F8-972F-CC3A87EA4021}"/>
    <cellStyle name="Normal 9 2 3 5 6" xfId="16171" xr:uid="{FB06E866-067E-4191-9D9B-FDC4661291A2}"/>
    <cellStyle name="Normal 9 2 3 5 6 2" xfId="16172" xr:uid="{4275147E-369C-4B23-8F1E-D35E2B775B7D}"/>
    <cellStyle name="Normal 9 2 3 5 6 2 2" xfId="31743" xr:uid="{CA0C72C2-92BC-4A31-BF56-2A1A1439034D}"/>
    <cellStyle name="Normal 9 2 3 5 6 3" xfId="31742" xr:uid="{AA33E897-1C4F-4CD1-8A61-ADE43BC44B5D}"/>
    <cellStyle name="Normal 9 2 3 5 6 3 2" xfId="36824" xr:uid="{E3F47F26-31CB-4043-A530-015EDE4ADE3C}"/>
    <cellStyle name="Normal 9 2 3 5 6 4" xfId="36823" xr:uid="{C73B5A50-FD48-440D-80E4-F757C62BD6A6}"/>
    <cellStyle name="Normal 9 2 3 5 6_Canada W" xfId="35529" xr:uid="{B30294D9-7CF7-4CCD-A923-1F8AB7F73C93}"/>
    <cellStyle name="Normal 9 2 3 5 7" xfId="16173" xr:uid="{7581EBB2-844D-491D-B781-FEDB6F0AF8E0}"/>
    <cellStyle name="Normal 9 2 3 5 7 2" xfId="31744" xr:uid="{89BA707A-E6E5-4C93-9CEC-A001F18E337C}"/>
    <cellStyle name="Normal 9 2 3 5 8" xfId="33628" xr:uid="{4E421530-9FFA-4BB8-8ED7-A9C14B3DA93D}"/>
    <cellStyle name="Normal 9 2 3 5 8 2" xfId="36825" xr:uid="{C6670FE9-9BD3-4890-9AA3-12636B0CED77}"/>
    <cellStyle name="Normal 9 2 3 5 9" xfId="34313" xr:uid="{CD02E677-D575-4DED-8D02-CD6BD7BB9505}"/>
    <cellStyle name="Normal 9 2 3 5 9 2" xfId="36820" xr:uid="{F5FB0193-DB07-41A4-AFAB-059C7A3CC783}"/>
    <cellStyle name="Normal 9 2 3 5_Canada W" xfId="35530" xr:uid="{A8FDBD05-5ECE-4F82-88FD-D5A4B0B0699C}"/>
    <cellStyle name="Normal 9 2 3 6" xfId="2036" xr:uid="{00000000-0005-0000-0000-0000FB080000}"/>
    <cellStyle name="Normal 9 2 3 6 2" xfId="16174" xr:uid="{EF93DF8F-DCE7-4E9D-B4AB-24E6F6D0D023}"/>
    <cellStyle name="Normal 9 2 3 6 2 2" xfId="16175" xr:uid="{728D7977-7F4A-426D-B369-49B69F950F3A}"/>
    <cellStyle name="Normal 9 2 3 6 2 2 2" xfId="16176" xr:uid="{1B8B55EB-02E0-483D-996B-EDEC9F390A71}"/>
    <cellStyle name="Normal 9 2 3 6 2 2 2 2" xfId="31747" xr:uid="{E94E46F7-2F74-48CD-BA2D-F2BDB835A749}"/>
    <cellStyle name="Normal 9 2 3 6 2 2 3" xfId="31746" xr:uid="{BA91A457-87A9-43C8-A92C-5C7D1B92D8A3}"/>
    <cellStyle name="Normal 9 2 3 6 2 3" xfId="16177" xr:uid="{F2FB6EE1-376C-4B71-8733-6742978BC48A}"/>
    <cellStyle name="Normal 9 2 3 6 2 3 2" xfId="16178" xr:uid="{9AE55BC5-85B4-4229-B675-4252FC451A0C}"/>
    <cellStyle name="Normal 9 2 3 6 2 3 2 2" xfId="31749" xr:uid="{DBEC81FC-8318-44B7-B8A5-E4B95D8F1B05}"/>
    <cellStyle name="Normal 9 2 3 6 2 3 3" xfId="31748" xr:uid="{9D67D6F9-9205-4C01-87D7-962784D2E90B}"/>
    <cellStyle name="Normal 9 2 3 6 2 4" xfId="16179" xr:uid="{81B1E753-44A2-43AB-B45F-BB86CE189C07}"/>
    <cellStyle name="Normal 9 2 3 6 2 4 2" xfId="31750" xr:uid="{D859AADC-C8A0-493D-B3BD-CB16AC0AA791}"/>
    <cellStyle name="Normal 9 2 3 6 2 5" xfId="31745" xr:uid="{D978B44F-B4F1-4B2D-8C29-205E81EE23C6}"/>
    <cellStyle name="Normal 9 2 3 6 3" xfId="16180" xr:uid="{3FFA4C7B-D0DB-4BFF-844F-7568389E1FFF}"/>
    <cellStyle name="Normal 9 2 3 6 3 2" xfId="16181" xr:uid="{80D10957-4EC7-4B5C-A5BC-0401582BA663}"/>
    <cellStyle name="Normal 9 2 3 6 3 2 2" xfId="31752" xr:uid="{EC93284B-F874-4462-8CBB-BAA7824A649A}"/>
    <cellStyle name="Normal 9 2 3 6 3 3" xfId="16182" xr:uid="{E8502F3A-5DEE-46ED-B007-2912D7C30066}"/>
    <cellStyle name="Normal 9 2 3 6 3 3 2" xfId="31753" xr:uid="{1E347A15-3BF0-457E-8690-D9CDBFC036C5}"/>
    <cellStyle name="Normal 9 2 3 6 3 4" xfId="31751" xr:uid="{E6A840A9-1C4A-4785-AF85-EB02661AA538}"/>
    <cellStyle name="Normal 9 2 3 6 4" xfId="16183" xr:uid="{B6BDF659-9DB7-476A-B01B-0A54050669B3}"/>
    <cellStyle name="Normal 9 2 3 6 4 2" xfId="16184" xr:uid="{6F427B2D-A1D5-4C97-A53F-359D249E3443}"/>
    <cellStyle name="Normal 9 2 3 6 4 2 2" xfId="31755" xr:uid="{6B0584D7-DAF9-4736-893C-FDB391ED6E4A}"/>
    <cellStyle name="Normal 9 2 3 6 4 3" xfId="31754" xr:uid="{F761A0D1-ACC1-46CB-B086-4F36E0BDF55D}"/>
    <cellStyle name="Normal 9 2 3 6 5" xfId="16185" xr:uid="{029FC449-C1FC-490D-8715-4B3F3234D3B4}"/>
    <cellStyle name="Normal 9 2 3 6 5 2" xfId="16186" xr:uid="{346AC15E-1678-4533-B55D-6CB8AD777804}"/>
    <cellStyle name="Normal 9 2 3 6 5 2 2" xfId="31757" xr:uid="{55C56CEA-9FFF-4F3F-B1F8-7B222D7482C2}"/>
    <cellStyle name="Normal 9 2 3 6 5 3" xfId="31756" xr:uid="{5552A577-8F07-45E4-94B2-A24D5728AD5B}"/>
    <cellStyle name="Normal 9 2 3 6 6" xfId="16187" xr:uid="{7768EEC8-85B4-428F-ACF7-1DE343FFBBD0}"/>
    <cellStyle name="Normal 9 2 3 6 6 2" xfId="31758" xr:uid="{376A5A8A-CC27-46D9-BFDE-9C8975E913BA}"/>
    <cellStyle name="Normal 9 2 3 6 7" xfId="34315" xr:uid="{3A8D0C24-76B5-4C17-A8B6-D46A7A0695DA}"/>
    <cellStyle name="Normal 9 2 3 6_Canada W" xfId="35531" xr:uid="{11CBB9F9-8652-4D08-89A3-527AB312E9BC}"/>
    <cellStyle name="Normal 9 2 3 7" xfId="2037" xr:uid="{00000000-0005-0000-0000-0000FC080000}"/>
    <cellStyle name="Normal 9 2 3 7 2" xfId="16188" xr:uid="{B5657F7A-823F-4F05-BF62-B87DB6BA007A}"/>
    <cellStyle name="Normal 9 2 3 7 2 2" xfId="16189" xr:uid="{8C7FEC7B-3F69-4E01-8264-209E3B5724F3}"/>
    <cellStyle name="Normal 9 2 3 7 2 2 2" xfId="16190" xr:uid="{C0D0B33D-4D7D-4D3E-AA90-B4E84FC514AF}"/>
    <cellStyle name="Normal 9 2 3 7 2 2 2 2" xfId="31761" xr:uid="{B81DAF7C-BDBC-4817-A6C8-2B90E1CD2528}"/>
    <cellStyle name="Normal 9 2 3 7 2 2 3" xfId="31760" xr:uid="{27A7C7C5-00DE-4CCE-B6F6-6EA02AB9041A}"/>
    <cellStyle name="Normal 9 2 3 7 2 3" xfId="16191" xr:uid="{15215693-51E8-47DF-B419-F83C80626743}"/>
    <cellStyle name="Normal 9 2 3 7 2 3 2" xfId="16192" xr:uid="{367348D8-78BE-4308-878C-389B70B5EB82}"/>
    <cellStyle name="Normal 9 2 3 7 2 3 2 2" xfId="31763" xr:uid="{8645D43B-55FB-47A1-85D9-DF5CE32C0FD7}"/>
    <cellStyle name="Normal 9 2 3 7 2 3 3" xfId="31762" xr:uid="{50697F7F-1C36-4DAA-B879-94BA0F773FB1}"/>
    <cellStyle name="Normal 9 2 3 7 2 4" xfId="16193" xr:uid="{4642E734-B8D8-417A-BFF5-81E99D78E209}"/>
    <cellStyle name="Normal 9 2 3 7 2 4 2" xfId="31764" xr:uid="{A93F45E9-78C5-4B00-A20D-129B1E86C0EF}"/>
    <cellStyle name="Normal 9 2 3 7 2 5" xfId="31759" xr:uid="{52C9CD04-2F28-4113-B4A2-BD3645F71FA1}"/>
    <cellStyle name="Normal 9 2 3 7 3" xfId="16194" xr:uid="{2F80B796-0DAA-4C99-87D9-E7A4FA45EE78}"/>
    <cellStyle name="Normal 9 2 3 7 3 2" xfId="16195" xr:uid="{7A3BF7E1-E725-4EFE-94F5-D4EA12E5A9F7}"/>
    <cellStyle name="Normal 9 2 3 7 3 2 2" xfId="31766" xr:uid="{62EC7C53-27EE-499E-9EDB-0C76537459C9}"/>
    <cellStyle name="Normal 9 2 3 7 3 3" xfId="16196" xr:uid="{E177A7F8-77DC-434F-B46C-A7D8CD5DB475}"/>
    <cellStyle name="Normal 9 2 3 7 3 3 2" xfId="31767" xr:uid="{8B210D71-FF71-4BA5-AF28-93BE521C4ABE}"/>
    <cellStyle name="Normal 9 2 3 7 3 4" xfId="31765" xr:uid="{6AC627F1-BE45-45BB-8484-2C9783BDB26A}"/>
    <cellStyle name="Normal 9 2 3 7 4" xfId="16197" xr:uid="{6DA2B037-0E45-4430-8AE4-A1E8F2106616}"/>
    <cellStyle name="Normal 9 2 3 7 4 2" xfId="16198" xr:uid="{CB70A47C-268A-4B0A-B32E-18DC3F9F8469}"/>
    <cellStyle name="Normal 9 2 3 7 4 2 2" xfId="31769" xr:uid="{8AC606DC-0D06-4C58-A96A-9CEB809612C4}"/>
    <cellStyle name="Normal 9 2 3 7 4 3" xfId="31768" xr:uid="{76BD85B9-B735-4074-B32A-8ABAEA50ABC3}"/>
    <cellStyle name="Normal 9 2 3 7 5" xfId="16199" xr:uid="{3149A9C0-602B-4EF8-9E71-6B234292C23E}"/>
    <cellStyle name="Normal 9 2 3 7 5 2" xfId="16200" xr:uid="{B6E848F9-7CEB-464E-BFC0-01100FE74CA7}"/>
    <cellStyle name="Normal 9 2 3 7 5 2 2" xfId="31771" xr:uid="{7B4A7F55-0FDD-4076-AC8E-2F3A65497D42}"/>
    <cellStyle name="Normal 9 2 3 7 5 3" xfId="31770" xr:uid="{E3196235-154B-483E-865D-5643A7BBE1AD}"/>
    <cellStyle name="Normal 9 2 3 7 6" xfId="16201" xr:uid="{A2348C64-2F89-4412-9BDD-B3774BF571BD}"/>
    <cellStyle name="Normal 9 2 3 7 6 2" xfId="31772" xr:uid="{083F177D-681B-49BE-9AF4-1638A79D4E78}"/>
    <cellStyle name="Normal 9 2 3 7 7" xfId="34316" xr:uid="{91BDCC8A-7AD0-4ED9-B199-791DF086E344}"/>
    <cellStyle name="Normal 9 2 3 7_Canada W" xfId="35532" xr:uid="{8A4BAE3D-ABDF-4D56-AECE-2ECF5D7B8C5C}"/>
    <cellStyle name="Normal 9 2 3 8" xfId="16202" xr:uid="{7D5CF3D8-FB63-4FDB-AEBF-CEFF28EF2787}"/>
    <cellStyle name="Normal 9 2 3 8 2" xfId="16203" xr:uid="{F97EC887-0007-464E-A423-A171BC30DE6E}"/>
    <cellStyle name="Normal 9 2 3 8 2 2" xfId="16204" xr:uid="{3BDBCA8E-6D9E-45D2-9D49-CEAB6B540A58}"/>
    <cellStyle name="Normal 9 2 3 8 2 2 2" xfId="31775" xr:uid="{5F11BD9E-8A6A-4262-9759-345F3C824C23}"/>
    <cellStyle name="Normal 9 2 3 8 2 3" xfId="31774" xr:uid="{63BC7F0A-73D6-4090-8B97-B6D7789964C5}"/>
    <cellStyle name="Normal 9 2 3 8 3" xfId="16205" xr:uid="{15E3623F-D843-462C-A1DA-99CA7508C8DD}"/>
    <cellStyle name="Normal 9 2 3 8 3 2" xfId="16206" xr:uid="{4D6F654D-7C5E-42E1-BD61-3ED743EC8455}"/>
    <cellStyle name="Normal 9 2 3 8 3 2 2" xfId="31777" xr:uid="{ECAEAA74-6DEB-45B7-A5E6-876A572AAE44}"/>
    <cellStyle name="Normal 9 2 3 8 3 3" xfId="31776" xr:uid="{910054AA-C42A-4055-BD62-8AB7310FE52A}"/>
    <cellStyle name="Normal 9 2 3 8 4" xfId="16207" xr:uid="{183FE89F-1499-431F-B7F6-FBADF8FE2474}"/>
    <cellStyle name="Normal 9 2 3 8 4 2" xfId="31778" xr:uid="{8912D8F3-E20E-46A5-8277-D1CC6271C3F0}"/>
    <cellStyle name="Normal 9 2 3 8 5" xfId="31773" xr:uid="{8B583A1B-DB7D-4444-B50B-7F46ACF7DE8A}"/>
    <cellStyle name="Normal 9 2 3 8_Canada W" xfId="35533" xr:uid="{1DED8CDE-A30B-42A1-BA05-50E093E0C739}"/>
    <cellStyle name="Normal 9 2 3 9" xfId="16208" xr:uid="{4F8BAE8C-F262-42ED-940F-EE01D0A90C87}"/>
    <cellStyle name="Normal 9 2 3 9 2" xfId="16209" xr:uid="{8992F25B-E9FB-4DAC-9E71-3FC0D97A10BD}"/>
    <cellStyle name="Normal 9 2 3 9 2 2" xfId="31780" xr:uid="{45EEB9AD-63BC-4995-AC67-D7184C6F9359}"/>
    <cellStyle name="Normal 9 2 3 9 3" xfId="16210" xr:uid="{0D757AEC-7902-4FFB-AE0E-32F590AC9787}"/>
    <cellStyle name="Normal 9 2 3 9 3 2" xfId="31781" xr:uid="{AAF3FB38-C1F3-4ED7-8CED-7778110068CE}"/>
    <cellStyle name="Normal 9 2 3 9 4" xfId="31779" xr:uid="{24FDFEA7-9D02-4567-BF0A-30AB348DE2D1}"/>
    <cellStyle name="Normal 9 2 3 9_Canada W" xfId="35534" xr:uid="{F4108EB5-A809-4DBA-B681-8B0DB86C47FF}"/>
    <cellStyle name="Normal 9 2 3_2015 BFOREC HFM PLBS" xfId="2038" xr:uid="{00000000-0005-0000-0000-0000FD080000}"/>
    <cellStyle name="Normal 9 2 4" xfId="2039" xr:uid="{00000000-0005-0000-0000-0000FE080000}"/>
    <cellStyle name="Normal 9 2 4 10" xfId="33629" xr:uid="{DBA7ABC3-FAF9-4DFB-AD7B-4419F5605F9D}"/>
    <cellStyle name="Normal 9 2 4 10 2" xfId="36827" xr:uid="{BA3968CD-8149-4A30-A040-33636C4E6595}"/>
    <cellStyle name="Normal 9 2 4 11" xfId="34317" xr:uid="{C1AF46CA-75C4-4820-ABF2-22D6334C365C}"/>
    <cellStyle name="Normal 9 2 4 11 2" xfId="36826" xr:uid="{EB02F339-1DA2-42F6-B545-152FDB2B4D4F}"/>
    <cellStyle name="Normal 9 2 4 2" xfId="2040" xr:uid="{00000000-0005-0000-0000-0000FF080000}"/>
    <cellStyle name="Normal 9 2 4 2 2" xfId="2041" xr:uid="{00000000-0005-0000-0000-000000090000}"/>
    <cellStyle name="Normal 9 2 4 2 2 2" xfId="16211" xr:uid="{D5B1DD2F-BF06-455B-A1F2-DBCF6FC491C2}"/>
    <cellStyle name="Normal 9 2 4 2 2 2 2" xfId="16212" xr:uid="{202D9E4C-39C8-4220-BA43-EC6B64E1956F}"/>
    <cellStyle name="Normal 9 2 4 2 2 2 2 2" xfId="31783" xr:uid="{52EB2E02-89FF-4961-BC77-7C335CE35036}"/>
    <cellStyle name="Normal 9 2 4 2 2 2 3" xfId="16213" xr:uid="{A596A61B-FB1D-4E0A-BE31-06588B633A45}"/>
    <cellStyle name="Normal 9 2 4 2 2 2 3 2" xfId="31784" xr:uid="{95DC2C17-281B-424C-8AAD-264F5BAB628E}"/>
    <cellStyle name="Normal 9 2 4 2 2 2 4" xfId="31782" xr:uid="{9099F416-9582-4CA8-AE0F-837C0D7B7477}"/>
    <cellStyle name="Normal 9 2 4 2 2 3" xfId="16214" xr:uid="{5E23A246-2586-4D53-8DEF-5CC301894360}"/>
    <cellStyle name="Normal 9 2 4 2 2 3 2" xfId="16215" xr:uid="{911CEF73-8438-49AD-A644-628FD20DEEC1}"/>
    <cellStyle name="Normal 9 2 4 2 2 3 2 2" xfId="31786" xr:uid="{CB065054-2B27-4D9D-AE8E-599F2EB4B501}"/>
    <cellStyle name="Normal 9 2 4 2 2 3 3" xfId="31785" xr:uid="{99430745-2C8C-42F3-92EE-130E7699B85A}"/>
    <cellStyle name="Normal 9 2 4 2 2 4" xfId="16216" xr:uid="{DC9B1583-9BB4-4EC4-A4E5-046B2202BC66}"/>
    <cellStyle name="Normal 9 2 4 2 2 4 2" xfId="16217" xr:uid="{20FB73F0-664D-4903-8932-21D26B06EE03}"/>
    <cellStyle name="Normal 9 2 4 2 2 4 2 2" xfId="31788" xr:uid="{20FE4469-E489-45F5-9D15-3AE9E0F8E73C}"/>
    <cellStyle name="Normal 9 2 4 2 2 4 3" xfId="31787" xr:uid="{BD6CCA43-0894-463B-90F3-570025A777F4}"/>
    <cellStyle name="Normal 9 2 4 2 2 5" xfId="16218" xr:uid="{F5C385C3-1D0B-4702-9949-541EC7313824}"/>
    <cellStyle name="Normal 9 2 4 2 2 5 2" xfId="31789" xr:uid="{F8BC481B-10D0-4A70-BC07-A7BED71D5526}"/>
    <cellStyle name="Normal 9 2 4 2 2 6" xfId="34319" xr:uid="{276BBE16-3D74-451E-93B7-AEECF45103DD}"/>
    <cellStyle name="Normal 9 2 4 2 2_Canada W" xfId="35535" xr:uid="{CFC6DFAD-48DE-4F44-8046-07E2E3886D53}"/>
    <cellStyle name="Normal 9 2 4 2 3" xfId="16219" xr:uid="{5F494326-BA4E-46EE-932F-912622BC1BBE}"/>
    <cellStyle name="Normal 9 2 4 2 3 2" xfId="16220" xr:uid="{138AE3A5-B910-4B24-824C-76B4C9DDDD84}"/>
    <cellStyle name="Normal 9 2 4 2 3 2 2" xfId="31791" xr:uid="{DC88AEF2-0B57-45E1-B98A-11ACE4F918B0}"/>
    <cellStyle name="Normal 9 2 4 2 3 3" xfId="16221" xr:uid="{907A8FC4-C00D-4BDB-99C9-C5FBCDCD3BBC}"/>
    <cellStyle name="Normal 9 2 4 2 3 3 2" xfId="31792" xr:uid="{8E35E99A-5CF8-4E11-8905-5D93D8FE9BDC}"/>
    <cellStyle name="Normal 9 2 4 2 3 4" xfId="31790" xr:uid="{C7B0645F-2612-48C4-81D9-688BCE164BA9}"/>
    <cellStyle name="Normal 9 2 4 2 3_Canada W" xfId="35536" xr:uid="{122EFF1E-8A1C-4634-AAAC-6E0F8A82854E}"/>
    <cellStyle name="Normal 9 2 4 2 4" xfId="16222" xr:uid="{5C2D9C0E-9D61-4268-871A-980FE9B1C953}"/>
    <cellStyle name="Normal 9 2 4 2 4 2" xfId="16223" xr:uid="{C59FC4E0-A627-42F9-8C0E-90300BAA2681}"/>
    <cellStyle name="Normal 9 2 4 2 4 2 2" xfId="31794" xr:uid="{A31C59FC-7D11-4CBA-90B0-187F8C7A3866}"/>
    <cellStyle name="Normal 9 2 4 2 4 3" xfId="16224" xr:uid="{D4AF56D7-2FA6-4756-AB30-95CFCB339080}"/>
    <cellStyle name="Normal 9 2 4 2 4 3 2" xfId="31795" xr:uid="{5B2CD04E-8238-471A-B966-02E4C42F6E6E}"/>
    <cellStyle name="Normal 9 2 4 2 4 4" xfId="31793" xr:uid="{F43663FA-5049-4FFC-8D29-3963CD4DF1EC}"/>
    <cellStyle name="Normal 9 2 4 2 4_Canada W" xfId="35537" xr:uid="{368177E7-7EA1-45D4-B726-B3C3B34024F2}"/>
    <cellStyle name="Normal 9 2 4 2 5" xfId="16225" xr:uid="{4FC831BE-B3E1-4625-94CB-DD4EDAD8764C}"/>
    <cellStyle name="Normal 9 2 4 2 5 2" xfId="16226" xr:uid="{AE1FDD15-E5AC-4EAC-8675-5AE5CE527B39}"/>
    <cellStyle name="Normal 9 2 4 2 5 2 2" xfId="31797" xr:uid="{18D9D5A4-83EA-445C-B244-3E3FF786DAA3}"/>
    <cellStyle name="Normal 9 2 4 2 5 3" xfId="31796" xr:uid="{26BF1BB5-5881-481B-9D3F-5F75A291E2B7}"/>
    <cellStyle name="Normal 9 2 4 2 5 3 2" xfId="36830" xr:uid="{DCDD8F55-9A43-4407-9169-36560815311B}"/>
    <cellStyle name="Normal 9 2 4 2 5 4" xfId="36829" xr:uid="{FE9BC786-F674-46F8-820E-702CC04A0F8B}"/>
    <cellStyle name="Normal 9 2 4 2 5_Canada W" xfId="35538" xr:uid="{40777602-ACD0-4B6D-9D96-06AE44D16DCE}"/>
    <cellStyle name="Normal 9 2 4 2 6" xfId="16227" xr:uid="{8E0CE83F-5C1B-4204-B650-967A32FC3805}"/>
    <cellStyle name="Normal 9 2 4 2 6 2" xfId="16228" xr:uid="{92557AF3-15C1-4716-9198-3C2575FB2B47}"/>
    <cellStyle name="Normal 9 2 4 2 6 2 2" xfId="31799" xr:uid="{3680D430-0467-431F-9DF3-359DFAFEC5D9}"/>
    <cellStyle name="Normal 9 2 4 2 6 3" xfId="31798" xr:uid="{CCF96FC2-F378-4F37-BBD8-2EAEC58E9A41}"/>
    <cellStyle name="Normal 9 2 4 2 6 3 2" xfId="36832" xr:uid="{865CAF8A-DCDC-4C8A-A1B4-3F8DB71B8631}"/>
    <cellStyle name="Normal 9 2 4 2 6 4" xfId="36831" xr:uid="{52701771-C075-4062-AB42-8810B325F156}"/>
    <cellStyle name="Normal 9 2 4 2 6_Canada W" xfId="35539" xr:uid="{9C03077C-299E-465F-B08B-108647107161}"/>
    <cellStyle name="Normal 9 2 4 2 7" xfId="16229" xr:uid="{A7D93BDA-5D34-4C36-910F-CCF7420A627E}"/>
    <cellStyle name="Normal 9 2 4 2 7 2" xfId="31800" xr:uid="{B86A3C3B-4381-4A6E-9D9E-EE55E889C4E0}"/>
    <cellStyle name="Normal 9 2 4 2 8" xfId="33630" xr:uid="{DB30AD2D-81C6-46CC-A994-405CB4F557B8}"/>
    <cellStyle name="Normal 9 2 4 2 8 2" xfId="36833" xr:uid="{5A9E9BBD-8CA4-4273-B57F-050D05253609}"/>
    <cellStyle name="Normal 9 2 4 2 9" xfId="34318" xr:uid="{D439CD1B-842F-4913-B9FA-4308106073CD}"/>
    <cellStyle name="Normal 9 2 4 2 9 2" xfId="36828" xr:uid="{F4D22A76-4EA7-4CA3-BB45-CBB125077955}"/>
    <cellStyle name="Normal 9 2 4 2_Canada W" xfId="35540" xr:uid="{C0EBCE0B-A1D8-4CD7-884D-56D2AC95420F}"/>
    <cellStyle name="Normal 9 2 4 3" xfId="2042" xr:uid="{00000000-0005-0000-0000-000002090000}"/>
    <cellStyle name="Normal 9 2 4 3 2" xfId="16230" xr:uid="{BD46EBB5-A945-4233-A894-4BE73FBE9946}"/>
    <cellStyle name="Normal 9 2 4 3 2 2" xfId="16231" xr:uid="{94562005-BB48-4EF1-8793-CDD27E099B85}"/>
    <cellStyle name="Normal 9 2 4 3 2 2 2" xfId="16232" xr:uid="{33D232DE-D3E3-45DB-90B1-52E0CF0ADC50}"/>
    <cellStyle name="Normal 9 2 4 3 2 2 2 2" xfId="31803" xr:uid="{BFE64CB4-AB4B-4DA8-84C8-26D8628CDF75}"/>
    <cellStyle name="Normal 9 2 4 3 2 2 3" xfId="31802" xr:uid="{817D5759-864C-4A9F-96A9-63C663D45A1B}"/>
    <cellStyle name="Normal 9 2 4 3 2 3" xfId="16233" xr:uid="{29337B84-508E-4699-9269-AFAB0DC87915}"/>
    <cellStyle name="Normal 9 2 4 3 2 3 2" xfId="16234" xr:uid="{7025774D-EFAD-4E3F-A575-ACE792283664}"/>
    <cellStyle name="Normal 9 2 4 3 2 3 2 2" xfId="31805" xr:uid="{F0B8574C-FA5D-4287-8E46-63AA09419F7C}"/>
    <cellStyle name="Normal 9 2 4 3 2 3 3" xfId="31804" xr:uid="{AA260D3A-6CF5-4633-AF0D-9CFA427EA879}"/>
    <cellStyle name="Normal 9 2 4 3 2 4" xfId="16235" xr:uid="{BD163EE1-2502-415D-8DBB-AA15E498250F}"/>
    <cellStyle name="Normal 9 2 4 3 2 4 2" xfId="31806" xr:uid="{F62DCFC7-788C-439C-81CE-7F3F9095E27C}"/>
    <cellStyle name="Normal 9 2 4 3 2 5" xfId="31801" xr:uid="{2B30D278-04EC-49D3-A57F-AA6F43FD394E}"/>
    <cellStyle name="Normal 9 2 4 3 2_Canada W" xfId="35541" xr:uid="{4185D0E3-BC0B-40BF-AD01-BB951C99EDEE}"/>
    <cellStyle name="Normal 9 2 4 3 3" xfId="16236" xr:uid="{3F090593-0F05-4F6D-9720-023FFDC00C1C}"/>
    <cellStyle name="Normal 9 2 4 3 3 2" xfId="16237" xr:uid="{C7E8FE53-2C79-46F6-89A1-9DB1E83A0C89}"/>
    <cellStyle name="Normal 9 2 4 3 3 2 2" xfId="31808" xr:uid="{B170FCCE-E753-4AE2-BE75-0039DC4F48C9}"/>
    <cellStyle name="Normal 9 2 4 3 3 3" xfId="16238" xr:uid="{994B836D-E4AF-4C62-B4C1-BF69CBD11FAE}"/>
    <cellStyle name="Normal 9 2 4 3 3 3 2" xfId="31809" xr:uid="{306C4653-26AF-4634-A3A4-D39C52EBB0AD}"/>
    <cellStyle name="Normal 9 2 4 3 3 4" xfId="31807" xr:uid="{0AB0A312-5367-4FE1-993C-930C35992D08}"/>
    <cellStyle name="Normal 9 2 4 3 3_Canada W" xfId="35542" xr:uid="{E708A1B3-E14F-4524-BD13-EC71780D144E}"/>
    <cellStyle name="Normal 9 2 4 3 4" xfId="16239" xr:uid="{5E4B677B-DCAA-415F-B003-3A0FF5991B5C}"/>
    <cellStyle name="Normal 9 2 4 3 4 2" xfId="16240" xr:uid="{DE46B78D-691B-4230-837D-6717D34EFBF9}"/>
    <cellStyle name="Normal 9 2 4 3 4 2 2" xfId="31811" xr:uid="{87F2E090-BE1F-415A-B4CD-BE52CD985040}"/>
    <cellStyle name="Normal 9 2 4 3 4 3" xfId="31810" xr:uid="{CDD8D6CA-D79C-401E-B380-5D64756B32C1}"/>
    <cellStyle name="Normal 9 2 4 3 4 3 2" xfId="36836" xr:uid="{C20D28CF-F6BC-4BAB-BDC9-6FCFED43C7E0}"/>
    <cellStyle name="Normal 9 2 4 3 4 4" xfId="36835" xr:uid="{7992AF2F-F137-4C94-84F4-A1E83CD2F698}"/>
    <cellStyle name="Normal 9 2 4 3 4_Canada W" xfId="35543" xr:uid="{7DED674F-CB61-4D2D-884D-88F0255BFC0A}"/>
    <cellStyle name="Normal 9 2 4 3 5" xfId="16241" xr:uid="{9560D590-C4A8-4581-AD87-AE333F19C24E}"/>
    <cellStyle name="Normal 9 2 4 3 5 2" xfId="16242" xr:uid="{53821445-ECAC-47EF-9823-E73666F23A52}"/>
    <cellStyle name="Normal 9 2 4 3 5 2 2" xfId="31813" xr:uid="{2F2D353F-9049-4822-A7A9-B2B0A96EFE7D}"/>
    <cellStyle name="Normal 9 2 4 3 5 3" xfId="31812" xr:uid="{863D24EB-687F-4036-98F6-6F3876CE8A76}"/>
    <cellStyle name="Normal 9 2 4 3 5 3 2" xfId="36838" xr:uid="{7201C2A3-51D4-4E2C-B81A-2C2826B1A78C}"/>
    <cellStyle name="Normal 9 2 4 3 5 4" xfId="36837" xr:uid="{E97701AF-7337-4742-9630-D1DAED636862}"/>
    <cellStyle name="Normal 9 2 4 3 5_Canada W" xfId="35544" xr:uid="{2885D4E0-4C98-42A1-897F-C8E0624181D3}"/>
    <cellStyle name="Normal 9 2 4 3 6" xfId="16243" xr:uid="{8F0C9523-35F7-4006-AE0D-FB6F949D4410}"/>
    <cellStyle name="Normal 9 2 4 3 6 2" xfId="31814" xr:uid="{AE64D58C-BDA4-492B-8BD1-0EC1B0B9D016}"/>
    <cellStyle name="Normal 9 2 4 3 6 2 2" xfId="36840" xr:uid="{E860CAA9-F55E-4BEA-AB03-A3B01E0E0645}"/>
    <cellStyle name="Normal 9 2 4 3 6 3" xfId="33631" xr:uid="{BA4356E6-BBAE-4D9D-AF0B-0CF6D568F8A6}"/>
    <cellStyle name="Normal 9 2 4 3 6 3 2" xfId="36841" xr:uid="{DD1EF4C9-F548-4DDF-B73D-AEBA0365759F}"/>
    <cellStyle name="Normal 9 2 4 3 6 4" xfId="36839" xr:uid="{D55BE6EF-3D44-46FB-8695-BA642D57452B}"/>
    <cellStyle name="Normal 9 2 4 3 6_Canada W" xfId="35545" xr:uid="{06B96AFF-6D2C-4DFA-8F70-FCDB43C8E4D8}"/>
    <cellStyle name="Normal 9 2 4 3 7" xfId="33632" xr:uid="{30F34602-1DA0-4B1D-82F0-B6878103AFB8}"/>
    <cellStyle name="Normal 9 2 4 3 7 2" xfId="36842" xr:uid="{39778110-941F-4EB9-9D51-B1F8FF9BB6A0}"/>
    <cellStyle name="Normal 9 2 4 3 8" xfId="33633" xr:uid="{80E3D764-5B19-4D12-8C5F-F4CCE43FA019}"/>
    <cellStyle name="Normal 9 2 4 3 8 2" xfId="36843" xr:uid="{11741B4E-B099-46F0-84D7-1526E588E85A}"/>
    <cellStyle name="Normal 9 2 4 3 9" xfId="34320" xr:uid="{366A7A94-4F58-47CA-B9E4-BF6F70714FB5}"/>
    <cellStyle name="Normal 9 2 4 3 9 2" xfId="36834" xr:uid="{1DABBCD8-0133-4E88-8E73-62D2F5B95811}"/>
    <cellStyle name="Normal 9 2 4 3_Canada W" xfId="35546" xr:uid="{691A7D95-480C-4CD5-B474-4276AF4ED836}"/>
    <cellStyle name="Normal 9 2 4 4" xfId="16244" xr:uid="{FDA53F71-FEDD-4E52-9195-4863A41B0C00}"/>
    <cellStyle name="Normal 9 2 4 4 2" xfId="16245" xr:uid="{21919CFD-9960-439E-8143-34C11193324A}"/>
    <cellStyle name="Normal 9 2 4 4 2 2" xfId="16246" xr:uid="{2F74B1FD-CDFE-4FAC-ADA3-750D05874FF8}"/>
    <cellStyle name="Normal 9 2 4 4 2 2 2" xfId="16247" xr:uid="{2F26C395-03F9-4ECE-BA64-69DC3E93E194}"/>
    <cellStyle name="Normal 9 2 4 4 2 2 2 2" xfId="31818" xr:uid="{C767F6BB-5F2C-4DE0-B2BE-CEF65D251F78}"/>
    <cellStyle name="Normal 9 2 4 4 2 2 3" xfId="31817" xr:uid="{460457E5-B50B-4711-AB8C-353D5F4028BA}"/>
    <cellStyle name="Normal 9 2 4 4 2 3" xfId="16248" xr:uid="{29ACD727-6E1D-4090-BD6C-FD45AADBC227}"/>
    <cellStyle name="Normal 9 2 4 4 2 3 2" xfId="16249" xr:uid="{D7F1F782-9824-428B-A1DA-4D1A7AE7312F}"/>
    <cellStyle name="Normal 9 2 4 4 2 3 2 2" xfId="31820" xr:uid="{A95AD7A5-B1C1-4089-B8F7-627DCF98EF7C}"/>
    <cellStyle name="Normal 9 2 4 4 2 3 3" xfId="31819" xr:uid="{5E95EFDA-DFD2-40F4-B1A6-3C26C1CC1D2F}"/>
    <cellStyle name="Normal 9 2 4 4 2 4" xfId="16250" xr:uid="{DDC5ABDD-3A60-47F8-9184-178E8E525617}"/>
    <cellStyle name="Normal 9 2 4 4 2 4 2" xfId="31821" xr:uid="{AE4BD81D-CB0E-4957-853D-AA4B2150B949}"/>
    <cellStyle name="Normal 9 2 4 4 2 5" xfId="31816" xr:uid="{482AFC22-0714-4A98-A6DC-CFF6A711C850}"/>
    <cellStyle name="Normal 9 2 4 4 3" xfId="16251" xr:uid="{C7C0B392-084E-4748-83CC-F325367B7F6B}"/>
    <cellStyle name="Normal 9 2 4 4 3 2" xfId="16252" xr:uid="{C8D82824-BEED-4252-89BC-2CBA5032D215}"/>
    <cellStyle name="Normal 9 2 4 4 3 2 2" xfId="31823" xr:uid="{DAC0985B-89C7-42EE-8773-3E85E88AD906}"/>
    <cellStyle name="Normal 9 2 4 4 3 3" xfId="31822" xr:uid="{952F4BD6-4EFB-4B12-A40D-6A53E3C7FA6F}"/>
    <cellStyle name="Normal 9 2 4 4 4" xfId="16253" xr:uid="{6DF89CA3-8149-4B46-90DD-491549177F96}"/>
    <cellStyle name="Normal 9 2 4 4 4 2" xfId="16254" xr:uid="{51AEC837-67C5-4A67-83B2-46762F725103}"/>
    <cellStyle name="Normal 9 2 4 4 4 2 2" xfId="31825" xr:uid="{40CDAEAA-D8BB-4FC3-ACE1-520EA8D0B856}"/>
    <cellStyle name="Normal 9 2 4 4 4 3" xfId="31824" xr:uid="{FE8A45B6-625F-444F-B29C-1C5866B39C88}"/>
    <cellStyle name="Normal 9 2 4 4 5" xfId="16255" xr:uid="{171DFC1B-5CD6-4EB0-A1DC-BC4B88C62D1D}"/>
    <cellStyle name="Normal 9 2 4 4 5 2" xfId="31826" xr:uid="{EC1BF1F0-1C98-4554-B6CB-135CBD8C67B5}"/>
    <cellStyle name="Normal 9 2 4 4 6" xfId="31815" xr:uid="{DA60CB09-5D3E-42CD-8799-CF20B61A5BDB}"/>
    <cellStyle name="Normal 9 2 4 4_Canada W" xfId="35547" xr:uid="{7DF2F665-676F-44C0-BB3D-8D63EDA9BB70}"/>
    <cellStyle name="Normal 9 2 4 5" xfId="16256" xr:uid="{84850453-A580-4E9B-92BA-EC67DD915B49}"/>
    <cellStyle name="Normal 9 2 4 5 2" xfId="16257" xr:uid="{5FB89196-5DAF-4062-A281-C686FCDF0B38}"/>
    <cellStyle name="Normal 9 2 4 5 2 2" xfId="16258" xr:uid="{EBCA771E-E2A7-4976-9F7A-8DD4D28D79C4}"/>
    <cellStyle name="Normal 9 2 4 5 2 2 2" xfId="31829" xr:uid="{49519B58-6703-4FB7-B163-89458DAAF2F2}"/>
    <cellStyle name="Normal 9 2 4 5 2 3" xfId="31828" xr:uid="{7A8300C6-2F02-4C8D-8A80-440E770A45CB}"/>
    <cellStyle name="Normal 9 2 4 5 3" xfId="16259" xr:uid="{EC387246-437A-4F7B-9C35-559EAA2927C9}"/>
    <cellStyle name="Normal 9 2 4 5 3 2" xfId="16260" xr:uid="{34AE8FA4-F429-4BDE-8A6D-7DB3B83161D4}"/>
    <cellStyle name="Normal 9 2 4 5 3 2 2" xfId="31831" xr:uid="{B9BBFD34-9298-42D1-AC81-0FCAE6D8AADD}"/>
    <cellStyle name="Normal 9 2 4 5 3 3" xfId="31830" xr:uid="{452E4CA3-CD0C-4A85-AED8-5FA8966E6290}"/>
    <cellStyle name="Normal 9 2 4 5 4" xfId="16261" xr:uid="{3DCD8556-D25F-43CF-BE45-60CEEAE905EC}"/>
    <cellStyle name="Normal 9 2 4 5 4 2" xfId="31832" xr:uid="{ACF0DE62-5D73-4FDB-B831-5A3584909758}"/>
    <cellStyle name="Normal 9 2 4 5 5" xfId="31827" xr:uid="{AF71E490-BB4B-47E3-A274-2142A43AC43D}"/>
    <cellStyle name="Normal 9 2 4 5_Canada W" xfId="35548" xr:uid="{2ECAA064-4358-4841-8966-35B42A93628B}"/>
    <cellStyle name="Normal 9 2 4 6" xfId="16262" xr:uid="{6EB6C1C2-FD9E-4488-ACC1-21CA20EC9C9C}"/>
    <cellStyle name="Normal 9 2 4 6 2" xfId="16263" xr:uid="{6E2AB482-4982-48D3-98DA-45A99CFE0284}"/>
    <cellStyle name="Normal 9 2 4 6 2 2" xfId="31834" xr:uid="{61294F99-4454-443B-999C-33B513297E89}"/>
    <cellStyle name="Normal 9 2 4 6 3" xfId="16264" xr:uid="{80A5A987-130D-4091-A9DF-51132F3E14D8}"/>
    <cellStyle name="Normal 9 2 4 6 3 2" xfId="31835" xr:uid="{344897FB-8086-4D12-9398-2307ED027CDB}"/>
    <cellStyle name="Normal 9 2 4 6 4" xfId="31833" xr:uid="{41153366-7B82-473C-B3B0-B26B82716402}"/>
    <cellStyle name="Normal 9 2 4 6_Canada W" xfId="35549" xr:uid="{198971E7-2F9A-43E7-B5AC-CC5E5BB2BA86}"/>
    <cellStyle name="Normal 9 2 4 7" xfId="16265" xr:uid="{FA18DA05-B44F-4650-ADC7-1C8590C4876B}"/>
    <cellStyle name="Normal 9 2 4 7 2" xfId="16266" xr:uid="{CEBC3A77-A2AF-4314-BD8D-566C53E883CD}"/>
    <cellStyle name="Normal 9 2 4 7 2 2" xfId="31837" xr:uid="{8B64353B-9E7D-49F7-BA59-9AAFE8E55584}"/>
    <cellStyle name="Normal 9 2 4 7 3" xfId="31836" xr:uid="{F1DD4AAB-9C8A-4C66-9CEB-B63E6EE8D463}"/>
    <cellStyle name="Normal 9 2 4 7 3 2" xfId="36845" xr:uid="{DF06F171-B3C5-4B1F-A66A-8F4B2F96ED05}"/>
    <cellStyle name="Normal 9 2 4 7 4" xfId="36844" xr:uid="{E91BAB98-9F11-401A-8C1D-13FB23E62317}"/>
    <cellStyle name="Normal 9 2 4 7_Canada W" xfId="35550" xr:uid="{D1233B77-D39A-433B-B378-02A7A10D7AEE}"/>
    <cellStyle name="Normal 9 2 4 8" xfId="16267" xr:uid="{80B2B75C-9542-474C-BD2D-D75FAAC2E814}"/>
    <cellStyle name="Normal 9 2 4 8 2" xfId="16268" xr:uid="{F0419F90-8E24-4374-A1B3-D5980E033C52}"/>
    <cellStyle name="Normal 9 2 4 8 2 2" xfId="31839" xr:uid="{381E21AC-6AC9-4E75-8315-232AB9ADF6D0}"/>
    <cellStyle name="Normal 9 2 4 8 3" xfId="31838" xr:uid="{F3699B11-854E-4C5E-9EF1-B140EEA3DA84}"/>
    <cellStyle name="Normal 9 2 4 8 3 2" xfId="36847" xr:uid="{660CBA29-8731-4962-8419-9DDFB83713F5}"/>
    <cellStyle name="Normal 9 2 4 8 4" xfId="36846" xr:uid="{CE187986-6B62-4A00-A38B-F28B25E3E909}"/>
    <cellStyle name="Normal 9 2 4 8_Canada W" xfId="35551" xr:uid="{86403A07-B9A4-4539-A522-C0C0EDB5F636}"/>
    <cellStyle name="Normal 9 2 4 9" xfId="16269" xr:uid="{1859E777-60C2-4805-B2ED-24ED29AE0330}"/>
    <cellStyle name="Normal 9 2 4 9 2" xfId="31840" xr:uid="{ED1C48B6-25B5-48C5-A74A-F5D5D0B5BDE7}"/>
    <cellStyle name="Normal 9 2 4_Canada W" xfId="35552" xr:uid="{CD920F4D-FCEC-48C4-AC6D-5C95254F26E1}"/>
    <cellStyle name="Normal 9 2 5" xfId="2043" xr:uid="{00000000-0005-0000-0000-000004090000}"/>
    <cellStyle name="Normal 9 2 5 10" xfId="33634" xr:uid="{035A5C40-6E5B-4621-AA0F-518828D79684}"/>
    <cellStyle name="Normal 9 2 5 10 2" xfId="36849" xr:uid="{16014784-6E1E-43B9-BDED-5C3D0BE1F39D}"/>
    <cellStyle name="Normal 9 2 5 11" xfId="34321" xr:uid="{7BF4D70B-4158-46F1-B126-DBBDDC056A8C}"/>
    <cellStyle name="Normal 9 2 5 11 2" xfId="36848" xr:uid="{43A0593E-252D-4B49-AFBD-68467D16167A}"/>
    <cellStyle name="Normal 9 2 5 2" xfId="2044" xr:uid="{00000000-0005-0000-0000-000005090000}"/>
    <cellStyle name="Normal 9 2 5 2 2" xfId="2045" xr:uid="{00000000-0005-0000-0000-000006090000}"/>
    <cellStyle name="Normal 9 2 5 2 2 2" xfId="16270" xr:uid="{8B13B9A1-6F9F-44DE-9C98-6554C78DCECF}"/>
    <cellStyle name="Normal 9 2 5 2 2 2 2" xfId="16271" xr:uid="{6C686A64-A5C7-4EBB-8A60-A975C3354A76}"/>
    <cellStyle name="Normal 9 2 5 2 2 2 2 2" xfId="31842" xr:uid="{5B8F6234-E98E-4BCE-9E47-00970A873B90}"/>
    <cellStyle name="Normal 9 2 5 2 2 2 3" xfId="16272" xr:uid="{148ADAFD-A71D-4552-8C73-66F6E10C2665}"/>
    <cellStyle name="Normal 9 2 5 2 2 2 3 2" xfId="31843" xr:uid="{84E94E19-A030-44AC-8EAE-DB3AF1783C2C}"/>
    <cellStyle name="Normal 9 2 5 2 2 2 4" xfId="31841" xr:uid="{0E6C8148-0EB2-4ACF-B886-3FF5D09D129F}"/>
    <cellStyle name="Normal 9 2 5 2 2 3" xfId="16273" xr:uid="{974A1C27-A74A-4D03-BC09-C657BA49F63F}"/>
    <cellStyle name="Normal 9 2 5 2 2 3 2" xfId="16274" xr:uid="{12543F2C-DD2A-4B2C-9506-3C441F15DE0D}"/>
    <cellStyle name="Normal 9 2 5 2 2 3 2 2" xfId="31845" xr:uid="{B9BCE429-6A59-4F37-8A6F-E3078831FB33}"/>
    <cellStyle name="Normal 9 2 5 2 2 3 3" xfId="31844" xr:uid="{A170BF4C-F6C6-439B-BBF5-AB72EC45CFC8}"/>
    <cellStyle name="Normal 9 2 5 2 2 4" xfId="16275" xr:uid="{FE7CFD22-18A3-4BAC-BA24-D464D588EB77}"/>
    <cellStyle name="Normal 9 2 5 2 2 4 2" xfId="16276" xr:uid="{BE7814A2-8393-4EC0-94FE-354F70E46727}"/>
    <cellStyle name="Normal 9 2 5 2 2 4 2 2" xfId="31847" xr:uid="{8DDD6DAB-9202-41E6-BF72-A0C2718AA245}"/>
    <cellStyle name="Normal 9 2 5 2 2 4 3" xfId="31846" xr:uid="{BE3C33F6-F4E7-4D88-A8FB-9913082355E9}"/>
    <cellStyle name="Normal 9 2 5 2 2 5" xfId="16277" xr:uid="{3FB2C296-98BC-4FD4-B57A-4E243D9EFD3E}"/>
    <cellStyle name="Normal 9 2 5 2 2 5 2" xfId="31848" xr:uid="{EBBD0B0E-073C-4A21-8620-A79302230FEF}"/>
    <cellStyle name="Normal 9 2 5 2 2 6" xfId="34323" xr:uid="{40F8BC42-7051-416B-9F8E-8F33E69FE0EA}"/>
    <cellStyle name="Normal 9 2 5 2 2_Canada W" xfId="35553" xr:uid="{C28B3D7F-5FBA-4995-9920-800C1F63FF68}"/>
    <cellStyle name="Normal 9 2 5 2 3" xfId="16278" xr:uid="{912CAEA5-DB89-459E-8AED-937770184C3A}"/>
    <cellStyle name="Normal 9 2 5 2 3 2" xfId="16279" xr:uid="{A5932563-5B27-4359-AFBE-1F0A5E2EC1B1}"/>
    <cellStyle name="Normal 9 2 5 2 3 2 2" xfId="31850" xr:uid="{9D7E2143-7342-4832-A110-03D97F4B5511}"/>
    <cellStyle name="Normal 9 2 5 2 3 3" xfId="16280" xr:uid="{3A7529B6-7FF4-4893-BA26-C18904198909}"/>
    <cellStyle name="Normal 9 2 5 2 3 3 2" xfId="31851" xr:uid="{60A177F6-1577-4367-913D-21C0DC464982}"/>
    <cellStyle name="Normal 9 2 5 2 3 4" xfId="31849" xr:uid="{3AA1AD4F-C4DB-48A1-BE75-F344FC7AB071}"/>
    <cellStyle name="Normal 9 2 5 2 3_Canada W" xfId="35554" xr:uid="{56ADF6B4-3E55-4EA0-BCEB-540CD74318CF}"/>
    <cellStyle name="Normal 9 2 5 2 4" xfId="16281" xr:uid="{5CABC20C-FED3-471F-95DC-1B0C4A75CDE9}"/>
    <cellStyle name="Normal 9 2 5 2 4 2" xfId="16282" xr:uid="{B66A147B-E334-4BFE-B0BB-469C56A25FF3}"/>
    <cellStyle name="Normal 9 2 5 2 4 2 2" xfId="31853" xr:uid="{35903825-B8A9-469B-89D6-DFF806D7A737}"/>
    <cellStyle name="Normal 9 2 5 2 4 3" xfId="16283" xr:uid="{547370BE-F154-48C9-AADF-259D56B74BAB}"/>
    <cellStyle name="Normal 9 2 5 2 4 3 2" xfId="31854" xr:uid="{4B0C24E7-4436-47DC-BA94-9BF25F1A59D2}"/>
    <cellStyle name="Normal 9 2 5 2 4 4" xfId="31852" xr:uid="{579BAA98-3635-45A1-A49D-B59D7875D342}"/>
    <cellStyle name="Normal 9 2 5 2 4_Canada W" xfId="35555" xr:uid="{E6B1695C-85CA-4B71-8497-B744AF623615}"/>
    <cellStyle name="Normal 9 2 5 2 5" xfId="16284" xr:uid="{DE8834BE-8F78-4E45-8F8C-8B6927927146}"/>
    <cellStyle name="Normal 9 2 5 2 5 2" xfId="16285" xr:uid="{2300E937-61BC-41F3-A03B-AFF3B17E973F}"/>
    <cellStyle name="Normal 9 2 5 2 5 2 2" xfId="31856" xr:uid="{674650F0-B631-4F55-B28C-0E2FB59E1F70}"/>
    <cellStyle name="Normal 9 2 5 2 5 3" xfId="31855" xr:uid="{5772B124-2762-4D64-965B-8C6ED75BE4A1}"/>
    <cellStyle name="Normal 9 2 5 2 5 3 2" xfId="36852" xr:uid="{9B45B430-B9A6-4DB1-92F3-40166C7A3691}"/>
    <cellStyle name="Normal 9 2 5 2 5 4" xfId="36851" xr:uid="{09FEA62A-AB7E-434F-A3FA-2BB06ADB90DD}"/>
    <cellStyle name="Normal 9 2 5 2 5_Canada W" xfId="35556" xr:uid="{6543477F-C607-43E2-9C2E-BECA5A672293}"/>
    <cellStyle name="Normal 9 2 5 2 6" xfId="16286" xr:uid="{B8CF659B-0175-4A0E-9D84-73C6F5E77FCA}"/>
    <cellStyle name="Normal 9 2 5 2 6 2" xfId="16287" xr:uid="{AF352A1D-FB67-4613-8BC2-4AF436BB6A70}"/>
    <cellStyle name="Normal 9 2 5 2 6 2 2" xfId="31858" xr:uid="{E98FCAA5-0D42-4A20-B7E2-4D2CC057252F}"/>
    <cellStyle name="Normal 9 2 5 2 6 3" xfId="31857" xr:uid="{72E0C15B-4764-48D5-B384-37CE8BEBBF9F}"/>
    <cellStyle name="Normal 9 2 5 2 6 3 2" xfId="36854" xr:uid="{0EB91924-B07B-4ACE-9198-09F63C067FC5}"/>
    <cellStyle name="Normal 9 2 5 2 6 4" xfId="36853" xr:uid="{07B47F41-FD5A-43DB-A3C8-7CE9DFDF73E2}"/>
    <cellStyle name="Normal 9 2 5 2 6_Canada W" xfId="35557" xr:uid="{15E6DDC6-FB6C-44DF-B61A-0A359882782E}"/>
    <cellStyle name="Normal 9 2 5 2 7" xfId="16288" xr:uid="{A86276CC-471A-4DBB-8B2B-06891E558D2B}"/>
    <cellStyle name="Normal 9 2 5 2 7 2" xfId="31859" xr:uid="{3472F779-04D4-4884-9ED7-1D34D3FA9CA1}"/>
    <cellStyle name="Normal 9 2 5 2 8" xfId="33635" xr:uid="{3F9C01C3-A23F-47D4-801D-FC4AA3C011E0}"/>
    <cellStyle name="Normal 9 2 5 2 8 2" xfId="36855" xr:uid="{602A3AEA-F9B7-4616-BA48-BDE242B3075B}"/>
    <cellStyle name="Normal 9 2 5 2 9" xfId="34322" xr:uid="{A9F13B22-C2E2-4524-853A-E3704C255953}"/>
    <cellStyle name="Normal 9 2 5 2 9 2" xfId="36850" xr:uid="{B2F35924-E791-4151-A264-D85616FE335F}"/>
    <cellStyle name="Normal 9 2 5 2_Canada W" xfId="35558" xr:uid="{A378C57F-359A-47FE-8501-B7C0C1424DEB}"/>
    <cellStyle name="Normal 9 2 5 3" xfId="2046" xr:uid="{00000000-0005-0000-0000-000008090000}"/>
    <cellStyle name="Normal 9 2 5 3 2" xfId="16289" xr:uid="{EA35F634-0E68-4EC1-BDDB-8BFBEAA27ACC}"/>
    <cellStyle name="Normal 9 2 5 3 2 2" xfId="16290" xr:uid="{F637B829-7066-414D-85F5-F4FABD753610}"/>
    <cellStyle name="Normal 9 2 5 3 2 2 2" xfId="31861" xr:uid="{1DA1F326-CE98-46C8-8CB3-56029933935B}"/>
    <cellStyle name="Normal 9 2 5 3 2 3" xfId="16291" xr:uid="{07FD7540-5CD8-4E41-9036-6BF90C5F92BE}"/>
    <cellStyle name="Normal 9 2 5 3 2 3 2" xfId="31862" xr:uid="{7B383C3C-2DF8-4B9C-A7EC-A71B890903A3}"/>
    <cellStyle name="Normal 9 2 5 3 2 4" xfId="31860" xr:uid="{9263185A-F0CE-4802-A5A6-156DA6C98389}"/>
    <cellStyle name="Normal 9 2 5 3 2_Canada W" xfId="35559" xr:uid="{A8A6A1C1-DB2B-471B-80C6-CFFD5564D334}"/>
    <cellStyle name="Normal 9 2 5 3 3" xfId="16292" xr:uid="{F44A0B3B-ED1E-4517-91B2-C7032714E647}"/>
    <cellStyle name="Normal 9 2 5 3 3 2" xfId="16293" xr:uid="{E4355BAC-F42D-44E3-B395-FE7E7418120D}"/>
    <cellStyle name="Normal 9 2 5 3 3 2 2" xfId="31864" xr:uid="{CADB542A-54F0-4978-BCAB-76FAB61C79A2}"/>
    <cellStyle name="Normal 9 2 5 3 3 3" xfId="31863" xr:uid="{31370D80-5D2A-4EEC-9B32-03F91362EF53}"/>
    <cellStyle name="Normal 9 2 5 3 3 3 2" xfId="36858" xr:uid="{5D71B22B-C630-40A2-BB19-CF68A4C7A963}"/>
    <cellStyle name="Normal 9 2 5 3 3 4" xfId="36857" xr:uid="{A6796608-04C2-4A86-9086-3DAAD6EE558E}"/>
    <cellStyle name="Normal 9 2 5 3 3_Canada W" xfId="35560" xr:uid="{7F30CF77-F58C-4D25-ADCF-AEA29CB7C4CF}"/>
    <cellStyle name="Normal 9 2 5 3 4" xfId="16294" xr:uid="{B2BC08C2-50CB-451D-A10F-A494A7B8BE90}"/>
    <cellStyle name="Normal 9 2 5 3 4 2" xfId="16295" xr:uid="{3F9DF581-71C9-47C6-9CD4-79B017512900}"/>
    <cellStyle name="Normal 9 2 5 3 4 2 2" xfId="31866" xr:uid="{8251C55F-F93C-4CC8-85EC-B31813F16987}"/>
    <cellStyle name="Normal 9 2 5 3 4 3" xfId="31865" xr:uid="{0DFD1B20-CE99-4260-AEA0-F2BC234D0D86}"/>
    <cellStyle name="Normal 9 2 5 3 4 3 2" xfId="36860" xr:uid="{C4454694-0628-4347-AFB8-D0856F8D5CE2}"/>
    <cellStyle name="Normal 9 2 5 3 4 4" xfId="36859" xr:uid="{1965BCD3-020E-43C5-986D-C429432478B4}"/>
    <cellStyle name="Normal 9 2 5 3 4_Canada W" xfId="35561" xr:uid="{0C2FC923-CA15-4519-BA1B-2FE4D1BC2000}"/>
    <cellStyle name="Normal 9 2 5 3 5" xfId="16296" xr:uid="{C0109832-992E-4886-BDA6-B99BD1D80546}"/>
    <cellStyle name="Normal 9 2 5 3 5 2" xfId="31867" xr:uid="{B86C24F4-C5CD-4DA7-B9F4-A5B9E265C03D}"/>
    <cellStyle name="Normal 9 2 5 3 5 2 2" xfId="36862" xr:uid="{5117E7D5-4E9F-4055-8F9A-FF4CB04C9B99}"/>
    <cellStyle name="Normal 9 2 5 3 5 3" xfId="33636" xr:uid="{776F765D-34B7-4861-B4A5-DCCECE1DAD1E}"/>
    <cellStyle name="Normal 9 2 5 3 5 3 2" xfId="36863" xr:uid="{38E91AB9-01FD-40EC-9A60-3AB1A1A52814}"/>
    <cellStyle name="Normal 9 2 5 3 5 4" xfId="36861" xr:uid="{C3AC1A6D-755F-4CD2-9446-4C51B85DCD0E}"/>
    <cellStyle name="Normal 9 2 5 3 5_Canada W" xfId="35562" xr:uid="{70A52BA3-CB3B-46D2-9944-5BC3FABA2817}"/>
    <cellStyle name="Normal 9 2 5 3 6" xfId="33637" xr:uid="{D9DE6ECD-DE4C-4123-B802-8A26E8CBD84F}"/>
    <cellStyle name="Normal 9 2 5 3 6 2" xfId="33638" xr:uid="{A95DFF0C-D31F-4DAB-A405-D0D215CF3428}"/>
    <cellStyle name="Normal 9 2 5 3 6 2 2" xfId="36865" xr:uid="{EFE2E10F-3535-4C6E-BC49-DB6869AF4A27}"/>
    <cellStyle name="Normal 9 2 5 3 6 3" xfId="33639" xr:uid="{F3591AE3-8CA8-4BFB-A091-4357BED1AC31}"/>
    <cellStyle name="Normal 9 2 5 3 6 3 2" xfId="36866" xr:uid="{A67CD877-E1D8-4763-89B8-95370ADBD2C3}"/>
    <cellStyle name="Normal 9 2 5 3 6 4" xfId="36864" xr:uid="{1E2F8629-F56B-47C5-8862-C92159EFD38E}"/>
    <cellStyle name="Normal 9 2 5 3 6_Canada W" xfId="35563" xr:uid="{7571FB04-F991-49C7-AECE-6B4E9EF48466}"/>
    <cellStyle name="Normal 9 2 5 3 7" xfId="33640" xr:uid="{94ADB984-FAAB-4B56-A4F1-86F2D916FCB4}"/>
    <cellStyle name="Normal 9 2 5 3 7 2" xfId="36867" xr:uid="{42796A4E-AE1A-4F70-BDFD-52E27374FC51}"/>
    <cellStyle name="Normal 9 2 5 3 8" xfId="33641" xr:uid="{9797B64F-AEA0-4A39-A9FB-F792DAEDD971}"/>
    <cellStyle name="Normal 9 2 5 3 8 2" xfId="36868" xr:uid="{C8F621F7-E90B-41D2-841C-F2F61BC6DF76}"/>
    <cellStyle name="Normal 9 2 5 3 9" xfId="34324" xr:uid="{47093350-8461-4F51-A49E-6BB2CAC97A9C}"/>
    <cellStyle name="Normal 9 2 5 3 9 2" xfId="36856" xr:uid="{C958FF3B-D533-4C6C-9734-FDA29632C982}"/>
    <cellStyle name="Normal 9 2 5 3_Canada W" xfId="35564" xr:uid="{AA6F04A0-82F7-4F0E-9370-21068693D702}"/>
    <cellStyle name="Normal 9 2 5 4" xfId="16297" xr:uid="{2D30C46F-EB5F-46EA-8A23-C75254787021}"/>
    <cellStyle name="Normal 9 2 5 4 2" xfId="16298" xr:uid="{AE27CF80-0A4F-495C-9F45-59FF5018558B}"/>
    <cellStyle name="Normal 9 2 5 4 2 2" xfId="31869" xr:uid="{0F8EB11A-4D19-4CDE-A44E-83D7BF946F13}"/>
    <cellStyle name="Normal 9 2 5 4 3" xfId="16299" xr:uid="{31537AB0-11A5-4F1D-B613-34ADE087F7F0}"/>
    <cellStyle name="Normal 9 2 5 4 3 2" xfId="31870" xr:uid="{A42ADC3F-09EE-44A4-B166-35977B09824A}"/>
    <cellStyle name="Normal 9 2 5 4 4" xfId="31868" xr:uid="{DB0C1B67-4039-485B-8BDA-521FC8DB64AF}"/>
    <cellStyle name="Normal 9 2 5 4_Canada W" xfId="35565" xr:uid="{15312540-D6A2-4384-808B-D28F3079BC8C}"/>
    <cellStyle name="Normal 9 2 5 5" xfId="16300" xr:uid="{4A325488-62F0-49BE-B683-65A77D886D41}"/>
    <cellStyle name="Normal 9 2 5 5 2" xfId="16301" xr:uid="{FE436CBE-02CC-4130-862C-B3AA0F979A7B}"/>
    <cellStyle name="Normal 9 2 5 5 2 2" xfId="31872" xr:uid="{BF872C95-CC2B-4416-9FE5-8D627E4D2257}"/>
    <cellStyle name="Normal 9 2 5 5 3" xfId="16302" xr:uid="{9A520121-F539-401A-9429-71D0E8A3E9E7}"/>
    <cellStyle name="Normal 9 2 5 5 3 2" xfId="31873" xr:uid="{9FC1B133-E369-4AB5-A146-C1D3EC9FACE0}"/>
    <cellStyle name="Normal 9 2 5 5 4" xfId="31871" xr:uid="{BEB6D73B-0055-4D56-8479-42D8553B88DE}"/>
    <cellStyle name="Normal 9 2 5 5_Canada W" xfId="35566" xr:uid="{8BBD52E9-6C00-470F-A144-CE98B0B24CCF}"/>
    <cellStyle name="Normal 9 2 5 6" xfId="16303" xr:uid="{F30E1317-939D-4B7C-B8E6-EFC786062CA2}"/>
    <cellStyle name="Normal 9 2 5 6 2" xfId="16304" xr:uid="{C5E74135-E8FE-4ED9-A56D-78A365F14D74}"/>
    <cellStyle name="Normal 9 2 5 6 2 2" xfId="31875" xr:uid="{C1EE5C1E-3BE1-4AC2-841C-022B7FE5B060}"/>
    <cellStyle name="Normal 9 2 5 6 3" xfId="31874" xr:uid="{EDAD2D96-3E84-4A7F-9EB6-9C8306426A8E}"/>
    <cellStyle name="Normal 9 2 5 6 3 2" xfId="36870" xr:uid="{D8BE504B-6681-4DCE-B75A-E836B7AF7BC2}"/>
    <cellStyle name="Normal 9 2 5 6 4" xfId="36869" xr:uid="{7E989BF7-4CB5-444C-8F88-13D7A3479C24}"/>
    <cellStyle name="Normal 9 2 5 6_Canada W" xfId="35567" xr:uid="{5F051275-4BB2-40DD-89CB-209D013B6E7B}"/>
    <cellStyle name="Normal 9 2 5 7" xfId="16305" xr:uid="{8DA3B1E8-4B60-41E1-BE14-7EEB53EBEA3F}"/>
    <cellStyle name="Normal 9 2 5 7 2" xfId="16306" xr:uid="{B7AD733A-3C85-4305-A4BC-AF40BB58F7F9}"/>
    <cellStyle name="Normal 9 2 5 7 2 2" xfId="31877" xr:uid="{8CAED8D2-43C2-4205-99E9-99A1DDC1F0BC}"/>
    <cellStyle name="Normal 9 2 5 7 3" xfId="31876" xr:uid="{09D4B3AB-8A7F-42CE-8C90-FDD8C5824075}"/>
    <cellStyle name="Normal 9 2 5 7 3 2" xfId="36872" xr:uid="{98652F85-A1E6-423A-BBA2-E4A161C703AD}"/>
    <cellStyle name="Normal 9 2 5 7 4" xfId="36871" xr:uid="{1C14E5ED-DD47-41C7-8BDE-FFE66F9A6E97}"/>
    <cellStyle name="Normal 9 2 5 7_Canada W" xfId="35568" xr:uid="{81806791-E6B6-4BCA-8557-745283D1FC6C}"/>
    <cellStyle name="Normal 9 2 5 8" xfId="16307" xr:uid="{58813BD4-821E-45DE-8053-7EFA648ACFA7}"/>
    <cellStyle name="Normal 9 2 5 8 2" xfId="31878" xr:uid="{602889F8-4976-4C56-8D69-7800F3945329}"/>
    <cellStyle name="Normal 9 2 5 8 2 2" xfId="36874" xr:uid="{D9704F03-F689-4665-AD12-4CEFA632032E}"/>
    <cellStyle name="Normal 9 2 5 8 3" xfId="33642" xr:uid="{764FA8BF-89EB-463B-9A95-2F7A729E4A8D}"/>
    <cellStyle name="Normal 9 2 5 8 3 2" xfId="36875" xr:uid="{7ACE10E6-831F-4FDA-AD1F-AA3C1B034C3F}"/>
    <cellStyle name="Normal 9 2 5 8 4" xfId="36873" xr:uid="{67173D3C-4B32-441C-8CA0-52F051B0448A}"/>
    <cellStyle name="Normal 9 2 5 8_Canada W" xfId="35569" xr:uid="{FFEA74F0-AD8C-46A9-9E1B-D22FD0039E9C}"/>
    <cellStyle name="Normal 9 2 5 9" xfId="33643" xr:uid="{7E408C46-B836-4D6B-9518-8C4A12725EA3}"/>
    <cellStyle name="Normal 9 2 5 9 2" xfId="36876" xr:uid="{DF9F8817-C648-4D4D-B41A-FA81126A0A97}"/>
    <cellStyle name="Normal 9 2 5_Canada W" xfId="35570" xr:uid="{F52D1ACC-69A8-4CD6-8178-5059F1416695}"/>
    <cellStyle name="Normal 9 2 6" xfId="2047" xr:uid="{00000000-0005-0000-0000-00000A090000}"/>
    <cellStyle name="Normal 9 2 6 2" xfId="2048" xr:uid="{00000000-0005-0000-0000-00000B090000}"/>
    <cellStyle name="Normal 9 2 6 2 2" xfId="16308" xr:uid="{B67DE801-2B6E-46D0-9CE1-6339F64D7B7D}"/>
    <cellStyle name="Normal 9 2 6 2 2 2" xfId="16309" xr:uid="{27FF6AAB-6275-4B74-BCC5-C4ACF2A69931}"/>
    <cellStyle name="Normal 9 2 6 2 2 2 2" xfId="31880" xr:uid="{8EAEA079-2588-4FDA-95A3-6E317C9273A4}"/>
    <cellStyle name="Normal 9 2 6 2 2 3" xfId="16310" xr:uid="{EC6204CF-4CD8-41A5-A3F9-36569DEF5053}"/>
    <cellStyle name="Normal 9 2 6 2 2 3 2" xfId="31881" xr:uid="{DE005B72-CC88-4117-9888-78FFAD4DEFC7}"/>
    <cellStyle name="Normal 9 2 6 2 2 4" xfId="31879" xr:uid="{84E3713A-E52B-4B62-85DE-E0F948892609}"/>
    <cellStyle name="Normal 9 2 6 2 3" xfId="16311" xr:uid="{D75353FA-1431-4762-A9D4-FE3F8922558E}"/>
    <cellStyle name="Normal 9 2 6 2 3 2" xfId="16312" xr:uid="{AE5436F0-DC68-4156-B6D2-B584068FE476}"/>
    <cellStyle name="Normal 9 2 6 2 3 2 2" xfId="31883" xr:uid="{8835D2A6-BF73-499C-AA37-851011B1B806}"/>
    <cellStyle name="Normal 9 2 6 2 3 3" xfId="31882" xr:uid="{77141420-5F77-4571-B7D4-7879AA9269D0}"/>
    <cellStyle name="Normal 9 2 6 2 4" xfId="16313" xr:uid="{6DFDB76C-35B6-4B48-8D0C-AB0C21BB217C}"/>
    <cellStyle name="Normal 9 2 6 2 4 2" xfId="16314" xr:uid="{E555BC64-89F2-4C6C-8683-6C78063E74F7}"/>
    <cellStyle name="Normal 9 2 6 2 4 2 2" xfId="31885" xr:uid="{2D85D83C-40E6-4A9B-A5B3-2CB25BE5578A}"/>
    <cellStyle name="Normal 9 2 6 2 4 3" xfId="31884" xr:uid="{9227B599-4A3F-467D-B118-5F29D72B654D}"/>
    <cellStyle name="Normal 9 2 6 2 5" xfId="16315" xr:uid="{BEF4F5C3-CF5D-4BD7-94FE-479C7288658B}"/>
    <cellStyle name="Normal 9 2 6 2 5 2" xfId="31886" xr:uid="{03B08207-F01E-4FDC-8310-392931F7ECE8}"/>
    <cellStyle name="Normal 9 2 6 2 6" xfId="34326" xr:uid="{EF6E6621-BFFE-4A6F-A582-87F55715CBB7}"/>
    <cellStyle name="Normal 9 2 6 2_Canada W" xfId="35571" xr:uid="{A3E2947E-982B-4BC9-BE6D-836B31B0A60E}"/>
    <cellStyle name="Normal 9 2 6 3" xfId="16316" xr:uid="{7CACF7E0-C12F-4BBC-B697-30BD7852D51A}"/>
    <cellStyle name="Normal 9 2 6 3 2" xfId="16317" xr:uid="{B489E570-A08F-4DF9-A8B7-C690E9DB82A2}"/>
    <cellStyle name="Normal 9 2 6 3 2 2" xfId="31888" xr:uid="{C9C5D18F-442B-436D-A615-54BB580640A7}"/>
    <cellStyle name="Normal 9 2 6 3 3" xfId="16318" xr:uid="{59D64817-ECE2-423E-AA78-0BE4FCA24588}"/>
    <cellStyle name="Normal 9 2 6 3 3 2" xfId="31889" xr:uid="{E11A0A16-217B-4AA2-BCC3-D956626494A0}"/>
    <cellStyle name="Normal 9 2 6 3 4" xfId="31887" xr:uid="{E3AF5175-A2D3-40DB-A6CF-C7FA3AE8CE94}"/>
    <cellStyle name="Normal 9 2 6 3_Canada W" xfId="35572" xr:uid="{5D4B901F-7F0E-4F72-BC3D-FF4263ED3919}"/>
    <cellStyle name="Normal 9 2 6 4" xfId="16319" xr:uid="{C9F95316-EF26-46AD-9A91-F0802FA84879}"/>
    <cellStyle name="Normal 9 2 6 4 2" xfId="16320" xr:uid="{0E168603-4A58-4A9F-9C4C-AA6547CFF698}"/>
    <cellStyle name="Normal 9 2 6 4 2 2" xfId="31891" xr:uid="{B2ED30AD-208E-4799-AEF8-DA2447B205A0}"/>
    <cellStyle name="Normal 9 2 6 4 3" xfId="16321" xr:uid="{3667825A-F22A-409C-BB80-96CB8DCC4CC0}"/>
    <cellStyle name="Normal 9 2 6 4 3 2" xfId="31892" xr:uid="{AE1B4BF0-F1D3-460A-AEA3-6EE29004EB26}"/>
    <cellStyle name="Normal 9 2 6 4 4" xfId="31890" xr:uid="{A650A305-3E75-412D-A627-5399BEC4F6EF}"/>
    <cellStyle name="Normal 9 2 6 4_Canada W" xfId="35573" xr:uid="{449F065E-C99C-4825-ABBF-3977D9ED1301}"/>
    <cellStyle name="Normal 9 2 6 5" xfId="16322" xr:uid="{FC9DD67B-8843-43AF-83A1-91998844454B}"/>
    <cellStyle name="Normal 9 2 6 5 2" xfId="16323" xr:uid="{AC745DBB-B1CA-45AB-BF19-5143BFADD6B4}"/>
    <cellStyle name="Normal 9 2 6 5 2 2" xfId="31894" xr:uid="{85A70FA6-FFE8-4E43-8676-5813A87BCEB0}"/>
    <cellStyle name="Normal 9 2 6 5 3" xfId="31893" xr:uid="{4CA9BFC1-A29A-4706-A376-CE7EF5F8EC24}"/>
    <cellStyle name="Normal 9 2 6 5 3 2" xfId="36879" xr:uid="{D85EC182-38FA-4DB3-9E1C-DA1AEC227EF3}"/>
    <cellStyle name="Normal 9 2 6 5 4" xfId="36878" xr:uid="{CB418D7B-E76A-4337-82FC-84D40F20F373}"/>
    <cellStyle name="Normal 9 2 6 5_Canada W" xfId="35574" xr:uid="{DA91BA53-92C7-4EB8-8D41-1E6B274919BE}"/>
    <cellStyle name="Normal 9 2 6 6" xfId="16324" xr:uid="{4DE3A627-E350-4768-B3FE-F153DC6500CE}"/>
    <cellStyle name="Normal 9 2 6 6 2" xfId="16325" xr:uid="{40D651AB-526E-45B1-951F-9319F7DA2E6E}"/>
    <cellStyle name="Normal 9 2 6 6 2 2" xfId="31896" xr:uid="{D2EF8895-C3AD-4F89-9C14-08F4C293D5DE}"/>
    <cellStyle name="Normal 9 2 6 6 3" xfId="31895" xr:uid="{F50E5CF1-9DD3-4EB3-8591-541A791FDFFF}"/>
    <cellStyle name="Normal 9 2 6 6 3 2" xfId="36881" xr:uid="{78D1EC2B-5379-4298-B06A-0A92754F2370}"/>
    <cellStyle name="Normal 9 2 6 6 4" xfId="36880" xr:uid="{CF9EFE0C-3CF4-4D7C-87C0-30BD6A4A8C5E}"/>
    <cellStyle name="Normal 9 2 6 6_Canada W" xfId="35575" xr:uid="{D1F21E28-329A-48F2-9895-804926295A51}"/>
    <cellStyle name="Normal 9 2 6 7" xfId="16326" xr:uid="{EC5927AC-845E-45C4-BB6B-75C8D75976E3}"/>
    <cellStyle name="Normal 9 2 6 7 2" xfId="31897" xr:uid="{BF85F0BE-3D5C-417B-8A98-0C2041AF20B0}"/>
    <cellStyle name="Normal 9 2 6 8" xfId="33644" xr:uid="{37170ED3-DF98-4F35-A053-80669C9DEFAC}"/>
    <cellStyle name="Normal 9 2 6 8 2" xfId="36882" xr:uid="{48D541BE-F404-4CFC-A7D1-636F41865897}"/>
    <cellStyle name="Normal 9 2 6 9" xfId="34325" xr:uid="{00A83B69-9AD7-403E-AF18-EADCE2231637}"/>
    <cellStyle name="Normal 9 2 6 9 2" xfId="36877" xr:uid="{C3E61DB5-7742-4F8A-B569-4828C521F6C1}"/>
    <cellStyle name="Normal 9 2 6_Canada W" xfId="35576" xr:uid="{CEC28339-2DB9-442A-85FE-8C84648AE0DA}"/>
    <cellStyle name="Normal 9 2 7" xfId="2049" xr:uid="{00000000-0005-0000-0000-00000D090000}"/>
    <cellStyle name="Normal 9 2 7 2" xfId="2050" xr:uid="{00000000-0005-0000-0000-00000E090000}"/>
    <cellStyle name="Normal 9 2 7 2 2" xfId="16327" xr:uid="{A8932B8A-C63E-494E-84FE-F0177F8A5369}"/>
    <cellStyle name="Normal 9 2 7 2 2 2" xfId="16328" xr:uid="{85A7D308-1587-4D93-B611-41A928FC5B7A}"/>
    <cellStyle name="Normal 9 2 7 2 2 2 2" xfId="31899" xr:uid="{91DC886E-5433-4D15-B787-FA4101415E5A}"/>
    <cellStyle name="Normal 9 2 7 2 2 3" xfId="16329" xr:uid="{E342F73D-2E16-4817-B396-56BD0A69B786}"/>
    <cellStyle name="Normal 9 2 7 2 2 3 2" xfId="31900" xr:uid="{54389124-1312-4EAE-B9F5-E33A489F6CDD}"/>
    <cellStyle name="Normal 9 2 7 2 2 4" xfId="31898" xr:uid="{712A12FE-D464-4D85-A3A5-8F05856C789B}"/>
    <cellStyle name="Normal 9 2 7 2 3" xfId="16330" xr:uid="{DEC6BAF6-23C4-4785-9B27-01BCA051E478}"/>
    <cellStyle name="Normal 9 2 7 2 3 2" xfId="16331" xr:uid="{A8DFEC23-A48E-45F6-A87E-551291BA47FE}"/>
    <cellStyle name="Normal 9 2 7 2 3 2 2" xfId="31902" xr:uid="{23DB504B-57CD-4F8A-A36C-DDA2110F5C39}"/>
    <cellStyle name="Normal 9 2 7 2 3 3" xfId="31901" xr:uid="{B4C3FC3D-4ADE-4B75-9013-A292B87EBF5B}"/>
    <cellStyle name="Normal 9 2 7 2 4" xfId="16332" xr:uid="{60B73E7E-0C95-4BA8-A1A3-459FB61F80AB}"/>
    <cellStyle name="Normal 9 2 7 2 4 2" xfId="16333" xr:uid="{9E27137A-1737-496D-8247-703A1A4E6E59}"/>
    <cellStyle name="Normal 9 2 7 2 4 2 2" xfId="31904" xr:uid="{4E18FA99-3D9D-4DC9-A3F8-6E28C61A7288}"/>
    <cellStyle name="Normal 9 2 7 2 4 3" xfId="31903" xr:uid="{C0E2451F-BD47-41AE-A50E-73FCE68FE186}"/>
    <cellStyle name="Normal 9 2 7 2 5" xfId="16334" xr:uid="{8B1015EC-A9F6-4389-9870-59274389D70F}"/>
    <cellStyle name="Normal 9 2 7 2 5 2" xfId="31905" xr:uid="{874BE737-E7DF-4810-B5FD-05EE4D74B4A5}"/>
    <cellStyle name="Normal 9 2 7 2 6" xfId="34328" xr:uid="{7B5D3D43-0CBA-46FF-96F9-6B271B800D15}"/>
    <cellStyle name="Normal 9 2 7 2_Canada W" xfId="35577" xr:uid="{46ADCA33-DEA8-40AB-AF34-19B17190F31C}"/>
    <cellStyle name="Normal 9 2 7 3" xfId="16335" xr:uid="{8E3A5CF7-02AB-4047-AB8B-359310185DAC}"/>
    <cellStyle name="Normal 9 2 7 3 2" xfId="16336" xr:uid="{51D38603-899E-45A7-978C-73DA4A872E2D}"/>
    <cellStyle name="Normal 9 2 7 3 2 2" xfId="31907" xr:uid="{967A59E1-68A1-4A50-8CC6-89E3BE73E685}"/>
    <cellStyle name="Normal 9 2 7 3 3" xfId="16337" xr:uid="{43900DBF-AC3A-43ED-805F-9D1E286F8DDF}"/>
    <cellStyle name="Normal 9 2 7 3 3 2" xfId="31908" xr:uid="{144EED7C-BA66-4F23-95EE-8033CD96BFFE}"/>
    <cellStyle name="Normal 9 2 7 3 4" xfId="31906" xr:uid="{54BF251B-FC67-4FE8-8659-32C8938F9E45}"/>
    <cellStyle name="Normal 9 2 7 3_Canada W" xfId="35578" xr:uid="{E7594FCC-AC41-4D70-AF41-41F919CC5141}"/>
    <cellStyle name="Normal 9 2 7 4" xfId="16338" xr:uid="{274C7696-CB38-42EC-B7AF-3C537A1FE766}"/>
    <cellStyle name="Normal 9 2 7 4 2" xfId="16339" xr:uid="{19DACFCF-A18D-4D62-9391-D1321FD500B0}"/>
    <cellStyle name="Normal 9 2 7 4 2 2" xfId="31910" xr:uid="{E7744185-13CD-4128-81A8-2CC960DCA0EA}"/>
    <cellStyle name="Normal 9 2 7 4 3" xfId="16340" xr:uid="{D701B761-0EC3-4617-91AA-FBFE1EB2A8C4}"/>
    <cellStyle name="Normal 9 2 7 4 3 2" xfId="31911" xr:uid="{438D9A58-3D8B-415C-BC35-07EA4424F64E}"/>
    <cellStyle name="Normal 9 2 7 4 4" xfId="31909" xr:uid="{B2D93AFC-8317-4F52-A82D-F3469C707126}"/>
    <cellStyle name="Normal 9 2 7 4_Canada W" xfId="35579" xr:uid="{48E9970D-7C49-40F8-B0E4-4219DF85406D}"/>
    <cellStyle name="Normal 9 2 7 5" xfId="16341" xr:uid="{E7017305-CD9A-428E-A1A1-C81F43A1F059}"/>
    <cellStyle name="Normal 9 2 7 5 2" xfId="16342" xr:uid="{A070B5BD-9C2E-47AA-ABE6-85D539E760F5}"/>
    <cellStyle name="Normal 9 2 7 5 2 2" xfId="31913" xr:uid="{0FF39FA7-B82C-44EA-BC84-F4BA0A3F798D}"/>
    <cellStyle name="Normal 9 2 7 5 3" xfId="31912" xr:uid="{BCF76C6C-B17E-4567-AF5E-9801557F37F6}"/>
    <cellStyle name="Normal 9 2 7 5 3 2" xfId="36885" xr:uid="{C9EA8D83-D1F6-4E76-8DE4-3897E2F2822F}"/>
    <cellStyle name="Normal 9 2 7 5 4" xfId="36884" xr:uid="{E600D684-3ABB-4F7B-95DB-495D47127B46}"/>
    <cellStyle name="Normal 9 2 7 5_Canada W" xfId="35580" xr:uid="{449F82F4-D4FB-49EE-8DD7-F38AB5288E86}"/>
    <cellStyle name="Normal 9 2 7 6" xfId="16343" xr:uid="{9B0FDF75-7133-45F1-8121-1746771C7046}"/>
    <cellStyle name="Normal 9 2 7 6 2" xfId="16344" xr:uid="{70EEC7D3-CFD6-4477-AAA9-B56461B9A45A}"/>
    <cellStyle name="Normal 9 2 7 6 2 2" xfId="31915" xr:uid="{6A8DCDFE-248A-4ABE-98F5-0D19573BCCFA}"/>
    <cellStyle name="Normal 9 2 7 6 3" xfId="31914" xr:uid="{868542FF-4C72-4608-99D2-A50D35C6DF44}"/>
    <cellStyle name="Normal 9 2 7 6 3 2" xfId="36887" xr:uid="{9A092387-959E-4A3F-BE7E-7F6AAC758BA9}"/>
    <cellStyle name="Normal 9 2 7 6 4" xfId="36886" xr:uid="{1E4BF2DD-279D-4BAC-AE64-86C7CD7891A5}"/>
    <cellStyle name="Normal 9 2 7 6_Canada W" xfId="35581" xr:uid="{3E630CB1-7AF0-4D00-8BEE-33FFDDE738F9}"/>
    <cellStyle name="Normal 9 2 7 7" xfId="16345" xr:uid="{5A9425CA-2D99-4734-9415-2DC30B69364E}"/>
    <cellStyle name="Normal 9 2 7 7 2" xfId="31916" xr:uid="{EC14CED4-D761-4FF0-B1A9-A631B285DE8D}"/>
    <cellStyle name="Normal 9 2 7 8" xfId="33645" xr:uid="{F2BDC59C-AAE0-4951-8A0D-0C3E43594E1A}"/>
    <cellStyle name="Normal 9 2 7 8 2" xfId="36888" xr:uid="{F57C2B2E-3054-4F02-BB6A-C9A539D9B145}"/>
    <cellStyle name="Normal 9 2 7 9" xfId="34327" xr:uid="{6A591136-C9A2-4DC2-A66A-7A5FED0123D1}"/>
    <cellStyle name="Normal 9 2 7 9 2" xfId="36883" xr:uid="{C255D635-1F55-43EE-A3A9-8F84B226DEFE}"/>
    <cellStyle name="Normal 9 2 7_Canada W" xfId="35582" xr:uid="{6A9813F3-0AC7-4074-AAF6-E33A8C3C04E3}"/>
    <cellStyle name="Normal 9 2 8" xfId="2051" xr:uid="{00000000-0005-0000-0000-000010090000}"/>
    <cellStyle name="Normal 9 2 8 2" xfId="16346" xr:uid="{7493601A-D056-4863-AE0B-2A06ED24CFCC}"/>
    <cellStyle name="Normal 9 2 8 2 2" xfId="31917" xr:uid="{73652DE7-74FD-45B9-8E5F-168E89B103D4}"/>
    <cellStyle name="Normal 9 2 8 3" xfId="16347" xr:uid="{72486FF1-79E5-4746-96E9-EDBD3AEFF189}"/>
    <cellStyle name="Normal 9 2 8 3 2" xfId="16348" xr:uid="{A327BF01-8AAC-44C6-9487-FB18ACC8C8CF}"/>
    <cellStyle name="Normal 9 2 8 3 2 2" xfId="31919" xr:uid="{13BDA8EA-3C60-48E4-BA96-6FA83C576DE5}"/>
    <cellStyle name="Normal 9 2 8 3 3" xfId="16349" xr:uid="{2526D820-4E1D-4877-A782-F222A744F989}"/>
    <cellStyle name="Normal 9 2 8 3 3 2" xfId="31920" xr:uid="{EE39B569-8A31-4A52-8AA7-FF1338545895}"/>
    <cellStyle name="Normal 9 2 8 3 4" xfId="31918" xr:uid="{B59610A5-FB7D-4F55-8F5E-A2F5E05A5880}"/>
    <cellStyle name="Normal 9 2 8 4" xfId="16350" xr:uid="{4457CFFB-91A6-40CD-9DD4-041F8185E803}"/>
    <cellStyle name="Normal 9 2 8 4 2" xfId="16351" xr:uid="{A3F7150F-53E0-4EE4-98D8-1ACC408D7909}"/>
    <cellStyle name="Normal 9 2 8 4 2 2" xfId="31922" xr:uid="{414F967D-06AC-41F5-BAFE-85575D05990A}"/>
    <cellStyle name="Normal 9 2 8 4 3" xfId="31921" xr:uid="{8DC3055F-51B1-480C-AA27-20DCD607AE61}"/>
    <cellStyle name="Normal 9 2 8 5" xfId="34329" xr:uid="{62E57FE0-581B-4C49-9828-B5ECB051085C}"/>
    <cellStyle name="Normal 9 2 8_Canada W" xfId="35583" xr:uid="{6C76420F-EDA9-4A41-AA97-659DDAC6E62C}"/>
    <cellStyle name="Normal 9 2 9" xfId="2052" xr:uid="{00000000-0005-0000-0000-000011090000}"/>
    <cellStyle name="Normal 9 2 9 2" xfId="16352" xr:uid="{1BA80607-98A0-43B7-841D-3FCFB70D753E}"/>
    <cellStyle name="Normal 9 2 9 2 2" xfId="31923" xr:uid="{E8FC6FB7-0E58-4152-B508-CE0AC48872DD}"/>
    <cellStyle name="Normal 9 2 9 3" xfId="16353" xr:uid="{CCC393DE-0213-46A5-BB66-1E022BB99355}"/>
    <cellStyle name="Normal 9 2 9 3 2" xfId="16354" xr:uid="{2C805035-0103-4011-88A4-3B2AB12A12A0}"/>
    <cellStyle name="Normal 9 2 9 3 2 2" xfId="31925" xr:uid="{1350BA6B-29E1-49F3-9DB1-12BAC471FC34}"/>
    <cellStyle name="Normal 9 2 9 3 3" xfId="16355" xr:uid="{95443198-9F56-41E5-9C3B-5881837C4097}"/>
    <cellStyle name="Normal 9 2 9 3 3 2" xfId="31926" xr:uid="{065E3B92-D6AC-446C-B491-F48A1E8FE980}"/>
    <cellStyle name="Normal 9 2 9 3 4" xfId="31924" xr:uid="{33D7C1B5-71E3-44A9-BE17-89A015E7F05D}"/>
    <cellStyle name="Normal 9 2 9 4" xfId="16356" xr:uid="{3DFE5618-8B13-4376-B79F-BB75783A05AB}"/>
    <cellStyle name="Normal 9 2 9 4 2" xfId="16357" xr:uid="{A5E2121B-BA8F-45E3-81DE-637C622E0377}"/>
    <cellStyle name="Normal 9 2 9 4 2 2" xfId="31928" xr:uid="{3BE066C2-2483-4889-A987-C9DDD4B9453B}"/>
    <cellStyle name="Normal 9 2 9 4 3" xfId="31927" xr:uid="{36C7A609-5EFE-4A9D-9D08-E65CC1D06150}"/>
    <cellStyle name="Normal 9 2 9 5" xfId="34330" xr:uid="{24A38D5B-4F6E-413D-9EE4-571117AEEB89}"/>
    <cellStyle name="Normal 9 2 9_Canada W" xfId="35584" xr:uid="{44F992E2-D21D-40E5-A5EE-2E8EA08D2A60}"/>
    <cellStyle name="Normal 9 2_2015 BFOREC HFM PLBS" xfId="2053" xr:uid="{00000000-0005-0000-0000-000012090000}"/>
    <cellStyle name="Normal 9 20" xfId="37277" xr:uid="{966F16CF-652B-4955-8C4F-2A1E27498C1D}"/>
    <cellStyle name="Normal 9 3" xfId="2054" xr:uid="{00000000-0005-0000-0000-000013090000}"/>
    <cellStyle name="Normal 9 3 10" xfId="16358" xr:uid="{FFF3A50E-9DE6-4C6A-ACD8-6834613224BB}"/>
    <cellStyle name="Normal 9 3 10 2" xfId="16359" xr:uid="{9A1974A2-5971-48A0-925D-48A681AD7216}"/>
    <cellStyle name="Normal 9 3 10 2 2" xfId="31930" xr:uid="{BB2128D1-2C85-4058-B0EF-A1CDEC637B70}"/>
    <cellStyle name="Normal 9 3 10 3" xfId="16360" xr:uid="{A3528585-DA2B-486E-A1DB-7B4D6A4315C3}"/>
    <cellStyle name="Normal 9 3 10 3 2" xfId="31931" xr:uid="{AE3195ED-46D9-4B70-BAA3-C17D7C22A186}"/>
    <cellStyle name="Normal 9 3 10 4" xfId="31929" xr:uid="{4EE0260E-7BD4-4F9F-BC4B-EAB2D5A8108B}"/>
    <cellStyle name="Normal 9 3 10_Canada W" xfId="35585" xr:uid="{B27AA16A-0307-4C19-B3F7-3B5E8B234543}"/>
    <cellStyle name="Normal 9 3 11" xfId="16361" xr:uid="{B6A3753F-1B14-49EF-A5DD-C1B19167FADC}"/>
    <cellStyle name="Normal 9 3 11 2" xfId="16362" xr:uid="{60750842-4C53-46CC-8BFB-AE449360E8C0}"/>
    <cellStyle name="Normal 9 3 11 2 2" xfId="31933" xr:uid="{599D9469-2A72-4357-B0DB-B31DE66606E1}"/>
    <cellStyle name="Normal 9 3 11 3" xfId="31932" xr:uid="{DBD652E1-45FA-4D96-BDD1-6BAF4098BEF1}"/>
    <cellStyle name="Normal 9 3 11 3 2" xfId="36890" xr:uid="{588E5E13-CFD6-459B-A884-CCC670CC2C41}"/>
    <cellStyle name="Normal 9 3 11 4" xfId="36889" xr:uid="{B33C8F5F-9319-4000-81EF-06D1599A40A2}"/>
    <cellStyle name="Normal 9 3 11_Canada W" xfId="35586" xr:uid="{EA519E54-749C-41C5-9D48-3332385308A1}"/>
    <cellStyle name="Normal 9 3 12" xfId="16363" xr:uid="{D487A09F-E1E6-4609-977D-F64F6332C6FB}"/>
    <cellStyle name="Normal 9 3 12 2" xfId="16364" xr:uid="{106B5C0A-A955-4C93-9476-2E5D207723FE}"/>
    <cellStyle name="Normal 9 3 12 2 2" xfId="31935" xr:uid="{079C4B3B-B95D-4900-A747-C8431EDC9743}"/>
    <cellStyle name="Normal 9 3 12 3" xfId="31934" xr:uid="{CC1CF72E-50CC-4B0A-A101-1825B16C626E}"/>
    <cellStyle name="Normal 9 3 13" xfId="16365" xr:uid="{5A65E972-C9DE-4033-A4DA-FDD99FCEEE3B}"/>
    <cellStyle name="Normal 9 3 13 2" xfId="31936" xr:uid="{29C3D847-CA80-49D2-AF92-E6BF18BDF491}"/>
    <cellStyle name="Normal 9 3 14" xfId="34331" xr:uid="{3E94A0F7-FD45-44A1-85E7-FB6A27627AC1}"/>
    <cellStyle name="Normal 9 3 15" xfId="19585" xr:uid="{95D4F7C8-81A9-4148-9F37-AB16AEC05F60}"/>
    <cellStyle name="Normal 9 3 16" xfId="34679" xr:uid="{3F963210-8EB4-49CE-A179-E37125EAB76C}"/>
    <cellStyle name="Normal 9 3 17" xfId="35825" xr:uid="{F92B3614-6D42-416A-A704-79E9D7A6E811}"/>
    <cellStyle name="Normal 9 3 2" xfId="2055" xr:uid="{00000000-0005-0000-0000-000014090000}"/>
    <cellStyle name="Normal 9 3 2 10" xfId="16366" xr:uid="{E8001F4C-B733-4E0C-91BD-865CE964C747}"/>
    <cellStyle name="Normal 9 3 2 10 2" xfId="16367" xr:uid="{882601A6-EB0C-4569-B5EF-394BD9BC7A9D}"/>
    <cellStyle name="Normal 9 3 2 10 2 2" xfId="31938" xr:uid="{F7663BD3-7FEF-4E37-9B91-5F8683375280}"/>
    <cellStyle name="Normal 9 3 2 10 3" xfId="31937" xr:uid="{2B90A9AB-E36C-40F0-B122-F21BFB81768E}"/>
    <cellStyle name="Normal 9 3 2 11" xfId="16368" xr:uid="{8DF859D8-ADD2-4C58-8414-74BF808E59BB}"/>
    <cellStyle name="Normal 9 3 2 11 2" xfId="16369" xr:uid="{C27B7AA5-5F6E-472A-8C8A-DDE5A3B72D99}"/>
    <cellStyle name="Normal 9 3 2 11 2 2" xfId="31940" xr:uid="{6FDF61C4-E2F3-41A4-83E7-160B96469C58}"/>
    <cellStyle name="Normal 9 3 2 11 3" xfId="31939" xr:uid="{6C5D11A3-D6CC-43C3-874C-AF79A7004799}"/>
    <cellStyle name="Normal 9 3 2 12" xfId="16370" xr:uid="{FA50B18A-21DB-49BD-9B5D-D18185EFAF3F}"/>
    <cellStyle name="Normal 9 3 2 12 2" xfId="31941" xr:uid="{6C62B074-2928-4FED-B6A9-C70EDE534F26}"/>
    <cellStyle name="Normal 9 3 2 13" xfId="34332" xr:uid="{4DCF252E-A0CD-4716-BEBE-17AEE8095427}"/>
    <cellStyle name="Normal 9 3 2 2" xfId="2056" xr:uid="{00000000-0005-0000-0000-000015090000}"/>
    <cellStyle name="Normal 9 3 2 2 2" xfId="2057" xr:uid="{00000000-0005-0000-0000-000016090000}"/>
    <cellStyle name="Normal 9 3 2 2 2 2" xfId="2058" xr:uid="{00000000-0005-0000-0000-000017090000}"/>
    <cellStyle name="Normal 9 3 2 2 2 2 2" xfId="16372" xr:uid="{0D763073-E297-4DF7-812C-05B44E8154FE}"/>
    <cellStyle name="Normal 9 3 2 2 2 2 2 2" xfId="16373" xr:uid="{E703531C-258B-488B-A432-71C57AD696ED}"/>
    <cellStyle name="Normal 9 3 2 2 2 2 2 2 2" xfId="31943" xr:uid="{B71AECDD-C17D-4287-8C41-C15A8CED6A58}"/>
    <cellStyle name="Normal 9 3 2 2 2 2 2 3" xfId="16374" xr:uid="{1FD20C4C-693A-4CB2-AFFF-4311191A2B89}"/>
    <cellStyle name="Normal 9 3 2 2 2 2 2 3 2" xfId="31944" xr:uid="{D11E6659-E310-4C4B-ACA7-B82E593B7EC3}"/>
    <cellStyle name="Normal 9 3 2 2 2 2 2 4" xfId="31942" xr:uid="{1352DA61-8E88-4D6F-B519-7E19A06A44AB}"/>
    <cellStyle name="Normal 9 3 2 2 2 2 3" xfId="16375" xr:uid="{FA7CE6F2-7FB1-4CBD-BF7D-4044A65172A4}"/>
    <cellStyle name="Normal 9 3 2 2 2 2 3 2" xfId="16376" xr:uid="{D3D78CE7-DEC3-4DFE-99D8-E9ECCF793ADB}"/>
    <cellStyle name="Normal 9 3 2 2 2 2 3 2 2" xfId="31946" xr:uid="{E67D4A89-6988-45A1-A6EC-3745C38838D1}"/>
    <cellStyle name="Normal 9 3 2 2 2 2 3 3" xfId="31945" xr:uid="{7BD78001-752A-4543-B914-74172B0CC562}"/>
    <cellStyle name="Normal 9 3 2 2 2 2 4" xfId="16377" xr:uid="{198AA1C3-62F7-43F1-A0E2-8FCC99969DFB}"/>
    <cellStyle name="Normal 9 3 2 2 2 2 4 2" xfId="16378" xr:uid="{67EF484B-D45E-45E6-B262-894FFF0B6BBC}"/>
    <cellStyle name="Normal 9 3 2 2 2 2 4 2 2" xfId="31948" xr:uid="{6366F4D7-A0AB-4562-8366-B235452549D0}"/>
    <cellStyle name="Normal 9 3 2 2 2 2 4 3" xfId="31947" xr:uid="{0341BA5A-5D7E-40E7-9D11-1014E41361DB}"/>
    <cellStyle name="Normal 9 3 2 2 2 2 5" xfId="16379" xr:uid="{09930B8C-5E76-4D2D-B2A4-5B6601A5200B}"/>
    <cellStyle name="Normal 9 3 2 2 2 2 5 2" xfId="31949" xr:uid="{D4737E00-B9CB-4DC5-8B4E-51DB1D0A5EFF}"/>
    <cellStyle name="Normal 9 3 2 2 2 2 6" xfId="34335" xr:uid="{39507149-13E5-443F-95E9-963428A00321}"/>
    <cellStyle name="Normal 9 3 2 2 2 2_sales contracts" xfId="16371" xr:uid="{79E048A0-6EE0-46D1-B06B-75237823702A}"/>
    <cellStyle name="Normal 9 3 2 2 2 3" xfId="16380" xr:uid="{F7AC3C6A-C1CA-472E-9B54-A9ED44F7C2D8}"/>
    <cellStyle name="Normal 9 3 2 2 2 3 2" xfId="16381" xr:uid="{E4B0B846-6233-48E1-B502-DC2E9CB0261C}"/>
    <cellStyle name="Normal 9 3 2 2 2 3 2 2" xfId="31951" xr:uid="{7EEA1FF9-5C39-4AA4-BD8D-62C612DEC4A2}"/>
    <cellStyle name="Normal 9 3 2 2 2 3 3" xfId="16382" xr:uid="{A3D2841F-D3A9-4311-8D1B-4DEA73627A34}"/>
    <cellStyle name="Normal 9 3 2 2 2 3 3 2" xfId="31952" xr:uid="{DFA7C02B-8524-447A-8210-51033A38DD85}"/>
    <cellStyle name="Normal 9 3 2 2 2 3 4" xfId="31950" xr:uid="{FB19C744-6B86-4F5A-B3A9-C8574EB97E03}"/>
    <cellStyle name="Normal 9 3 2 2 2 4" xfId="16383" xr:uid="{3E222383-8B89-4358-8876-EA615D18CA0C}"/>
    <cellStyle name="Normal 9 3 2 2 2 4 2" xfId="16384" xr:uid="{F8BA7A8C-9633-4A86-BA89-84E861C5C8B6}"/>
    <cellStyle name="Normal 9 3 2 2 2 4 2 2" xfId="31954" xr:uid="{8E1BAC32-22DA-4614-8467-7CDBF6FDFAE5}"/>
    <cellStyle name="Normal 9 3 2 2 2 4 3" xfId="16385" xr:uid="{AE29090B-EBE8-42E3-871B-93C390745BD8}"/>
    <cellStyle name="Normal 9 3 2 2 2 4 3 2" xfId="31955" xr:uid="{08F9DFF0-0CB1-479F-B243-920FBF051596}"/>
    <cellStyle name="Normal 9 3 2 2 2 4 4" xfId="31953" xr:uid="{E6C62A40-D505-4734-B0AC-846EBF22C1F5}"/>
    <cellStyle name="Normal 9 3 2 2 2 5" xfId="16386" xr:uid="{74FD5F8B-649F-408D-9B3E-9ECD234BE65E}"/>
    <cellStyle name="Normal 9 3 2 2 2 5 2" xfId="16387" xr:uid="{C7B94343-0853-4A75-B9BB-5855D6F4EB38}"/>
    <cellStyle name="Normal 9 3 2 2 2 5 2 2" xfId="31957" xr:uid="{8B65EB5A-7D20-4CF3-AB47-D2AAAC6B61E6}"/>
    <cellStyle name="Normal 9 3 2 2 2 5 3" xfId="31956" xr:uid="{B45EE466-F2F7-4DB6-A2AA-38025F66FF8C}"/>
    <cellStyle name="Normal 9 3 2 2 2 6" xfId="16388" xr:uid="{9AABC29C-B462-4C31-9540-A73BAE4FBBCC}"/>
    <cellStyle name="Normal 9 3 2 2 2 6 2" xfId="16389" xr:uid="{75B91F44-7806-4820-ADC2-05335BAA7104}"/>
    <cellStyle name="Normal 9 3 2 2 2 6 2 2" xfId="31959" xr:uid="{F6A32A2B-3391-4C9E-BBB7-240F36DAE270}"/>
    <cellStyle name="Normal 9 3 2 2 2 6 3" xfId="31958" xr:uid="{CDAD72DC-250A-4578-9B56-CCD961A96BE5}"/>
    <cellStyle name="Normal 9 3 2 2 2 7" xfId="16390" xr:uid="{C3FD7ED7-90A9-478A-B915-B21FBF1CEBED}"/>
    <cellStyle name="Normal 9 3 2 2 2 7 2" xfId="31960" xr:uid="{4E8BAEC0-D4BC-4A44-B9C5-016532CC0AB8}"/>
    <cellStyle name="Normal 9 3 2 2 2 8" xfId="34334" xr:uid="{8ED3127D-D759-4AA9-9951-644C83ACF111}"/>
    <cellStyle name="Normal 9 3 2 2 2_Canada W" xfId="35587" xr:uid="{B0FBC4F7-A048-4806-AEEB-1849BF31AC00}"/>
    <cellStyle name="Normal 9 3 2 2 3" xfId="2059" xr:uid="{00000000-0005-0000-0000-000019090000}"/>
    <cellStyle name="Normal 9 3 2 2 3 2" xfId="16391" xr:uid="{BB13C2A8-74F8-4D2E-B205-9CDCEAD2B148}"/>
    <cellStyle name="Normal 9 3 2 2 3 2 2" xfId="16392" xr:uid="{66ED0273-ABA5-461D-872C-1126A25848E6}"/>
    <cellStyle name="Normal 9 3 2 2 3 2 2 2" xfId="31962" xr:uid="{BEDD5D39-C9E4-44C3-8A73-B092A4575540}"/>
    <cellStyle name="Normal 9 3 2 2 3 2 3" xfId="16393" xr:uid="{7460D4FC-F5B1-4360-8425-DE839AC8041D}"/>
    <cellStyle name="Normal 9 3 2 2 3 2 3 2" xfId="31963" xr:uid="{8D685E4D-96C6-4F0E-8201-95ADDD07227F}"/>
    <cellStyle name="Normal 9 3 2 2 3 2 4" xfId="31961" xr:uid="{4512054F-9D93-46EA-B716-5512A05BC061}"/>
    <cellStyle name="Normal 9 3 2 2 3 3" xfId="16394" xr:uid="{9CFFD42E-BBE6-42A9-A7F1-43D1FB2362D8}"/>
    <cellStyle name="Normal 9 3 2 2 3 3 2" xfId="16395" xr:uid="{F4BD8C12-9851-402F-A360-0622CB3F6C62}"/>
    <cellStyle name="Normal 9 3 2 2 3 3 2 2" xfId="31965" xr:uid="{A71FCC95-989B-43AF-A175-4922E2CFC9CA}"/>
    <cellStyle name="Normal 9 3 2 2 3 3 3" xfId="31964" xr:uid="{8A073AA4-DB54-4465-A865-33BE67192149}"/>
    <cellStyle name="Normal 9 3 2 2 3 4" xfId="16396" xr:uid="{FAFE3608-C10A-4F0F-B742-736D0EF692EB}"/>
    <cellStyle name="Normal 9 3 2 2 3 4 2" xfId="16397" xr:uid="{313385D4-64C2-4A0A-BD75-08AFE5264419}"/>
    <cellStyle name="Normal 9 3 2 2 3 4 2 2" xfId="31967" xr:uid="{CC512D16-0BB4-4317-A385-70C97DB1B8FB}"/>
    <cellStyle name="Normal 9 3 2 2 3 4 3" xfId="31966" xr:uid="{6FA0ADA9-538E-4065-8780-9FB8D45C4498}"/>
    <cellStyle name="Normal 9 3 2 2 3 5" xfId="16398" xr:uid="{C5BBC7F1-9BCE-4B2A-A4F0-F67EF98E75C9}"/>
    <cellStyle name="Normal 9 3 2 2 3 5 2" xfId="31968" xr:uid="{7B11B8CE-C64A-41DA-B3F9-72F50E259957}"/>
    <cellStyle name="Normal 9 3 2 2 3 6" xfId="34336" xr:uid="{38B3D26F-201E-475F-BFFE-53872276E5A4}"/>
    <cellStyle name="Normal 9 3 2 2 3_Canada W" xfId="35588" xr:uid="{207AEED8-EDBD-4123-B3C1-16AB94366A1D}"/>
    <cellStyle name="Normal 9 3 2 2 4" xfId="16399" xr:uid="{37FE3133-CED2-4C3D-BFB5-CC7DCB3D18FE}"/>
    <cellStyle name="Normal 9 3 2 2 4 2" xfId="16400" xr:uid="{F3F4983F-45FF-42E4-9FDF-66EAB61AE427}"/>
    <cellStyle name="Normal 9 3 2 2 4 2 2" xfId="31970" xr:uid="{6AAF143B-CD43-4E45-AB33-021D326A331C}"/>
    <cellStyle name="Normal 9 3 2 2 4 3" xfId="16401" xr:uid="{657A618E-D71E-4CCD-931B-B68A8AF03C6D}"/>
    <cellStyle name="Normal 9 3 2 2 4 3 2" xfId="31971" xr:uid="{6F8B2CA8-63DD-43A2-94AF-C6A2D0B19601}"/>
    <cellStyle name="Normal 9 3 2 2 4 4" xfId="31969" xr:uid="{7D2F05F1-932C-4BFC-A914-D4749FDCC1F3}"/>
    <cellStyle name="Normal 9 3 2 2 4_Canada W" xfId="35589" xr:uid="{9F5E5543-F335-4DF2-8CA5-BA9CC6927E4D}"/>
    <cellStyle name="Normal 9 3 2 2 5" xfId="16402" xr:uid="{8BE05DE1-5699-455E-8A3E-208CEA72F36E}"/>
    <cellStyle name="Normal 9 3 2 2 5 2" xfId="16403" xr:uid="{9DFB014F-E25F-4FE9-9C70-E59C41331DA6}"/>
    <cellStyle name="Normal 9 3 2 2 5 2 2" xfId="31973" xr:uid="{1CCEA09E-1F99-48A5-A352-C1564E6EC40C}"/>
    <cellStyle name="Normal 9 3 2 2 5 3" xfId="16404" xr:uid="{39923B76-B08F-4649-8771-618D88AA45AF}"/>
    <cellStyle name="Normal 9 3 2 2 5 3 2" xfId="31974" xr:uid="{84347678-5B37-49D3-887D-BA6DDC47C7A7}"/>
    <cellStyle name="Normal 9 3 2 2 5 4" xfId="31972" xr:uid="{FC02BA96-29C7-4313-981F-AF9EA00668FE}"/>
    <cellStyle name="Normal 9 3 2 2 5_Canada W" xfId="35590" xr:uid="{01313C52-E647-4F01-A30C-203A5E890986}"/>
    <cellStyle name="Normal 9 3 2 2 6" xfId="16405" xr:uid="{03F96470-64C4-454E-B7FB-4F66E0809DA7}"/>
    <cellStyle name="Normal 9 3 2 2 6 2" xfId="16406" xr:uid="{1F158E65-AC16-4BFA-A38E-F76C98986D27}"/>
    <cellStyle name="Normal 9 3 2 2 6 2 2" xfId="31976" xr:uid="{02F86661-F4DD-4B6A-AB05-6687245707B9}"/>
    <cellStyle name="Normal 9 3 2 2 6 3" xfId="31975" xr:uid="{EB3ABF28-0178-4E2B-A273-D07943E6E17C}"/>
    <cellStyle name="Normal 9 3 2 2 6 3 2" xfId="36893" xr:uid="{EDB78585-D7BC-4B1E-A174-47E61F816B64}"/>
    <cellStyle name="Normal 9 3 2 2 6 4" xfId="36892" xr:uid="{0B889BA6-A032-4C5D-9AEB-FE2ACD247C90}"/>
    <cellStyle name="Normal 9 3 2 2 6_Canada W" xfId="35591" xr:uid="{63738B28-E684-43B9-A9ED-C9FF2B67CC6B}"/>
    <cellStyle name="Normal 9 3 2 2 7" xfId="16407" xr:uid="{E30B6561-BF15-4A11-BE92-2D8516696DFE}"/>
    <cellStyle name="Normal 9 3 2 2 7 2" xfId="16408" xr:uid="{C51AAAB4-9149-4C97-9333-E514B9F0F8C7}"/>
    <cellStyle name="Normal 9 3 2 2 7 2 2" xfId="31978" xr:uid="{546CAEEF-B912-4DAD-9BCE-7012B8EF9452}"/>
    <cellStyle name="Normal 9 3 2 2 7 3" xfId="31977" xr:uid="{13E4824F-1A9C-4834-867A-A03C2BA116AD}"/>
    <cellStyle name="Normal 9 3 2 2 8" xfId="16409" xr:uid="{66828FC2-1460-4BC8-B966-ED2A6B5766F3}"/>
    <cellStyle name="Normal 9 3 2 2 8 2" xfId="31979" xr:uid="{524DECA7-1A30-4383-882A-878903C81BEB}"/>
    <cellStyle name="Normal 9 3 2 2 9" xfId="34333" xr:uid="{9F831832-0DB3-4739-8AB8-15324018BF67}"/>
    <cellStyle name="Normal 9 3 2 2 9 2" xfId="36891" xr:uid="{52CCBF50-531F-4E45-BCFB-04071BB2BABC}"/>
    <cellStyle name="Normal 9 3 2 2_Canada W" xfId="35592" xr:uid="{5A6F0B2A-F080-49E1-A250-0342D581A8FD}"/>
    <cellStyle name="Normal 9 3 2 3" xfId="2060" xr:uid="{00000000-0005-0000-0000-00001B090000}"/>
    <cellStyle name="Normal 9 3 2 3 2" xfId="2061" xr:uid="{00000000-0005-0000-0000-00001C090000}"/>
    <cellStyle name="Normal 9 3 2 3 2 2" xfId="2062" xr:uid="{00000000-0005-0000-0000-00001D090000}"/>
    <cellStyle name="Normal 9 3 2 3 2 2 2" xfId="16411" xr:uid="{BF26C447-5997-439A-A674-732FF011A90F}"/>
    <cellStyle name="Normal 9 3 2 3 2 2 2 2" xfId="16412" xr:uid="{F10AE8F0-AF01-4929-AEA3-BDCD0B5F602A}"/>
    <cellStyle name="Normal 9 3 2 3 2 2 2 2 2" xfId="31981" xr:uid="{D13463C0-27B9-456F-9EC7-1BE67AEEBE61}"/>
    <cellStyle name="Normal 9 3 2 3 2 2 2 3" xfId="16413" xr:uid="{C7710F9B-23A1-4FB9-A5FE-CBC57B5908FC}"/>
    <cellStyle name="Normal 9 3 2 3 2 2 2 3 2" xfId="31982" xr:uid="{72397D2D-7734-463A-833B-8FA2067799FF}"/>
    <cellStyle name="Normal 9 3 2 3 2 2 2 4" xfId="31980" xr:uid="{5769EE75-FD89-4583-95B7-A97B5DC84D87}"/>
    <cellStyle name="Normal 9 3 2 3 2 2 3" xfId="16414" xr:uid="{7E36428A-57A5-45C7-82D6-87233D44CCB9}"/>
    <cellStyle name="Normal 9 3 2 3 2 2 3 2" xfId="16415" xr:uid="{685DA2A6-7225-43DE-A1AA-AB7C85F3F60A}"/>
    <cellStyle name="Normal 9 3 2 3 2 2 3 2 2" xfId="31984" xr:uid="{898638B3-A962-4DF2-9A58-6EDEB39F5EE1}"/>
    <cellStyle name="Normal 9 3 2 3 2 2 3 3" xfId="31983" xr:uid="{54AA967E-58BF-40FA-90FF-297489688155}"/>
    <cellStyle name="Normal 9 3 2 3 2 2 4" xfId="16416" xr:uid="{EF14D061-A717-4D97-AC99-C35BAEF53638}"/>
    <cellStyle name="Normal 9 3 2 3 2 2 4 2" xfId="16417" xr:uid="{CDDA92D8-90BD-462E-B69B-0BBF35858BF1}"/>
    <cellStyle name="Normal 9 3 2 3 2 2 4 2 2" xfId="31986" xr:uid="{871A1DD1-B708-40F1-B4E4-BDED06473753}"/>
    <cellStyle name="Normal 9 3 2 3 2 2 4 3" xfId="31985" xr:uid="{D77854EB-688B-4ACC-A93B-A3A14E48F8E9}"/>
    <cellStyle name="Normal 9 3 2 3 2 2 5" xfId="16418" xr:uid="{672EC351-18B6-4608-BF3B-60B26EED83B4}"/>
    <cellStyle name="Normal 9 3 2 3 2 2 5 2" xfId="31987" xr:uid="{B7521C7D-F50C-4232-A87D-68FC96CFDF94}"/>
    <cellStyle name="Normal 9 3 2 3 2 2 6" xfId="34339" xr:uid="{7779AEB7-3C88-45FD-9818-666A31D15034}"/>
    <cellStyle name="Normal 9 3 2 3 2 2_sales contracts" xfId="16410" xr:uid="{82BD88A8-D833-40DE-8698-1800CC2DCDE5}"/>
    <cellStyle name="Normal 9 3 2 3 2 3" xfId="16419" xr:uid="{628E999F-92BD-43EE-80B4-328FFE5E417F}"/>
    <cellStyle name="Normal 9 3 2 3 2 3 2" xfId="16420" xr:uid="{CAA8FF85-3815-4A95-B380-9E65D14B0DFB}"/>
    <cellStyle name="Normal 9 3 2 3 2 3 2 2" xfId="31989" xr:uid="{0CFF25AF-E559-476C-855E-8755696A2C85}"/>
    <cellStyle name="Normal 9 3 2 3 2 3 3" xfId="16421" xr:uid="{CCDCE37B-8346-4561-AE6B-C75205AA1843}"/>
    <cellStyle name="Normal 9 3 2 3 2 3 3 2" xfId="31990" xr:uid="{ADBEC44E-BDEF-479C-9129-0CD6A46AC31C}"/>
    <cellStyle name="Normal 9 3 2 3 2 3 4" xfId="31988" xr:uid="{0A69A4D5-8A7F-4FEE-B3FB-03AF7F95EA50}"/>
    <cellStyle name="Normal 9 3 2 3 2 4" xfId="16422" xr:uid="{141AEF30-4D75-458C-90CB-D512D877EFF6}"/>
    <cellStyle name="Normal 9 3 2 3 2 4 2" xfId="16423" xr:uid="{DF194454-DC65-41CD-8139-3050869F8B51}"/>
    <cellStyle name="Normal 9 3 2 3 2 4 2 2" xfId="31992" xr:uid="{9112D8BD-3DA1-47D3-8E9F-A29C7D5D7D78}"/>
    <cellStyle name="Normal 9 3 2 3 2 4 3" xfId="16424" xr:uid="{0AAB9D90-76A9-4538-8997-E9BB27F47EE8}"/>
    <cellStyle name="Normal 9 3 2 3 2 4 3 2" xfId="31993" xr:uid="{DCB3134E-82ED-45A4-BCD3-DD95F195BFDF}"/>
    <cellStyle name="Normal 9 3 2 3 2 4 4" xfId="31991" xr:uid="{FC590252-23AE-485C-833B-E8F283718974}"/>
    <cellStyle name="Normal 9 3 2 3 2 5" xfId="16425" xr:uid="{2F406A86-0624-4E93-826E-3D3F2E329B6D}"/>
    <cellStyle name="Normal 9 3 2 3 2 5 2" xfId="16426" xr:uid="{04EC4549-3F0B-4C41-B966-857AA27BA876}"/>
    <cellStyle name="Normal 9 3 2 3 2 5 2 2" xfId="31995" xr:uid="{37B1D2B9-FD08-4743-B9F9-F8DC767DC2B7}"/>
    <cellStyle name="Normal 9 3 2 3 2 5 3" xfId="31994" xr:uid="{843FFB40-9F38-4FC9-906B-3142DA7DFF51}"/>
    <cellStyle name="Normal 9 3 2 3 2 6" xfId="16427" xr:uid="{45771404-D938-4E18-80A7-2F0CAC85DAAA}"/>
    <cellStyle name="Normal 9 3 2 3 2 6 2" xfId="16428" xr:uid="{F707D05A-4E6C-4D28-9CA9-13CB9D4F72D5}"/>
    <cellStyle name="Normal 9 3 2 3 2 6 2 2" xfId="31997" xr:uid="{5E076477-884C-4CDC-9C97-3C0170344F28}"/>
    <cellStyle name="Normal 9 3 2 3 2 6 3" xfId="31996" xr:uid="{13C34D4D-0A7E-400A-B9B1-5B8FFD4578D0}"/>
    <cellStyle name="Normal 9 3 2 3 2 7" xfId="16429" xr:uid="{B0AC41C7-5007-46CD-B9D5-F47A60DC0505}"/>
    <cellStyle name="Normal 9 3 2 3 2 7 2" xfId="31998" xr:uid="{F154D7B2-4CC9-4A92-96A6-567BB59AF5C0}"/>
    <cellStyle name="Normal 9 3 2 3 2 8" xfId="34338" xr:uid="{126B6D08-243D-4574-8945-497E46E0BF6D}"/>
    <cellStyle name="Normal 9 3 2 3 2_Canada W" xfId="35593" xr:uid="{6F721076-1D05-4004-BCA5-A440E86B799A}"/>
    <cellStyle name="Normal 9 3 2 3 3" xfId="2063" xr:uid="{00000000-0005-0000-0000-00001F090000}"/>
    <cellStyle name="Normal 9 3 2 3 3 2" xfId="16430" xr:uid="{E0BE8A15-96A4-490D-9D95-838CF3D3FAD2}"/>
    <cellStyle name="Normal 9 3 2 3 3 2 2" xfId="16431" xr:uid="{40597BC8-304A-44AC-B6A7-7264ADE863D7}"/>
    <cellStyle name="Normal 9 3 2 3 3 2 2 2" xfId="32000" xr:uid="{CF894003-C6C8-42D0-B693-189DB39E3D54}"/>
    <cellStyle name="Normal 9 3 2 3 3 2 3" xfId="16432" xr:uid="{AE2CBFBF-60C1-4396-9F52-2D9E186843D5}"/>
    <cellStyle name="Normal 9 3 2 3 3 2 3 2" xfId="32001" xr:uid="{E82ED6C4-43CF-4C41-A6FE-7577409A745A}"/>
    <cellStyle name="Normal 9 3 2 3 3 2 4" xfId="31999" xr:uid="{372FBE33-0137-40EC-8748-4F2AB9573BDB}"/>
    <cellStyle name="Normal 9 3 2 3 3 3" xfId="16433" xr:uid="{DEA474B6-D447-44F9-9FFC-05CB491C989A}"/>
    <cellStyle name="Normal 9 3 2 3 3 3 2" xfId="16434" xr:uid="{DD9C5370-4B88-4D17-A42D-C76ADACC9891}"/>
    <cellStyle name="Normal 9 3 2 3 3 3 2 2" xfId="32003" xr:uid="{52FDB9AD-6616-433A-BA5A-501DC068E43C}"/>
    <cellStyle name="Normal 9 3 2 3 3 3 3" xfId="32002" xr:uid="{4697570A-02C4-4F6F-99E3-54E226FE6A73}"/>
    <cellStyle name="Normal 9 3 2 3 3 4" xfId="16435" xr:uid="{15AB2BC5-B986-4429-AB56-81D2603653D8}"/>
    <cellStyle name="Normal 9 3 2 3 3 4 2" xfId="16436" xr:uid="{D9DF521E-5B8B-496F-BD7A-60FF12C0AD20}"/>
    <cellStyle name="Normal 9 3 2 3 3 4 2 2" xfId="32005" xr:uid="{10471257-86AE-4787-81DA-373275FB0CDC}"/>
    <cellStyle name="Normal 9 3 2 3 3 4 3" xfId="32004" xr:uid="{54B66EC3-3B35-4DE4-A4DF-8E9DBA9356D5}"/>
    <cellStyle name="Normal 9 3 2 3 3 5" xfId="16437" xr:uid="{D419608D-3D00-4F92-813C-8411CB8F5D53}"/>
    <cellStyle name="Normal 9 3 2 3 3 5 2" xfId="32006" xr:uid="{27BC1DD3-A76E-4F92-8702-0A1DCC66A8C1}"/>
    <cellStyle name="Normal 9 3 2 3 3 6" xfId="34340" xr:uid="{3A7F4EC2-5945-4611-AA47-DD576E3C3FA3}"/>
    <cellStyle name="Normal 9 3 2 3 3_Canada W" xfId="35594" xr:uid="{8B398AA8-0B87-4739-8032-ED3212BEE302}"/>
    <cellStyle name="Normal 9 3 2 3 4" xfId="16438" xr:uid="{4BA72EF3-33E6-4487-9680-9F8C3BCFAE90}"/>
    <cellStyle name="Normal 9 3 2 3 4 2" xfId="16439" xr:uid="{BD13B443-BC9F-4B44-B38E-FB261F545C47}"/>
    <cellStyle name="Normal 9 3 2 3 4 2 2" xfId="32008" xr:uid="{69244B25-2463-48AC-ABBB-46E5E6BADA92}"/>
    <cellStyle name="Normal 9 3 2 3 4 3" xfId="16440" xr:uid="{DEDE0C01-2971-4554-95F7-B3761CC415BB}"/>
    <cellStyle name="Normal 9 3 2 3 4 3 2" xfId="32009" xr:uid="{F5C89201-CE2A-4E8C-AAC9-5C0B799F29FB}"/>
    <cellStyle name="Normal 9 3 2 3 4 4" xfId="32007" xr:uid="{737F53F5-DF54-4A76-AB58-5EBAD2A2EB33}"/>
    <cellStyle name="Normal 9 3 2 3 4_Canada W" xfId="35595" xr:uid="{9F6A25A5-AAE9-4B1C-9A81-BBAEC769DD40}"/>
    <cellStyle name="Normal 9 3 2 3 5" xfId="16441" xr:uid="{E5083B76-39C1-4906-A60A-279153B988E5}"/>
    <cellStyle name="Normal 9 3 2 3 5 2" xfId="16442" xr:uid="{CC18E836-7248-42D8-8195-7CDDE8B26110}"/>
    <cellStyle name="Normal 9 3 2 3 5 2 2" xfId="32011" xr:uid="{2CA33AE8-9E60-4C65-BAAF-2022D076D704}"/>
    <cellStyle name="Normal 9 3 2 3 5 3" xfId="16443" xr:uid="{A871D161-42A0-4C9A-A569-CD0904564111}"/>
    <cellStyle name="Normal 9 3 2 3 5 3 2" xfId="32012" xr:uid="{131F1C82-AE7E-43B2-AFF3-B8B33423739B}"/>
    <cellStyle name="Normal 9 3 2 3 5 4" xfId="32010" xr:uid="{58594C19-E629-4A72-A0BC-2504FC6085C8}"/>
    <cellStyle name="Normal 9 3 2 3 5_Canada W" xfId="35596" xr:uid="{D477343B-6600-4BEF-B6B7-85B8C76CEA51}"/>
    <cellStyle name="Normal 9 3 2 3 6" xfId="16444" xr:uid="{4FC1C651-8DA7-4457-A2E2-3D1EC4A50F27}"/>
    <cellStyle name="Normal 9 3 2 3 6 2" xfId="16445" xr:uid="{CD7E5F76-1A21-45F6-A848-93BC67A89C00}"/>
    <cellStyle name="Normal 9 3 2 3 6 2 2" xfId="32014" xr:uid="{4A16D81C-2727-4971-BCEB-472DBF5D153B}"/>
    <cellStyle name="Normal 9 3 2 3 6 3" xfId="32013" xr:uid="{9FEDF03F-77EB-4B05-8D31-6C60A258EEF5}"/>
    <cellStyle name="Normal 9 3 2 3 6 3 2" xfId="36896" xr:uid="{5549ADBE-A0FA-4DA2-809F-34BA13C70C73}"/>
    <cellStyle name="Normal 9 3 2 3 6 4" xfId="36895" xr:uid="{45CD66C5-2900-48AA-A9F6-BE318D7AB157}"/>
    <cellStyle name="Normal 9 3 2 3 6_Canada W" xfId="35597" xr:uid="{D0D99CD7-3054-40DA-81FF-93903CC381A9}"/>
    <cellStyle name="Normal 9 3 2 3 7" xfId="16446" xr:uid="{D6CFB711-F1B1-4B29-80E5-00DCB65F8C0F}"/>
    <cellStyle name="Normal 9 3 2 3 7 2" xfId="16447" xr:uid="{00CD1A56-C63A-44F7-9ECA-D6C57B129F6E}"/>
    <cellStyle name="Normal 9 3 2 3 7 2 2" xfId="32016" xr:uid="{A8977153-1F6E-496C-A526-0C9AEAD35D77}"/>
    <cellStyle name="Normal 9 3 2 3 7 3" xfId="32015" xr:uid="{9511C716-BD13-4CC6-B8A8-431F5FC7B26D}"/>
    <cellStyle name="Normal 9 3 2 3 8" xfId="16448" xr:uid="{BA7CC8BC-8526-4B6D-9474-60C0754D78FD}"/>
    <cellStyle name="Normal 9 3 2 3 8 2" xfId="32017" xr:uid="{8336C9DA-234F-48ED-9616-ECAD72746175}"/>
    <cellStyle name="Normal 9 3 2 3 9" xfId="34337" xr:uid="{7DDC2AF8-50EB-4859-957E-C901FBA74757}"/>
    <cellStyle name="Normal 9 3 2 3 9 2" xfId="36894" xr:uid="{62CB81A7-46AD-4567-AE8F-E3B60A9B4C58}"/>
    <cellStyle name="Normal 9 3 2 3_Canada W" xfId="35598" xr:uid="{51464A32-9BF5-4811-B56D-BD1272804EC6}"/>
    <cellStyle name="Normal 9 3 2 4" xfId="2064" xr:uid="{00000000-0005-0000-0000-000021090000}"/>
    <cellStyle name="Normal 9 3 2 4 2" xfId="2065" xr:uid="{00000000-0005-0000-0000-000022090000}"/>
    <cellStyle name="Normal 9 3 2 4 2 2" xfId="16450" xr:uid="{0D67F78B-3849-4172-A4B1-3B3A79860AF4}"/>
    <cellStyle name="Normal 9 3 2 4 2 2 2" xfId="16451" xr:uid="{71893342-7017-4FD1-808F-D14FFF571848}"/>
    <cellStyle name="Normal 9 3 2 4 2 2 2 2" xfId="32019" xr:uid="{89319164-C77A-42D4-9389-4F15304AB1E3}"/>
    <cellStyle name="Normal 9 3 2 4 2 2 3" xfId="16452" xr:uid="{8FFB4CCD-01D7-4331-8E9C-7BE98716248D}"/>
    <cellStyle name="Normal 9 3 2 4 2 2 3 2" xfId="32020" xr:uid="{3C87A867-7086-4E21-B631-3FEE17A1A269}"/>
    <cellStyle name="Normal 9 3 2 4 2 2 4" xfId="32018" xr:uid="{8E756FC9-06DB-43E8-94C4-FC703EDB8E18}"/>
    <cellStyle name="Normal 9 3 2 4 2 3" xfId="16453" xr:uid="{6648D64D-7222-4DF0-A2B5-EE3350C07741}"/>
    <cellStyle name="Normal 9 3 2 4 2 3 2" xfId="16454" xr:uid="{71AF5507-ED6E-4780-8D61-00357FFC87E7}"/>
    <cellStyle name="Normal 9 3 2 4 2 3 2 2" xfId="32022" xr:uid="{C786F4F0-577C-4164-984F-5D8F44A3FC6A}"/>
    <cellStyle name="Normal 9 3 2 4 2 3 3" xfId="32021" xr:uid="{8548450A-25B3-4E42-A47F-AE08D398FF3F}"/>
    <cellStyle name="Normal 9 3 2 4 2 4" xfId="16455" xr:uid="{FB60DA7E-7B46-40F9-9163-28BCCA564ED7}"/>
    <cellStyle name="Normal 9 3 2 4 2 4 2" xfId="16456" xr:uid="{1FFF32EF-1859-44D0-AE6A-19EEADDDF626}"/>
    <cellStyle name="Normal 9 3 2 4 2 4 2 2" xfId="32024" xr:uid="{22C8AFE7-4266-4742-998D-7AC3D5FE4F81}"/>
    <cellStyle name="Normal 9 3 2 4 2 4 3" xfId="32023" xr:uid="{ABA6F52B-CF58-414A-8312-300FCB5A0AE8}"/>
    <cellStyle name="Normal 9 3 2 4 2 5" xfId="16457" xr:uid="{35D09BF1-2EEF-4457-90D6-9BFB6480215D}"/>
    <cellStyle name="Normal 9 3 2 4 2 5 2" xfId="32025" xr:uid="{B8591A0F-F74F-4FC7-9E16-8B1772E19A94}"/>
    <cellStyle name="Normal 9 3 2 4 2 6" xfId="34342" xr:uid="{563ED691-0E41-43CF-A7F2-9388131CA92E}"/>
    <cellStyle name="Normal 9 3 2 4 2_sales contracts" xfId="16449" xr:uid="{A18FC774-9DF3-456A-9F47-2CA7508AA6E0}"/>
    <cellStyle name="Normal 9 3 2 4 3" xfId="16458" xr:uid="{9F76E89B-3782-4D2A-99F7-A4C57CB12637}"/>
    <cellStyle name="Normal 9 3 2 4 3 2" xfId="16459" xr:uid="{78A478B9-C338-4F0A-A5B7-61EF309A5A6B}"/>
    <cellStyle name="Normal 9 3 2 4 3 2 2" xfId="32027" xr:uid="{E7B569EA-9CCC-4D9D-B896-C46E1CDD6F3F}"/>
    <cellStyle name="Normal 9 3 2 4 3 3" xfId="16460" xr:uid="{15BE11C7-1702-42D3-8746-63DA291EF2C3}"/>
    <cellStyle name="Normal 9 3 2 4 3 3 2" xfId="32028" xr:uid="{1E3E2CE3-37FB-4D73-BB84-119C031E44D5}"/>
    <cellStyle name="Normal 9 3 2 4 3 4" xfId="32026" xr:uid="{30227D98-3CF4-4F07-8FBC-28289FCD3D49}"/>
    <cellStyle name="Normal 9 3 2 4 4" xfId="16461" xr:uid="{909476B8-7135-4A3F-947E-79273A2289BD}"/>
    <cellStyle name="Normal 9 3 2 4 4 2" xfId="16462" xr:uid="{C4AC5E6F-6A6D-4B12-8343-9C619E2C3667}"/>
    <cellStyle name="Normal 9 3 2 4 4 2 2" xfId="32030" xr:uid="{64138C4D-A123-476B-9448-53660E465328}"/>
    <cellStyle name="Normal 9 3 2 4 4 3" xfId="16463" xr:uid="{58050487-B12F-43E3-8A12-1B91A4B9F362}"/>
    <cellStyle name="Normal 9 3 2 4 4 3 2" xfId="32031" xr:uid="{EA551FE4-308E-4ED3-A9A2-27D3074A14E4}"/>
    <cellStyle name="Normal 9 3 2 4 4 4" xfId="32029" xr:uid="{64C57084-68D0-4C4D-96C3-0155832E7425}"/>
    <cellStyle name="Normal 9 3 2 4 5" xfId="16464" xr:uid="{61A2399F-04F2-4351-8461-5E2C2ADF998D}"/>
    <cellStyle name="Normal 9 3 2 4 5 2" xfId="16465" xr:uid="{2B0B11DC-C754-40B1-B3C7-0C303FBEF408}"/>
    <cellStyle name="Normal 9 3 2 4 5 2 2" xfId="32033" xr:uid="{18282C15-16FC-4D46-90C6-2365FAA11D06}"/>
    <cellStyle name="Normal 9 3 2 4 5 3" xfId="32032" xr:uid="{19E9A765-E6F6-45CB-A3FD-51CDFC8B12E0}"/>
    <cellStyle name="Normal 9 3 2 4 6" xfId="16466" xr:uid="{E6CCC55F-3472-4B21-9DA4-8672BF048FB8}"/>
    <cellStyle name="Normal 9 3 2 4 6 2" xfId="16467" xr:uid="{1E6D110D-AEE1-423B-BCE0-6B717120DD9F}"/>
    <cellStyle name="Normal 9 3 2 4 6 2 2" xfId="32035" xr:uid="{9E13F559-F042-4B8A-9882-567053AFA62E}"/>
    <cellStyle name="Normal 9 3 2 4 6 3" xfId="32034" xr:uid="{282514DE-05A1-4152-BCCD-3B00D6180C1C}"/>
    <cellStyle name="Normal 9 3 2 4 7" xfId="16468" xr:uid="{49938FB2-94A0-4496-8459-6253D22C014A}"/>
    <cellStyle name="Normal 9 3 2 4 7 2" xfId="32036" xr:uid="{46BE1804-16FB-4677-BFA8-9A20A22F9059}"/>
    <cellStyle name="Normal 9 3 2 4 8" xfId="34341" xr:uid="{C89904EC-6AAD-42F7-9A44-1DB16E173C9F}"/>
    <cellStyle name="Normal 9 3 2 4_Canada W" xfId="35599" xr:uid="{DD888692-AD2F-490B-927D-A01A98AC77C8}"/>
    <cellStyle name="Normal 9 3 2 5" xfId="2066" xr:uid="{00000000-0005-0000-0000-000024090000}"/>
    <cellStyle name="Normal 9 3 2 5 2" xfId="2067" xr:uid="{00000000-0005-0000-0000-000025090000}"/>
    <cellStyle name="Normal 9 3 2 5 2 2" xfId="16470" xr:uid="{A453897B-FA53-49B4-830E-1BFCCB6BE8A2}"/>
    <cellStyle name="Normal 9 3 2 5 2 2 2" xfId="16471" xr:uid="{7BC7984E-879B-4A87-BCC1-88B854A6DBF7}"/>
    <cellStyle name="Normal 9 3 2 5 2 2 2 2" xfId="32038" xr:uid="{5805742D-472E-4646-A48A-FDB91194213F}"/>
    <cellStyle name="Normal 9 3 2 5 2 2 3" xfId="16472" xr:uid="{776E87E0-15ED-4FD3-9AAD-AC63AA613B10}"/>
    <cellStyle name="Normal 9 3 2 5 2 2 3 2" xfId="32039" xr:uid="{3B4674D5-8861-4EFD-BBC1-BF19F7C5CFE9}"/>
    <cellStyle name="Normal 9 3 2 5 2 2 4" xfId="32037" xr:uid="{25A50E21-E822-4432-9661-7978B2838428}"/>
    <cellStyle name="Normal 9 3 2 5 2 3" xfId="16473" xr:uid="{C55CDB5E-5A00-4AA6-9C17-9899C485DA97}"/>
    <cellStyle name="Normal 9 3 2 5 2 3 2" xfId="16474" xr:uid="{7336989C-05B7-4450-A172-81186A47D3C8}"/>
    <cellStyle name="Normal 9 3 2 5 2 3 2 2" xfId="32041" xr:uid="{87E63621-9492-4270-A4B3-94CBDE18056B}"/>
    <cellStyle name="Normal 9 3 2 5 2 3 3" xfId="32040" xr:uid="{FB87D588-DCEA-4928-B235-CDDDD20B9080}"/>
    <cellStyle name="Normal 9 3 2 5 2 4" xfId="16475" xr:uid="{96817020-A076-4BC4-8CE1-C5D0768B0CAC}"/>
    <cellStyle name="Normal 9 3 2 5 2 4 2" xfId="16476" xr:uid="{77AE70EF-9CA2-4B47-92B1-B2BCB569282A}"/>
    <cellStyle name="Normal 9 3 2 5 2 4 2 2" xfId="32043" xr:uid="{3036387B-2DAC-4D03-AA6B-2AA13EF5D6C8}"/>
    <cellStyle name="Normal 9 3 2 5 2 4 3" xfId="32042" xr:uid="{499E6916-4635-4EC9-87E8-13D04DB466C7}"/>
    <cellStyle name="Normal 9 3 2 5 2 5" xfId="16477" xr:uid="{498F420C-CF76-45B0-BBE0-C80A2282FFE9}"/>
    <cellStyle name="Normal 9 3 2 5 2 5 2" xfId="32044" xr:uid="{E7E3398A-9E08-4307-9ABB-D4CED1B124B9}"/>
    <cellStyle name="Normal 9 3 2 5 2 6" xfId="34344" xr:uid="{04E64C49-7C6B-47D9-8F6E-5AD19B03891E}"/>
    <cellStyle name="Normal 9 3 2 5 2_sales contracts" xfId="16469" xr:uid="{E4AAD631-E389-4515-B592-6DD18A43F940}"/>
    <cellStyle name="Normal 9 3 2 5 3" xfId="16478" xr:uid="{883F6F3E-917C-442A-9D8C-7512D8DE0798}"/>
    <cellStyle name="Normal 9 3 2 5 3 2" xfId="16479" xr:uid="{7418C6B8-7DC3-447A-8761-3D0B5E5EF68A}"/>
    <cellStyle name="Normal 9 3 2 5 3 2 2" xfId="32046" xr:uid="{69160DF2-0AB2-4B36-9D19-4574FC8DE557}"/>
    <cellStyle name="Normal 9 3 2 5 3 3" xfId="16480" xr:uid="{0E168CC0-543F-48A3-958E-5CD1E36F2BA7}"/>
    <cellStyle name="Normal 9 3 2 5 3 3 2" xfId="32047" xr:uid="{EC6EBFBF-465C-4E4E-9B25-8223DA848E80}"/>
    <cellStyle name="Normal 9 3 2 5 3 4" xfId="32045" xr:uid="{81AD87CA-D07B-43AE-9979-013300EF9071}"/>
    <cellStyle name="Normal 9 3 2 5 4" xfId="16481" xr:uid="{969912D7-7226-4A29-93F0-DD51EBC09CA8}"/>
    <cellStyle name="Normal 9 3 2 5 4 2" xfId="16482" xr:uid="{B286C618-A0B8-466E-854F-8B91505241F2}"/>
    <cellStyle name="Normal 9 3 2 5 4 2 2" xfId="32049" xr:uid="{7D0E2787-BC78-474D-9173-70386A5519C8}"/>
    <cellStyle name="Normal 9 3 2 5 4 3" xfId="16483" xr:uid="{7C107643-BE6C-46A2-AA6D-034C47AEF531}"/>
    <cellStyle name="Normal 9 3 2 5 4 3 2" xfId="32050" xr:uid="{3A356701-CDCC-4948-AECC-D2620843DA47}"/>
    <cellStyle name="Normal 9 3 2 5 4 4" xfId="32048" xr:uid="{8C26CD9E-171E-4C56-9509-B5FFCFDCAABF}"/>
    <cellStyle name="Normal 9 3 2 5 5" xfId="16484" xr:uid="{665FD18D-ACEF-4D98-A648-36B67C3C8053}"/>
    <cellStyle name="Normal 9 3 2 5 5 2" xfId="16485" xr:uid="{4B7FC06F-9B9D-49A2-A1A2-4624FCE4F409}"/>
    <cellStyle name="Normal 9 3 2 5 5 2 2" xfId="32052" xr:uid="{8168CA6E-98A2-4A67-B5D7-ECA419B36F92}"/>
    <cellStyle name="Normal 9 3 2 5 5 3" xfId="32051" xr:uid="{2AE87F36-9D3B-49F7-9AB7-4B7F8E515F18}"/>
    <cellStyle name="Normal 9 3 2 5 6" xfId="16486" xr:uid="{57320432-A6DA-4A8F-8A26-7DD1F4609289}"/>
    <cellStyle name="Normal 9 3 2 5 6 2" xfId="16487" xr:uid="{2D080DC0-8772-47BA-BA99-564DD2F701E2}"/>
    <cellStyle name="Normal 9 3 2 5 6 2 2" xfId="32054" xr:uid="{537159C1-3C10-4673-8995-E23EFC0FFEBE}"/>
    <cellStyle name="Normal 9 3 2 5 6 3" xfId="32053" xr:uid="{E856EA15-7F0E-411A-8AAA-EF3471325BF1}"/>
    <cellStyle name="Normal 9 3 2 5 7" xfId="16488" xr:uid="{A0A62CFA-D140-4C3C-98C8-6F735252664B}"/>
    <cellStyle name="Normal 9 3 2 5 7 2" xfId="32055" xr:uid="{899C4169-53F4-43FA-ACA3-B5C57FB0ECE6}"/>
    <cellStyle name="Normal 9 3 2 5 8" xfId="34343" xr:uid="{47673940-B8EE-40FF-8F9C-235C455DB165}"/>
    <cellStyle name="Normal 9 3 2 5_Canada W" xfId="35600" xr:uid="{951E1B71-136E-4C9F-B758-6E74248A4359}"/>
    <cellStyle name="Normal 9 3 2 6" xfId="2068" xr:uid="{00000000-0005-0000-0000-000027090000}"/>
    <cellStyle name="Normal 9 3 2 6 2" xfId="16489" xr:uid="{BA9E97C8-5228-4199-BBC4-C231E93E0387}"/>
    <cellStyle name="Normal 9 3 2 6 2 2" xfId="16490" xr:uid="{D5FEF6E8-AB37-452F-8FEC-76A90785C833}"/>
    <cellStyle name="Normal 9 3 2 6 2 2 2" xfId="16491" xr:uid="{D1B359DF-464F-488F-A5B6-19DBEB1F2470}"/>
    <cellStyle name="Normal 9 3 2 6 2 2 2 2" xfId="32058" xr:uid="{AEF24DA7-EE77-4790-9D9A-574A1D68F067}"/>
    <cellStyle name="Normal 9 3 2 6 2 2 3" xfId="32057" xr:uid="{301606DD-D6A1-4E6D-BA25-A7F41CDBC501}"/>
    <cellStyle name="Normal 9 3 2 6 2 3" xfId="16492" xr:uid="{6B60053E-B732-4C45-B7AD-5FC040AD4439}"/>
    <cellStyle name="Normal 9 3 2 6 2 3 2" xfId="16493" xr:uid="{E4B801B6-E16E-4A19-AB3E-2AB6ADE1C35B}"/>
    <cellStyle name="Normal 9 3 2 6 2 3 2 2" xfId="32060" xr:uid="{364A18E4-386E-4CAD-A3A9-A8171193377B}"/>
    <cellStyle name="Normal 9 3 2 6 2 3 3" xfId="32059" xr:uid="{53E8C60F-CFD1-4A09-BEA3-442090115967}"/>
    <cellStyle name="Normal 9 3 2 6 2 4" xfId="16494" xr:uid="{3386DB16-E4F3-4F34-8457-E34A74F84577}"/>
    <cellStyle name="Normal 9 3 2 6 2 4 2" xfId="32061" xr:uid="{A6240E0E-79EE-4213-BE77-4786DDFBB5A0}"/>
    <cellStyle name="Normal 9 3 2 6 2 5" xfId="32056" xr:uid="{429E0ED8-3E53-4A0B-9F5F-30157731360F}"/>
    <cellStyle name="Normal 9 3 2 6 3" xfId="16495" xr:uid="{A7F8DD49-6641-48F5-951B-8C27B01FE3E3}"/>
    <cellStyle name="Normal 9 3 2 6 3 2" xfId="16496" xr:uid="{4B070D9F-9022-4B74-B9DB-25DF03D30A88}"/>
    <cellStyle name="Normal 9 3 2 6 3 2 2" xfId="32063" xr:uid="{77A94AF8-6473-477E-A7EC-2EA6A002A33B}"/>
    <cellStyle name="Normal 9 3 2 6 3 3" xfId="16497" xr:uid="{752CFBD1-9F21-4210-AA2B-27F59461C40F}"/>
    <cellStyle name="Normal 9 3 2 6 3 3 2" xfId="32064" xr:uid="{A4BC991B-AB1B-4224-96C5-70967727556B}"/>
    <cellStyle name="Normal 9 3 2 6 3 4" xfId="32062" xr:uid="{F036D05C-C156-4244-B73D-04125579B126}"/>
    <cellStyle name="Normal 9 3 2 6 4" xfId="16498" xr:uid="{E10821CB-3D3E-4E77-B382-3D28BCF212F9}"/>
    <cellStyle name="Normal 9 3 2 6 4 2" xfId="16499" xr:uid="{36CAC120-4B70-4415-9EDD-BE04F08472AC}"/>
    <cellStyle name="Normal 9 3 2 6 4 2 2" xfId="32066" xr:uid="{409EF296-7579-4D12-AE98-8A532FF06348}"/>
    <cellStyle name="Normal 9 3 2 6 4 3" xfId="32065" xr:uid="{94DA7416-FD99-4B0F-92AB-C8F6315EE58D}"/>
    <cellStyle name="Normal 9 3 2 6 5" xfId="16500" xr:uid="{72FF2D6C-E13E-4551-BAE1-AF6733381648}"/>
    <cellStyle name="Normal 9 3 2 6 5 2" xfId="16501" xr:uid="{1FA5F3E3-98AF-4BE6-BC20-DE3ABCA4104B}"/>
    <cellStyle name="Normal 9 3 2 6 5 2 2" xfId="32068" xr:uid="{8242CCB3-968D-43A9-9147-40D72D667665}"/>
    <cellStyle name="Normal 9 3 2 6 5 3" xfId="32067" xr:uid="{3B3E533E-35A2-49CD-9BF3-2A4FD5640F29}"/>
    <cellStyle name="Normal 9 3 2 6 6" xfId="16502" xr:uid="{8B289AF8-09EB-44D1-8FFE-3246563C16A5}"/>
    <cellStyle name="Normal 9 3 2 6 6 2" xfId="32069" xr:uid="{CB6E2CDE-F1AC-480E-B072-702CCE6F5FD2}"/>
    <cellStyle name="Normal 9 3 2 6 7" xfId="34345" xr:uid="{78ADCA91-51C8-4888-9DA9-12BB817D087F}"/>
    <cellStyle name="Normal 9 3 2 6_Canada W" xfId="35601" xr:uid="{1FD5D114-900E-4906-9411-A62A5C22B716}"/>
    <cellStyle name="Normal 9 3 2 7" xfId="2069" xr:uid="{00000000-0005-0000-0000-000028090000}"/>
    <cellStyle name="Normal 9 3 2 7 2" xfId="16503" xr:uid="{80D01420-3AC7-42DC-BC5C-0BE923D937AA}"/>
    <cellStyle name="Normal 9 3 2 7 2 2" xfId="16504" xr:uid="{033350F2-9384-4DA8-8E21-AF0CC420AD53}"/>
    <cellStyle name="Normal 9 3 2 7 2 2 2" xfId="16505" xr:uid="{F116E555-30F8-437E-868E-075286F1B93B}"/>
    <cellStyle name="Normal 9 3 2 7 2 2 2 2" xfId="32072" xr:uid="{CED21BEC-0D15-4AC6-8BDE-F0315EDC3BD5}"/>
    <cellStyle name="Normal 9 3 2 7 2 2 3" xfId="32071" xr:uid="{A7DEAB80-6629-4385-B7BE-3A5157EBD556}"/>
    <cellStyle name="Normal 9 3 2 7 2 3" xfId="16506" xr:uid="{64323C25-C13D-44C9-9E19-D1CE20E55BA2}"/>
    <cellStyle name="Normal 9 3 2 7 2 3 2" xfId="16507" xr:uid="{B5314E0C-4FEF-405B-9562-9E6E064C040B}"/>
    <cellStyle name="Normal 9 3 2 7 2 3 2 2" xfId="32074" xr:uid="{E6BE64FD-5790-4444-B43D-27AADCBD3B44}"/>
    <cellStyle name="Normal 9 3 2 7 2 3 3" xfId="32073" xr:uid="{674E0E43-BA13-4CF8-8B78-EDE8304A09B2}"/>
    <cellStyle name="Normal 9 3 2 7 2 4" xfId="16508" xr:uid="{BE327F92-C48C-422C-BB03-3CBF6F1D1378}"/>
    <cellStyle name="Normal 9 3 2 7 2 4 2" xfId="32075" xr:uid="{8CD9AFBF-2E3C-4504-914E-8C7741843A38}"/>
    <cellStyle name="Normal 9 3 2 7 2 5" xfId="32070" xr:uid="{2EC8B9E9-98E3-4275-9229-5DEE2AD1D6F2}"/>
    <cellStyle name="Normal 9 3 2 7 3" xfId="16509" xr:uid="{0DC6A826-7475-4AC1-BF76-146C3AB84A17}"/>
    <cellStyle name="Normal 9 3 2 7 3 2" xfId="16510" xr:uid="{053C8656-0EF1-4FE4-987A-6BBD2AA0BC77}"/>
    <cellStyle name="Normal 9 3 2 7 3 2 2" xfId="32077" xr:uid="{F9F5D431-DE35-4CD5-B110-73951E682E96}"/>
    <cellStyle name="Normal 9 3 2 7 3 3" xfId="16511" xr:uid="{4BB25523-6A34-4D7E-B656-80F72A6E3E48}"/>
    <cellStyle name="Normal 9 3 2 7 3 3 2" xfId="32078" xr:uid="{D35AA350-0311-4A25-B366-3EC4A8E73747}"/>
    <cellStyle name="Normal 9 3 2 7 3 4" xfId="32076" xr:uid="{41C3D340-0D32-4A5F-A208-0A49DADA960A}"/>
    <cellStyle name="Normal 9 3 2 7 4" xfId="16512" xr:uid="{11EC9BD6-9B93-442B-A539-0423AA2975EB}"/>
    <cellStyle name="Normal 9 3 2 7 4 2" xfId="16513" xr:uid="{49C7FADE-687E-4E5F-8D61-098235424018}"/>
    <cellStyle name="Normal 9 3 2 7 4 2 2" xfId="32080" xr:uid="{EA885E6A-B810-4F56-AE5A-58C4EE98E743}"/>
    <cellStyle name="Normal 9 3 2 7 4 3" xfId="32079" xr:uid="{784FDAA7-E5C7-422B-AA04-C904CA2880F3}"/>
    <cellStyle name="Normal 9 3 2 7 5" xfId="16514" xr:uid="{D4AF49C3-BEA9-406F-A8C1-56281C0A1D19}"/>
    <cellStyle name="Normal 9 3 2 7 5 2" xfId="16515" xr:uid="{EF989A0A-1EE0-4C71-8EB4-14F9D5437469}"/>
    <cellStyle name="Normal 9 3 2 7 5 2 2" xfId="32082" xr:uid="{C1E2ED69-4AB3-41FD-81AC-890E1BCEFC61}"/>
    <cellStyle name="Normal 9 3 2 7 5 3" xfId="32081" xr:uid="{70EDFF81-274A-4E73-8D5E-0E282F050E76}"/>
    <cellStyle name="Normal 9 3 2 7 6" xfId="16516" xr:uid="{8424AC04-32C7-453E-AB65-E4B2ED1DEFC2}"/>
    <cellStyle name="Normal 9 3 2 7 6 2" xfId="32083" xr:uid="{8754675B-CBDE-4B02-A714-E7B79B6ED4F7}"/>
    <cellStyle name="Normal 9 3 2 7 7" xfId="34346" xr:uid="{5744F0C5-5FFF-44F8-8B99-97B730BDF83A}"/>
    <cellStyle name="Normal 9 3 2 7_Canada W" xfId="35602" xr:uid="{3E5722DF-B281-4678-BA53-6175F49B6A5C}"/>
    <cellStyle name="Normal 9 3 2 8" xfId="16517" xr:uid="{09CF9647-AC89-4115-B6B0-22BEFAB227A4}"/>
    <cellStyle name="Normal 9 3 2 8 2" xfId="16518" xr:uid="{B1D72237-D70C-438D-B6FA-76333B34FA13}"/>
    <cellStyle name="Normal 9 3 2 8 2 2" xfId="16519" xr:uid="{9B9ABB36-11C0-4D6E-B722-770C1CC62CC5}"/>
    <cellStyle name="Normal 9 3 2 8 2 2 2" xfId="32086" xr:uid="{08BB3026-4114-45B9-BB22-DA28B1B369FD}"/>
    <cellStyle name="Normal 9 3 2 8 2 3" xfId="32085" xr:uid="{F95612AA-640B-4B09-B17C-B7470479A7BB}"/>
    <cellStyle name="Normal 9 3 2 8 3" xfId="16520" xr:uid="{061C3971-79B6-462D-89C8-68339FCF8B0E}"/>
    <cellStyle name="Normal 9 3 2 8 3 2" xfId="16521" xr:uid="{750F9356-AB93-46B3-9164-E439E8FE05A3}"/>
    <cellStyle name="Normal 9 3 2 8 3 2 2" xfId="32088" xr:uid="{6D3E9BEA-52D6-4312-8299-3A2C03E91369}"/>
    <cellStyle name="Normal 9 3 2 8 3 3" xfId="32087" xr:uid="{7C0E486C-6721-40F4-84EF-60024334393A}"/>
    <cellStyle name="Normal 9 3 2 8 4" xfId="16522" xr:uid="{4783AE0F-0603-42DB-8007-A5C2104001A6}"/>
    <cellStyle name="Normal 9 3 2 8 4 2" xfId="32089" xr:uid="{C280051C-D467-4897-9380-2CD0FF39AD28}"/>
    <cellStyle name="Normal 9 3 2 8 5" xfId="32084" xr:uid="{DA11607C-691B-4117-A13A-482FC03A1DE5}"/>
    <cellStyle name="Normal 9 3 2 8_Canada W" xfId="35603" xr:uid="{E1C16CDD-25D0-4E2B-892D-175765659ABD}"/>
    <cellStyle name="Normal 9 3 2 9" xfId="16523" xr:uid="{17F22E0C-1384-46F8-8F8D-2A5A59E6AA94}"/>
    <cellStyle name="Normal 9 3 2 9 2" xfId="16524" xr:uid="{FF4B7EDD-010F-42B1-A729-AF698615FF64}"/>
    <cellStyle name="Normal 9 3 2 9 2 2" xfId="32091" xr:uid="{33ABDBF7-E609-4084-9634-0C9A2958CA1F}"/>
    <cellStyle name="Normal 9 3 2 9 3" xfId="16525" xr:uid="{886D0DCB-526B-4C39-84C4-D5264403006F}"/>
    <cellStyle name="Normal 9 3 2 9 3 2" xfId="32092" xr:uid="{3D7CCBFC-DE03-437A-AF81-071A0B919D18}"/>
    <cellStyle name="Normal 9 3 2 9 4" xfId="32090" xr:uid="{CDA6D945-BDC6-418D-95F9-F97134E35C5E}"/>
    <cellStyle name="Normal 9 3 2_2015 BFOREC HFM PLBS" xfId="2070" xr:uid="{00000000-0005-0000-0000-000029090000}"/>
    <cellStyle name="Normal 9 3 3" xfId="2071" xr:uid="{00000000-0005-0000-0000-00002A090000}"/>
    <cellStyle name="Normal 9 3 3 10" xfId="33646" xr:uid="{58635D9E-FBEE-4277-AD23-A75E347AA4D4}"/>
    <cellStyle name="Normal 9 3 3 10 2" xfId="36898" xr:uid="{AC22B8EE-A782-4DE7-9563-0A0ACB168AF1}"/>
    <cellStyle name="Normal 9 3 3 11" xfId="34347" xr:uid="{0D873D3A-A0F1-4EE5-956F-80F396F1FAEF}"/>
    <cellStyle name="Normal 9 3 3 11 2" xfId="36897" xr:uid="{A98233DD-087E-4263-AA34-962BBB54292F}"/>
    <cellStyle name="Normal 9 3 3 2" xfId="2072" xr:uid="{00000000-0005-0000-0000-00002B090000}"/>
    <cellStyle name="Normal 9 3 3 2 2" xfId="2073" xr:uid="{00000000-0005-0000-0000-00002C090000}"/>
    <cellStyle name="Normal 9 3 3 2 2 2" xfId="16526" xr:uid="{621E3CDE-0E81-424A-8456-0A5C9E00700C}"/>
    <cellStyle name="Normal 9 3 3 2 2 2 2" xfId="16527" xr:uid="{78BDC27D-DB2C-4056-ABEF-C5C65680C6F8}"/>
    <cellStyle name="Normal 9 3 3 2 2 2 2 2" xfId="32094" xr:uid="{A3B68A17-C6D5-4B1F-9067-A337AA21A3D9}"/>
    <cellStyle name="Normal 9 3 3 2 2 2 3" xfId="16528" xr:uid="{3DD93DC0-1CA2-47F4-A352-6147D9F58093}"/>
    <cellStyle name="Normal 9 3 3 2 2 2 3 2" xfId="32095" xr:uid="{FFA93AB6-92E8-4563-911A-BB2756BD4C71}"/>
    <cellStyle name="Normal 9 3 3 2 2 2 4" xfId="32093" xr:uid="{1E61567C-69C8-49F6-8C0C-DD954F185B89}"/>
    <cellStyle name="Normal 9 3 3 2 2 3" xfId="16529" xr:uid="{9072DDA6-EB31-41C5-BF8B-9C1DB77ADDB3}"/>
    <cellStyle name="Normal 9 3 3 2 2 3 2" xfId="16530" xr:uid="{C0387996-6EC7-45CA-8557-0253C4CA93E8}"/>
    <cellStyle name="Normal 9 3 3 2 2 3 2 2" xfId="32097" xr:uid="{80A3FA0F-4DDD-413F-8252-BEA209E21536}"/>
    <cellStyle name="Normal 9 3 3 2 2 3 3" xfId="32096" xr:uid="{3446EFD2-8C8E-403C-9F8A-528357FE2256}"/>
    <cellStyle name="Normal 9 3 3 2 2 4" xfId="16531" xr:uid="{33A568FF-45C4-43E7-825D-1EB4F60BFBAA}"/>
    <cellStyle name="Normal 9 3 3 2 2 4 2" xfId="16532" xr:uid="{A0A0E1FA-1D97-470A-AA0B-0DFB38ED43B0}"/>
    <cellStyle name="Normal 9 3 3 2 2 4 2 2" xfId="32099" xr:uid="{6E7BF884-8DEA-4E98-82BE-9D3E9172E4AE}"/>
    <cellStyle name="Normal 9 3 3 2 2 4 3" xfId="32098" xr:uid="{9F285D18-DBBE-4E21-8259-087514B9109F}"/>
    <cellStyle name="Normal 9 3 3 2 2 5" xfId="16533" xr:uid="{641596C2-A91A-431D-BC53-679A47A69114}"/>
    <cellStyle name="Normal 9 3 3 2 2 5 2" xfId="32100" xr:uid="{D5E07FB9-D3BA-456F-9EC6-C19916E7612A}"/>
    <cellStyle name="Normal 9 3 3 2 2 6" xfId="34349" xr:uid="{B8BAAA72-87B7-4DE8-A206-BD41B7C11B71}"/>
    <cellStyle name="Normal 9 3 3 2 2_Canada W" xfId="35604" xr:uid="{A0CE08E5-8952-4959-882B-DDD22CF4DBDF}"/>
    <cellStyle name="Normal 9 3 3 2 3" xfId="16534" xr:uid="{B72F06FE-BFA1-4627-BB16-51EC79C45E41}"/>
    <cellStyle name="Normal 9 3 3 2 3 2" xfId="16535" xr:uid="{754B4C79-40B5-497B-BE58-D89624BAFB1D}"/>
    <cellStyle name="Normal 9 3 3 2 3 2 2" xfId="32102" xr:uid="{856CEB8B-8C27-46CD-A3A3-A9CAA5421719}"/>
    <cellStyle name="Normal 9 3 3 2 3 3" xfId="16536" xr:uid="{EA393F66-62B7-4A3F-B974-59CA096F4E53}"/>
    <cellStyle name="Normal 9 3 3 2 3 3 2" xfId="32103" xr:uid="{8A7DB63A-161F-40A2-8A4F-087DAE91F70F}"/>
    <cellStyle name="Normal 9 3 3 2 3 4" xfId="32101" xr:uid="{B9CA4FA5-5F7E-41A9-89DE-6276FDBC66D8}"/>
    <cellStyle name="Normal 9 3 3 2 3_Canada W" xfId="35605" xr:uid="{17C70E11-EDFB-4AC1-9CDD-D09708FC72BA}"/>
    <cellStyle name="Normal 9 3 3 2 4" xfId="16537" xr:uid="{C65994DA-EDE4-4D85-A519-B602C8B7B86C}"/>
    <cellStyle name="Normal 9 3 3 2 4 2" xfId="16538" xr:uid="{20DC4F7E-FF22-474F-8371-DA632822F6B3}"/>
    <cellStyle name="Normal 9 3 3 2 4 2 2" xfId="32105" xr:uid="{496FDA6E-C2CD-493D-9F28-A7728B694F5B}"/>
    <cellStyle name="Normal 9 3 3 2 4 3" xfId="16539" xr:uid="{FA2C4580-D1ED-43A4-BEE3-B5E9DC97E1B3}"/>
    <cellStyle name="Normal 9 3 3 2 4 3 2" xfId="32106" xr:uid="{24F637A6-ECEE-4639-BA0E-3A563408A748}"/>
    <cellStyle name="Normal 9 3 3 2 4 4" xfId="32104" xr:uid="{FEE529D5-29B8-4FC0-A35A-FDBBF4FFAECE}"/>
    <cellStyle name="Normal 9 3 3 2 4_Canada W" xfId="35606" xr:uid="{1C82E460-5E09-411A-A14B-960E68AD29BB}"/>
    <cellStyle name="Normal 9 3 3 2 5" xfId="16540" xr:uid="{93DC8187-3E04-4AEC-8330-338D6F3212A9}"/>
    <cellStyle name="Normal 9 3 3 2 5 2" xfId="16541" xr:uid="{A9EC1A3D-4045-4073-A488-F9350FD4CD84}"/>
    <cellStyle name="Normal 9 3 3 2 5 2 2" xfId="32108" xr:uid="{AAE8BA95-A3BB-4072-BA5E-CDC255B06620}"/>
    <cellStyle name="Normal 9 3 3 2 5 3" xfId="32107" xr:uid="{E282D6B6-FBE3-4346-8ECC-6BD186E466A6}"/>
    <cellStyle name="Normal 9 3 3 2 5 3 2" xfId="36901" xr:uid="{1C7C1D86-6D47-4785-9FFA-EB68323795A9}"/>
    <cellStyle name="Normal 9 3 3 2 5 4" xfId="36900" xr:uid="{91345130-98EA-4B1E-9FF1-C12F6FE12568}"/>
    <cellStyle name="Normal 9 3 3 2 5_Canada W" xfId="35607" xr:uid="{46706EB8-B85E-4398-8BA1-986BBEA8E530}"/>
    <cellStyle name="Normal 9 3 3 2 6" xfId="16542" xr:uid="{0C3BF11F-248C-4AA7-8869-6BB4CD29FF0C}"/>
    <cellStyle name="Normal 9 3 3 2 6 2" xfId="16543" xr:uid="{DC949E50-C8E8-41AF-8DBB-163DC8B77D93}"/>
    <cellStyle name="Normal 9 3 3 2 6 2 2" xfId="32110" xr:uid="{0FF2D423-5177-42AA-A6D4-F2E8A8246993}"/>
    <cellStyle name="Normal 9 3 3 2 6 3" xfId="32109" xr:uid="{4C000A11-8A0D-40A0-980F-678FE3875CE7}"/>
    <cellStyle name="Normal 9 3 3 2 6 3 2" xfId="36903" xr:uid="{91F3E152-AC24-4E2F-B978-C9061AAD01AC}"/>
    <cellStyle name="Normal 9 3 3 2 6 4" xfId="36902" xr:uid="{38B05455-1227-4012-AC7E-11531A6E9978}"/>
    <cellStyle name="Normal 9 3 3 2 6_Canada W" xfId="35608" xr:uid="{F2DECA31-B35E-43AB-BE2C-BE9CEC2E3BC3}"/>
    <cellStyle name="Normal 9 3 3 2 7" xfId="16544" xr:uid="{1A42F1D4-D6BB-4802-8300-8B0EC198EAB6}"/>
    <cellStyle name="Normal 9 3 3 2 7 2" xfId="32111" xr:uid="{245A2024-B897-4E30-B1D5-077055797C84}"/>
    <cellStyle name="Normal 9 3 3 2 8" xfId="33647" xr:uid="{0906D674-4A30-4E84-8459-61F5B25950A4}"/>
    <cellStyle name="Normal 9 3 3 2 8 2" xfId="36904" xr:uid="{690481B0-8A38-4EFF-A1AA-6B3D238BCF1B}"/>
    <cellStyle name="Normal 9 3 3 2 9" xfId="34348" xr:uid="{BA63043A-4700-418D-83AE-58F04A136BF8}"/>
    <cellStyle name="Normal 9 3 3 2 9 2" xfId="36899" xr:uid="{E96161EC-52B5-4796-AC8B-3866E0B87A48}"/>
    <cellStyle name="Normal 9 3 3 2_Canada W" xfId="35609" xr:uid="{78C20D20-0FBB-4C5B-8BA0-C7853F767925}"/>
    <cellStyle name="Normal 9 3 3 3" xfId="2074" xr:uid="{00000000-0005-0000-0000-00002E090000}"/>
    <cellStyle name="Normal 9 3 3 3 2" xfId="16545" xr:uid="{0C2A1051-6621-4586-8256-D8F88A29FF48}"/>
    <cellStyle name="Normal 9 3 3 3 2 2" xfId="16546" xr:uid="{DC9C7C5E-47AF-4D27-92A8-7A2D60238311}"/>
    <cellStyle name="Normal 9 3 3 3 2 2 2" xfId="32113" xr:uid="{76223A06-9DFA-41C5-BC70-F6E571CBF90A}"/>
    <cellStyle name="Normal 9 3 3 3 2 3" xfId="16547" xr:uid="{6A534D65-20E7-408C-86B3-4FEE7F63AA0A}"/>
    <cellStyle name="Normal 9 3 3 3 2 3 2" xfId="32114" xr:uid="{53507CBF-7FEC-4591-A760-3386A85DE8DF}"/>
    <cellStyle name="Normal 9 3 3 3 2 4" xfId="32112" xr:uid="{7D63CB54-2316-43C2-8CFC-CB7B2392BC72}"/>
    <cellStyle name="Normal 9 3 3 3 2_Canada W" xfId="35610" xr:uid="{26BCD0A0-7F1A-4953-8A5A-938D6C51A3C8}"/>
    <cellStyle name="Normal 9 3 3 3 3" xfId="16548" xr:uid="{C25F4289-E872-428A-90F2-302579F5B904}"/>
    <cellStyle name="Normal 9 3 3 3 3 2" xfId="16549" xr:uid="{C994DE2B-569D-4A98-AD1F-3575AB44C926}"/>
    <cellStyle name="Normal 9 3 3 3 3 2 2" xfId="32116" xr:uid="{0F2A07B5-71F0-40CE-B869-9201CB4F5B46}"/>
    <cellStyle name="Normal 9 3 3 3 3 3" xfId="32115" xr:uid="{51C0FF74-58DE-42DC-B2B5-DE3382AFE480}"/>
    <cellStyle name="Normal 9 3 3 3 3 3 2" xfId="36907" xr:uid="{E979B69A-7CA6-4B82-9A3A-CB9CFA4E8105}"/>
    <cellStyle name="Normal 9 3 3 3 3 4" xfId="36906" xr:uid="{8E1077CF-9361-4138-8D8E-6FC8A099D6A0}"/>
    <cellStyle name="Normal 9 3 3 3 3_Canada W" xfId="35611" xr:uid="{4E49A83D-3472-4FE6-9017-3511CC45178D}"/>
    <cellStyle name="Normal 9 3 3 3 4" xfId="16550" xr:uid="{C33F7F14-64B2-4271-BD8A-AE6CB937E7CB}"/>
    <cellStyle name="Normal 9 3 3 3 4 2" xfId="16551" xr:uid="{58E52C0A-7753-4FF1-B2BF-2A02619C172F}"/>
    <cellStyle name="Normal 9 3 3 3 4 2 2" xfId="32118" xr:uid="{36D9C1DE-9696-45E3-94E5-94644E7AD814}"/>
    <cellStyle name="Normal 9 3 3 3 4 3" xfId="32117" xr:uid="{A7B3118F-908C-4534-B92A-972B2C8C7554}"/>
    <cellStyle name="Normal 9 3 3 3 4 3 2" xfId="36909" xr:uid="{E74B3649-072A-42BC-B199-4603CDB71D78}"/>
    <cellStyle name="Normal 9 3 3 3 4 4" xfId="36908" xr:uid="{127BA6C3-FB79-48FB-A9F2-E0E19F69F732}"/>
    <cellStyle name="Normal 9 3 3 3 4_Canada W" xfId="35612" xr:uid="{483B7571-F197-46DC-841B-DD3E5616CE57}"/>
    <cellStyle name="Normal 9 3 3 3 5" xfId="16552" xr:uid="{4253AC69-D5B0-4773-9DDA-3A6EA90727A7}"/>
    <cellStyle name="Normal 9 3 3 3 5 2" xfId="32119" xr:uid="{7C4DDCBE-E8E0-4729-8F21-F4965C5C2642}"/>
    <cellStyle name="Normal 9 3 3 3 5 2 2" xfId="36911" xr:uid="{5E355BD3-6238-42E6-BD8C-D72AF91ABECE}"/>
    <cellStyle name="Normal 9 3 3 3 5 3" xfId="33648" xr:uid="{000F30BD-883F-40D5-B59C-6C2FF9AAC43A}"/>
    <cellStyle name="Normal 9 3 3 3 5 3 2" xfId="36912" xr:uid="{3391587E-E308-4CF8-87AD-D1ABE3F7EB0A}"/>
    <cellStyle name="Normal 9 3 3 3 5 4" xfId="36910" xr:uid="{603EBA49-FB80-4BB3-AF41-1E3877D3ADD0}"/>
    <cellStyle name="Normal 9 3 3 3 5_Canada W" xfId="35613" xr:uid="{AAD79D89-FA03-4141-91E5-02A8F9A86C27}"/>
    <cellStyle name="Normal 9 3 3 3 6" xfId="33649" xr:uid="{0477B653-3A77-4BB0-9F05-28B061D63713}"/>
    <cellStyle name="Normal 9 3 3 3 6 2" xfId="33650" xr:uid="{F54AFD7E-35CA-4384-870B-114CDC4C162C}"/>
    <cellStyle name="Normal 9 3 3 3 6 2 2" xfId="36914" xr:uid="{8E096565-4ACE-439B-937E-87D293067F9C}"/>
    <cellStyle name="Normal 9 3 3 3 6 3" xfId="33651" xr:uid="{8194BB6B-16FA-4516-A67E-6EC93832441B}"/>
    <cellStyle name="Normal 9 3 3 3 6 3 2" xfId="36915" xr:uid="{7AD75590-FA2B-4925-95EA-6E4E33602F79}"/>
    <cellStyle name="Normal 9 3 3 3 6 4" xfId="36913" xr:uid="{5DA43385-0D11-4D86-A468-0BB60752DDF4}"/>
    <cellStyle name="Normal 9 3 3 3 6_Canada W" xfId="35614" xr:uid="{B9C226AE-10C3-4FCF-9BA0-879A6A707033}"/>
    <cellStyle name="Normal 9 3 3 3 7" xfId="33652" xr:uid="{6BCD8A2E-DBC9-40E1-B862-F2E684739675}"/>
    <cellStyle name="Normal 9 3 3 3 7 2" xfId="36916" xr:uid="{59DC6194-ECD8-4AF1-BBFE-05F08A57DD67}"/>
    <cellStyle name="Normal 9 3 3 3 8" xfId="33653" xr:uid="{4EB14694-2FE2-4EE5-A898-0ABA1BA6994D}"/>
    <cellStyle name="Normal 9 3 3 3 8 2" xfId="36917" xr:uid="{F2411CF2-2A25-43D3-A30F-D26AA3609C75}"/>
    <cellStyle name="Normal 9 3 3 3 9" xfId="34350" xr:uid="{F344AF1B-74FD-4698-B350-C91C7BF6E891}"/>
    <cellStyle name="Normal 9 3 3 3 9 2" xfId="36905" xr:uid="{75DE03DD-DF98-45FA-934C-2D3D9D43624B}"/>
    <cellStyle name="Normal 9 3 3 3_Canada W" xfId="35615" xr:uid="{02D87EC3-6F7B-4277-A952-4A25DE5434F8}"/>
    <cellStyle name="Normal 9 3 3 4" xfId="16553" xr:uid="{86391862-AF72-4695-997F-83C450ABD982}"/>
    <cellStyle name="Normal 9 3 3 4 2" xfId="16554" xr:uid="{94E15DF8-1865-4C5A-AAE7-10180369238D}"/>
    <cellStyle name="Normal 9 3 3 4 2 2" xfId="32121" xr:uid="{A90CFB5F-5AC8-448F-8F14-91F0E0CE38EF}"/>
    <cellStyle name="Normal 9 3 3 4 3" xfId="16555" xr:uid="{0C63B79B-7640-4BD9-A791-160B47A1BCEF}"/>
    <cellStyle name="Normal 9 3 3 4 3 2" xfId="32122" xr:uid="{81CC24E3-9513-4167-B1FA-499547F6E100}"/>
    <cellStyle name="Normal 9 3 3 4 4" xfId="32120" xr:uid="{E3A3AEC2-A356-4701-8D27-CC0A7B34F02C}"/>
    <cellStyle name="Normal 9 3 3 4_Canada W" xfId="35616" xr:uid="{E3EB343E-DC97-43B4-A14C-4EBD602C411E}"/>
    <cellStyle name="Normal 9 3 3 5" xfId="16556" xr:uid="{CE8C0A7B-2461-42B7-8948-5652B240D8F1}"/>
    <cellStyle name="Normal 9 3 3 5 2" xfId="16557" xr:uid="{4AFD138D-AA0E-485F-BA8D-41B5BFA8EB32}"/>
    <cellStyle name="Normal 9 3 3 5 2 2" xfId="32124" xr:uid="{E8C5BAFB-88B2-453F-BD9A-3E36BB666AE8}"/>
    <cellStyle name="Normal 9 3 3 5 3" xfId="16558" xr:uid="{EEB2A33A-B3CC-4C0A-9022-282E53CB02E9}"/>
    <cellStyle name="Normal 9 3 3 5 3 2" xfId="32125" xr:uid="{8C1A1FE0-DA20-4A98-BCEF-5B55178C8DFF}"/>
    <cellStyle name="Normal 9 3 3 5 4" xfId="32123" xr:uid="{6BDA9F39-DE8D-4D4E-94B0-705C3C228161}"/>
    <cellStyle name="Normal 9 3 3 5_Canada W" xfId="35617" xr:uid="{0C7B17D6-4A74-4748-841B-A5BD920A8F4C}"/>
    <cellStyle name="Normal 9 3 3 6" xfId="16559" xr:uid="{B79A7E54-E591-414F-A804-2DCD4D98FB85}"/>
    <cellStyle name="Normal 9 3 3 6 2" xfId="16560" xr:uid="{157EEAA9-3BA4-4D98-B223-7EB30E687811}"/>
    <cellStyle name="Normal 9 3 3 6 2 2" xfId="32127" xr:uid="{22ADD8AE-803F-46FB-A0A0-054991193A97}"/>
    <cellStyle name="Normal 9 3 3 6 3" xfId="32126" xr:uid="{BA159A34-08B4-4037-922B-D159CF045B89}"/>
    <cellStyle name="Normal 9 3 3 6 3 2" xfId="36919" xr:uid="{99B80924-2694-44F5-A4A7-6259CC0785D5}"/>
    <cellStyle name="Normal 9 3 3 6 4" xfId="36918" xr:uid="{8201B90F-F919-404D-90D8-4CD6FD919663}"/>
    <cellStyle name="Normal 9 3 3 6_Canada W" xfId="35618" xr:uid="{CD617CDD-F0BC-4366-A37F-082AF5B182AD}"/>
    <cellStyle name="Normal 9 3 3 7" xfId="16561" xr:uid="{506B04A4-7763-419C-8746-3525E80FD0F5}"/>
    <cellStyle name="Normal 9 3 3 7 2" xfId="16562" xr:uid="{45F92B46-2948-40AF-BF9E-3ACDAA434A27}"/>
    <cellStyle name="Normal 9 3 3 7 2 2" xfId="32129" xr:uid="{4DA14D4B-481E-4140-977A-8213A7E51912}"/>
    <cellStyle name="Normal 9 3 3 7 3" xfId="32128" xr:uid="{74445BC0-88D1-4B00-BC2F-A8B86D8A935C}"/>
    <cellStyle name="Normal 9 3 3 7 3 2" xfId="36921" xr:uid="{921F3459-B360-442F-95BE-7D42B627B3FE}"/>
    <cellStyle name="Normal 9 3 3 7 4" xfId="36920" xr:uid="{C61D5FA1-DF71-4B59-92CE-2A85F3DF8C95}"/>
    <cellStyle name="Normal 9 3 3 7_Canada W" xfId="35619" xr:uid="{471FD4C1-41C4-4911-B6A6-AED46AB7817F}"/>
    <cellStyle name="Normal 9 3 3 8" xfId="16563" xr:uid="{3F6CF50E-1EEB-4FC5-8459-789209FFF499}"/>
    <cellStyle name="Normal 9 3 3 8 2" xfId="32130" xr:uid="{E6D3C948-4263-4148-BD05-11C9010D5DA2}"/>
    <cellStyle name="Normal 9 3 3 8 2 2" xfId="36923" xr:uid="{3A24C77D-903A-44E7-AC8A-36D9B747ECA4}"/>
    <cellStyle name="Normal 9 3 3 8 3" xfId="33654" xr:uid="{B3271822-184F-4378-B4E2-9566E0140D3B}"/>
    <cellStyle name="Normal 9 3 3 8 3 2" xfId="36924" xr:uid="{1A97A918-5488-4574-A84E-267E66180666}"/>
    <cellStyle name="Normal 9 3 3 8 4" xfId="36922" xr:uid="{1908893E-00B6-4A07-8691-4FF5E6EB6F67}"/>
    <cellStyle name="Normal 9 3 3 8_Canada W" xfId="35620" xr:uid="{F9EAFAFA-C940-48FD-A564-6D8A4513218C}"/>
    <cellStyle name="Normal 9 3 3 9" xfId="33655" xr:uid="{49EDEF19-FA5A-474A-841D-79B2F55E56F2}"/>
    <cellStyle name="Normal 9 3 3 9 2" xfId="36925" xr:uid="{DA369552-1FAB-4EAC-875E-D5723CA8383B}"/>
    <cellStyle name="Normal 9 3 3_Canada W" xfId="35621" xr:uid="{39AF10C4-3E6E-406E-AA02-AEE37A0C3797}"/>
    <cellStyle name="Normal 9 3 4" xfId="2075" xr:uid="{00000000-0005-0000-0000-000030090000}"/>
    <cellStyle name="Normal 9 3 4 2" xfId="2076" xr:uid="{00000000-0005-0000-0000-000031090000}"/>
    <cellStyle name="Normal 9 3 4 2 2" xfId="2077" xr:uid="{00000000-0005-0000-0000-000032090000}"/>
    <cellStyle name="Normal 9 3 4 2 2 2" xfId="16565" xr:uid="{399ED24B-A6F9-464B-842C-8614AE980972}"/>
    <cellStyle name="Normal 9 3 4 2 2 2 2" xfId="16566" xr:uid="{C46C445D-4E14-4F2A-8D6B-0BBB30498BD2}"/>
    <cellStyle name="Normal 9 3 4 2 2 2 2 2" xfId="32132" xr:uid="{375B5EBA-997D-4C31-8BB0-E788584ECC66}"/>
    <cellStyle name="Normal 9 3 4 2 2 2 3" xfId="16567" xr:uid="{78E8B073-266D-4427-A5AC-1BCF1CBA8C21}"/>
    <cellStyle name="Normal 9 3 4 2 2 2 3 2" xfId="32133" xr:uid="{0545C450-F306-4C91-9195-31CB8276A59C}"/>
    <cellStyle name="Normal 9 3 4 2 2 2 4" xfId="32131" xr:uid="{2C668467-13A7-483B-B8DB-23E9629416FA}"/>
    <cellStyle name="Normal 9 3 4 2 2 3" xfId="16568" xr:uid="{F9DD2168-2A0B-4646-9E6A-C9DE61C64982}"/>
    <cellStyle name="Normal 9 3 4 2 2 3 2" xfId="16569" xr:uid="{91B0F3FC-8CDC-47DB-A5D4-05F674BD89A0}"/>
    <cellStyle name="Normal 9 3 4 2 2 3 2 2" xfId="32135" xr:uid="{E95F6BC0-DBDE-4210-A19C-DB41C238EE3D}"/>
    <cellStyle name="Normal 9 3 4 2 2 3 3" xfId="32134" xr:uid="{A16E64F8-269D-49C8-A599-93B3EF180E29}"/>
    <cellStyle name="Normal 9 3 4 2 2 4" xfId="16570" xr:uid="{85893E00-B5EF-4F69-86C1-2571AF82D365}"/>
    <cellStyle name="Normal 9 3 4 2 2 4 2" xfId="16571" xr:uid="{B63BC7A8-1090-4E16-8B07-421C4A54FE8B}"/>
    <cellStyle name="Normal 9 3 4 2 2 4 2 2" xfId="32137" xr:uid="{B3484893-0EB4-4B3C-ACB9-59A759046C59}"/>
    <cellStyle name="Normal 9 3 4 2 2 4 3" xfId="32136" xr:uid="{9A329CEE-E1B5-49BC-A588-F84E6031D467}"/>
    <cellStyle name="Normal 9 3 4 2 2 5" xfId="16572" xr:uid="{61BFCAFD-6310-43E0-8ED0-84EFAA5AF198}"/>
    <cellStyle name="Normal 9 3 4 2 2 5 2" xfId="32138" xr:uid="{4B8A7A75-45B1-43F7-AC15-3DF778B0AE9A}"/>
    <cellStyle name="Normal 9 3 4 2 2 6" xfId="34353" xr:uid="{F2BCB702-4C49-44D7-8951-57718D67CDE6}"/>
    <cellStyle name="Normal 9 3 4 2 2_sales contracts" xfId="16564" xr:uid="{B5D14F0C-BACA-4894-94E5-B11728AD315A}"/>
    <cellStyle name="Normal 9 3 4 2 3" xfId="16573" xr:uid="{83B3FC84-3AD5-495A-A8BA-988B9979ACBB}"/>
    <cellStyle name="Normal 9 3 4 2 3 2" xfId="16574" xr:uid="{385EF636-BE47-468E-AB4B-C6EFECBA6C80}"/>
    <cellStyle name="Normal 9 3 4 2 3 2 2" xfId="32140" xr:uid="{AE0B1C46-649B-41A4-88E7-59E299685B5B}"/>
    <cellStyle name="Normal 9 3 4 2 3 3" xfId="16575" xr:uid="{C7DE2CF6-4D35-4771-A470-9878CF627120}"/>
    <cellStyle name="Normal 9 3 4 2 3 3 2" xfId="32141" xr:uid="{39E880C7-FA36-40E0-88DD-C53F5A1B90AC}"/>
    <cellStyle name="Normal 9 3 4 2 3 4" xfId="32139" xr:uid="{EC5A8FED-3DA2-45E1-A20F-5E8E199E1EFE}"/>
    <cellStyle name="Normal 9 3 4 2 4" xfId="16576" xr:uid="{15CB39AE-AEE6-47EB-8DE7-02AEC4A97684}"/>
    <cellStyle name="Normal 9 3 4 2 4 2" xfId="16577" xr:uid="{90B356F9-59EA-4D06-A9DA-37ED293C17C0}"/>
    <cellStyle name="Normal 9 3 4 2 4 2 2" xfId="32143" xr:uid="{9A557ABC-2964-4061-890F-FE43D504A7E5}"/>
    <cellStyle name="Normal 9 3 4 2 4 3" xfId="16578" xr:uid="{43817AFF-0D63-4338-8809-B773D85C80E6}"/>
    <cellStyle name="Normal 9 3 4 2 4 3 2" xfId="32144" xr:uid="{FD76301C-9FF3-42EE-8395-1B1DA039A306}"/>
    <cellStyle name="Normal 9 3 4 2 4 4" xfId="32142" xr:uid="{39F4900B-5C8F-4B94-BFB5-1E90077F71EC}"/>
    <cellStyle name="Normal 9 3 4 2 5" xfId="16579" xr:uid="{379EC9DA-B52F-4BED-B433-BB34523397ED}"/>
    <cellStyle name="Normal 9 3 4 2 5 2" xfId="16580" xr:uid="{DD461C3E-02E7-416B-99E6-D1929E615E66}"/>
    <cellStyle name="Normal 9 3 4 2 5 2 2" xfId="32146" xr:uid="{B12251C1-CC93-4E13-8F6F-D3A8C1994DF4}"/>
    <cellStyle name="Normal 9 3 4 2 5 3" xfId="32145" xr:uid="{2CCE3A6B-3B7C-4B26-86E9-1E16ADED4F2A}"/>
    <cellStyle name="Normal 9 3 4 2 6" xfId="16581" xr:uid="{901BA9F9-96DE-40F6-898B-A8B22C0118E9}"/>
    <cellStyle name="Normal 9 3 4 2 6 2" xfId="16582" xr:uid="{4E985A5D-2C75-41FA-BD74-D340E496233E}"/>
    <cellStyle name="Normal 9 3 4 2 6 2 2" xfId="32148" xr:uid="{248BD243-652D-4095-BB94-D0D3409022DC}"/>
    <cellStyle name="Normal 9 3 4 2 6 3" xfId="32147" xr:uid="{73419EE7-1627-4FE8-B26F-4395D448F2F1}"/>
    <cellStyle name="Normal 9 3 4 2 7" xfId="16583" xr:uid="{06F54E49-0F86-47EB-8612-F1D18B14157B}"/>
    <cellStyle name="Normal 9 3 4 2 7 2" xfId="32149" xr:uid="{9587B55B-F429-4674-9F0F-B3A138E8C783}"/>
    <cellStyle name="Normal 9 3 4 2 8" xfId="34352" xr:uid="{710386CA-97E6-4FE0-87D4-60D68B589880}"/>
    <cellStyle name="Normal 9 3 4 2_Canada W" xfId="35622" xr:uid="{0ED624BC-2D43-427E-AAF2-B3B8E8DF604B}"/>
    <cellStyle name="Normal 9 3 4 3" xfId="2078" xr:uid="{00000000-0005-0000-0000-000034090000}"/>
    <cellStyle name="Normal 9 3 4 3 2" xfId="16584" xr:uid="{348E13E6-9ED9-4DD3-A4F8-E113C24E618C}"/>
    <cellStyle name="Normal 9 3 4 3 2 2" xfId="16585" xr:uid="{45431C96-033F-4C6B-BC42-DB5B1CECFAE3}"/>
    <cellStyle name="Normal 9 3 4 3 2 2 2" xfId="32151" xr:uid="{008E5A26-2192-4D81-AFA6-4BAFE7629F79}"/>
    <cellStyle name="Normal 9 3 4 3 2 3" xfId="16586" xr:uid="{AF174815-C92E-48D7-8627-BB858BF654C9}"/>
    <cellStyle name="Normal 9 3 4 3 2 3 2" xfId="32152" xr:uid="{5D57E712-172A-48D7-A80F-3C476A18D2C5}"/>
    <cellStyle name="Normal 9 3 4 3 2 4" xfId="32150" xr:uid="{6B2C2DB8-470D-49E5-883C-7E3FDE696771}"/>
    <cellStyle name="Normal 9 3 4 3 3" xfId="16587" xr:uid="{9BF1940C-6F2D-431F-908A-A5FBAE3A29CA}"/>
    <cellStyle name="Normal 9 3 4 3 3 2" xfId="16588" xr:uid="{5677D23D-8615-42CC-9A89-9AB2DD8D9034}"/>
    <cellStyle name="Normal 9 3 4 3 3 2 2" xfId="32154" xr:uid="{5CE3F0EC-1883-4357-A8A2-19F67EB4BD44}"/>
    <cellStyle name="Normal 9 3 4 3 3 3" xfId="32153" xr:uid="{23501357-E8CC-4AE4-8FB7-D739AEF5C145}"/>
    <cellStyle name="Normal 9 3 4 3 4" xfId="16589" xr:uid="{B9CDE144-E8CF-4FA8-A586-6FA83F7D43F2}"/>
    <cellStyle name="Normal 9 3 4 3 4 2" xfId="16590" xr:uid="{BEFB43F8-6D13-4832-BB67-40EFB133D336}"/>
    <cellStyle name="Normal 9 3 4 3 4 2 2" xfId="32156" xr:uid="{D9B57154-5DB6-4A50-A1DE-C42C5AD9BEDC}"/>
    <cellStyle name="Normal 9 3 4 3 4 3" xfId="32155" xr:uid="{4DE38303-538E-4CFF-9036-77874F47EE8A}"/>
    <cellStyle name="Normal 9 3 4 3 5" xfId="16591" xr:uid="{E0EF327C-F712-4136-903A-D704D2D8233C}"/>
    <cellStyle name="Normal 9 3 4 3 5 2" xfId="32157" xr:uid="{94D18FEE-F7BE-40CA-9BD7-E7F153EA65B6}"/>
    <cellStyle name="Normal 9 3 4 3 6" xfId="34354" xr:uid="{2A7D9B6C-B378-4816-A7A2-59188221F077}"/>
    <cellStyle name="Normal 9 3 4 3_Canada W" xfId="35623" xr:uid="{002CB689-6FC1-40CA-B2D6-656B858E8F21}"/>
    <cellStyle name="Normal 9 3 4 4" xfId="16592" xr:uid="{2276B704-771D-41BA-B911-0E6481B57D10}"/>
    <cellStyle name="Normal 9 3 4 4 2" xfId="16593" xr:uid="{1F64F5D5-507B-4F3D-9BE5-DB2BB45DD031}"/>
    <cellStyle name="Normal 9 3 4 4 2 2" xfId="32159" xr:uid="{DC332EE0-EE2D-4F89-8625-FF9375D66C3E}"/>
    <cellStyle name="Normal 9 3 4 4 3" xfId="16594" xr:uid="{B81F68C1-3887-4CAC-9A4B-43430F2F2379}"/>
    <cellStyle name="Normal 9 3 4 4 3 2" xfId="32160" xr:uid="{78DE33EB-12A3-4044-A736-100AADE8C2BD}"/>
    <cellStyle name="Normal 9 3 4 4 4" xfId="32158" xr:uid="{44F1CBC9-4BFF-4F7B-B869-397251570879}"/>
    <cellStyle name="Normal 9 3 4 4_Canada W" xfId="35624" xr:uid="{0FC93503-C12D-46AE-A1F1-5E11FC39640F}"/>
    <cellStyle name="Normal 9 3 4 5" xfId="16595" xr:uid="{B18D83D0-03D1-4A9D-B221-278A7135E850}"/>
    <cellStyle name="Normal 9 3 4 5 2" xfId="16596" xr:uid="{2C44A836-B96A-421B-B562-DA8FC7218FDC}"/>
    <cellStyle name="Normal 9 3 4 5 2 2" xfId="32162" xr:uid="{BAFB6E60-D41F-4C08-B64D-169BD37FD8DA}"/>
    <cellStyle name="Normal 9 3 4 5 3" xfId="16597" xr:uid="{9AE67021-5C0A-4245-A845-2B1264C6A83C}"/>
    <cellStyle name="Normal 9 3 4 5 3 2" xfId="32163" xr:uid="{CC191474-BE03-4070-8C25-A6A4BDAFCC2B}"/>
    <cellStyle name="Normal 9 3 4 5 4" xfId="32161" xr:uid="{7FCDFD1C-774B-46ED-8166-FFF19B5F31BE}"/>
    <cellStyle name="Normal 9 3 4 5_Canada W" xfId="35625" xr:uid="{BECC7254-1053-4087-B4DE-DE01755D2006}"/>
    <cellStyle name="Normal 9 3 4 6" xfId="16598" xr:uid="{BCA0EDD2-1C81-4CF1-90E1-92B63240D59E}"/>
    <cellStyle name="Normal 9 3 4 6 2" xfId="16599" xr:uid="{F5304FC7-15EF-4F85-87AB-E9D959035450}"/>
    <cellStyle name="Normal 9 3 4 6 2 2" xfId="32165" xr:uid="{6905E178-4D02-4D0C-8D4A-D663012267A1}"/>
    <cellStyle name="Normal 9 3 4 6 3" xfId="32164" xr:uid="{BDF71AEC-6C68-4E09-9D0D-A7A248F7C7C7}"/>
    <cellStyle name="Normal 9 3 4 6 3 2" xfId="36928" xr:uid="{DDDE2751-2211-4416-8172-6F5022BDF3B2}"/>
    <cellStyle name="Normal 9 3 4 6 4" xfId="36927" xr:uid="{86714EF3-97C6-4ED6-87CF-7783DD0BAEB3}"/>
    <cellStyle name="Normal 9 3 4 6_Canada W" xfId="35626" xr:uid="{9B74693C-4D61-494A-8973-26A3BB8BE6C7}"/>
    <cellStyle name="Normal 9 3 4 7" xfId="16600" xr:uid="{D43C4711-F405-46BF-85E9-27922D24EC38}"/>
    <cellStyle name="Normal 9 3 4 7 2" xfId="16601" xr:uid="{7704AB81-134E-4692-B61E-86A08507BE5A}"/>
    <cellStyle name="Normal 9 3 4 7 2 2" xfId="32167" xr:uid="{0C3532E8-B052-4B5E-9BD6-CF5920E5204E}"/>
    <cellStyle name="Normal 9 3 4 7 3" xfId="32166" xr:uid="{B8937C3C-567C-428F-A8FB-C578F1E950C2}"/>
    <cellStyle name="Normal 9 3 4 8" xfId="16602" xr:uid="{E7740958-7A5A-479C-86B3-08840967709C}"/>
    <cellStyle name="Normal 9 3 4 8 2" xfId="32168" xr:uid="{3FFEAAAE-A04B-4675-A57F-8F7518B675AE}"/>
    <cellStyle name="Normal 9 3 4 9" xfId="34351" xr:uid="{909DDA50-2EF4-4E1D-BBD9-BA08B64E70C1}"/>
    <cellStyle name="Normal 9 3 4 9 2" xfId="36926" xr:uid="{E033937D-81D9-4A70-92C3-C48A5CE73F76}"/>
    <cellStyle name="Normal 9 3 4_Canada W" xfId="35627" xr:uid="{E4BD65B6-4445-402B-80D4-5DD39DD7D58D}"/>
    <cellStyle name="Normal 9 3 5" xfId="2079" xr:uid="{00000000-0005-0000-0000-000036090000}"/>
    <cellStyle name="Normal 9 3 5 2" xfId="2080" xr:uid="{00000000-0005-0000-0000-000037090000}"/>
    <cellStyle name="Normal 9 3 5 2 2" xfId="16603" xr:uid="{6AD903A8-3790-4DEE-9A12-33E1E697EF8E}"/>
    <cellStyle name="Normal 9 3 5 2 2 2" xfId="16604" xr:uid="{2A1D97DF-CA52-4E44-A09E-23F008FCB9C0}"/>
    <cellStyle name="Normal 9 3 5 2 2 2 2" xfId="32170" xr:uid="{7D5DC171-D636-4CD5-92C2-72456C834BA3}"/>
    <cellStyle name="Normal 9 3 5 2 2 3" xfId="16605" xr:uid="{1666A071-8DAD-4F49-BA52-89DAE6E15C43}"/>
    <cellStyle name="Normal 9 3 5 2 2 3 2" xfId="32171" xr:uid="{1186AD5C-0AC0-47F4-9717-8B0B11678AFB}"/>
    <cellStyle name="Normal 9 3 5 2 2 4" xfId="32169" xr:uid="{6DE6AA1F-7F9D-4496-8FF4-58869B4D3662}"/>
    <cellStyle name="Normal 9 3 5 2 3" xfId="16606" xr:uid="{3C202467-C182-46C0-9DE1-4D4454CD349E}"/>
    <cellStyle name="Normal 9 3 5 2 3 2" xfId="16607" xr:uid="{88634917-8B3F-41E2-B442-D55F62CF8550}"/>
    <cellStyle name="Normal 9 3 5 2 3 2 2" xfId="32173" xr:uid="{6499C3EB-9B6F-481C-BB25-2DB7A91CD714}"/>
    <cellStyle name="Normal 9 3 5 2 3 3" xfId="32172" xr:uid="{0818B15C-713F-45BD-869D-77BC3C5D29A4}"/>
    <cellStyle name="Normal 9 3 5 2 4" xfId="16608" xr:uid="{D7C424E4-DFC3-4EF8-8C55-0174150E4D6C}"/>
    <cellStyle name="Normal 9 3 5 2 4 2" xfId="16609" xr:uid="{7C96EF1B-4BAC-46F5-8FC8-6422846AD0C9}"/>
    <cellStyle name="Normal 9 3 5 2 4 2 2" xfId="32175" xr:uid="{3A3ACF69-21EA-450C-811E-6BBCF2D0A858}"/>
    <cellStyle name="Normal 9 3 5 2 4 3" xfId="32174" xr:uid="{AA2542B1-9C2B-4001-9D22-651B19D8848E}"/>
    <cellStyle name="Normal 9 3 5 2 5" xfId="16610" xr:uid="{E62E3C29-6706-41F1-89AB-D2F0A5E0CD1C}"/>
    <cellStyle name="Normal 9 3 5 2 5 2" xfId="32176" xr:uid="{54B723C7-EBC5-4828-B518-56C2EB4264A7}"/>
    <cellStyle name="Normal 9 3 5 2 6" xfId="34356" xr:uid="{4E52686D-FE30-4B68-B865-93C0BC3B5B09}"/>
    <cellStyle name="Normal 9 3 5 2_Canada W" xfId="35628" xr:uid="{E27E177E-55C5-435F-8224-C072E12580F4}"/>
    <cellStyle name="Normal 9 3 5 3" xfId="16611" xr:uid="{FD38F1C9-7414-4D61-9256-931C35169999}"/>
    <cellStyle name="Normal 9 3 5 3 2" xfId="16612" xr:uid="{6778CD71-E6C8-4AF9-A5BB-F0A5D952E747}"/>
    <cellStyle name="Normal 9 3 5 3 2 2" xfId="32178" xr:uid="{2316AA2D-3940-48CB-AA28-9FDBF884F1C9}"/>
    <cellStyle name="Normal 9 3 5 3 3" xfId="16613" xr:uid="{09F41C05-EA4A-4E85-A5D6-2EE48654DE2E}"/>
    <cellStyle name="Normal 9 3 5 3 3 2" xfId="32179" xr:uid="{8BD1F137-FDE7-45AE-BC2F-0ABF26E44351}"/>
    <cellStyle name="Normal 9 3 5 3 4" xfId="32177" xr:uid="{55244B7F-7AB2-40D0-A6AD-065B23F273CC}"/>
    <cellStyle name="Normal 9 3 5 3_Canada W" xfId="35629" xr:uid="{80F75F90-2D67-4EEC-B703-0C56A5DFBFED}"/>
    <cellStyle name="Normal 9 3 5 4" xfId="16614" xr:uid="{E275634E-5A51-4D94-9ED4-FE3D9EBF3FF0}"/>
    <cellStyle name="Normal 9 3 5 4 2" xfId="16615" xr:uid="{94981FA8-3634-4A93-8FF4-F601E30A4CE9}"/>
    <cellStyle name="Normal 9 3 5 4 2 2" xfId="32181" xr:uid="{7C10F40F-26FD-4441-8579-B89F10CA009B}"/>
    <cellStyle name="Normal 9 3 5 4 3" xfId="16616" xr:uid="{99E5D151-1330-46D7-A2CE-37A8D0F5377F}"/>
    <cellStyle name="Normal 9 3 5 4 3 2" xfId="32182" xr:uid="{BC80644B-1853-4E61-A39D-9625E4E4593B}"/>
    <cellStyle name="Normal 9 3 5 4 4" xfId="32180" xr:uid="{ABD9FCF1-D3B2-449E-B94C-95F948B48707}"/>
    <cellStyle name="Normal 9 3 5 4_Canada W" xfId="35630" xr:uid="{272924C8-A2CF-4223-B298-D8EC75B32168}"/>
    <cellStyle name="Normal 9 3 5 5" xfId="16617" xr:uid="{4E1A76F8-5C99-414A-82E2-001A96CFB47E}"/>
    <cellStyle name="Normal 9 3 5 5 2" xfId="16618" xr:uid="{C8A79694-802E-43BE-97F6-629949B243D4}"/>
    <cellStyle name="Normal 9 3 5 5 2 2" xfId="32184" xr:uid="{85FE15AD-0907-4A43-87FD-B3D67ECFF7EC}"/>
    <cellStyle name="Normal 9 3 5 5 3" xfId="32183" xr:uid="{AC738C29-BF8A-4E1F-9D11-235902C59277}"/>
    <cellStyle name="Normal 9 3 5 5 3 2" xfId="36931" xr:uid="{421AE17A-874E-4956-8B21-4993350897CE}"/>
    <cellStyle name="Normal 9 3 5 5 4" xfId="36930" xr:uid="{75DA9F88-2F30-4028-B2F8-685D79C2FEDF}"/>
    <cellStyle name="Normal 9 3 5 5_Canada W" xfId="35631" xr:uid="{E660495F-3A2A-4864-9B59-EE9A9BD4128F}"/>
    <cellStyle name="Normal 9 3 5 6" xfId="16619" xr:uid="{27ADA84A-0DF3-4A8C-AF45-5F7FBA7F883B}"/>
    <cellStyle name="Normal 9 3 5 6 2" xfId="16620" xr:uid="{464D1A75-8224-43C1-B2A6-F2BF20A396C0}"/>
    <cellStyle name="Normal 9 3 5 6 2 2" xfId="32186" xr:uid="{87B24117-9AB6-455A-A0C6-D3492945D6A7}"/>
    <cellStyle name="Normal 9 3 5 6 3" xfId="32185" xr:uid="{06A139CC-482E-415B-BF61-D6D19D4DCB12}"/>
    <cellStyle name="Normal 9 3 5 6 3 2" xfId="36933" xr:uid="{B72B8530-61DF-4AD0-BC92-F90A327E98C6}"/>
    <cellStyle name="Normal 9 3 5 6 4" xfId="36932" xr:uid="{EAE5C14D-0D32-419C-958F-60733451701A}"/>
    <cellStyle name="Normal 9 3 5 6_Canada W" xfId="35632" xr:uid="{EB8751A2-59BF-4595-AC93-A721EBD5A97F}"/>
    <cellStyle name="Normal 9 3 5 7" xfId="16621" xr:uid="{89BC2EBE-2679-468C-92C2-5CECF958C0AB}"/>
    <cellStyle name="Normal 9 3 5 7 2" xfId="32187" xr:uid="{207518E4-BC58-4863-A3EF-5398D6E00D7B}"/>
    <cellStyle name="Normal 9 3 5 8" xfId="33656" xr:uid="{24D85E65-9F74-4666-A666-D413B6811068}"/>
    <cellStyle name="Normal 9 3 5 8 2" xfId="36934" xr:uid="{9313CD40-E01D-449E-A0CF-29A2B1C9FB4B}"/>
    <cellStyle name="Normal 9 3 5 9" xfId="34355" xr:uid="{0352959B-AD5C-45EC-8F91-3D68E0AD0513}"/>
    <cellStyle name="Normal 9 3 5 9 2" xfId="36929" xr:uid="{D11681EA-8B70-4FF1-A8A9-75CE56EDCABB}"/>
    <cellStyle name="Normal 9 3 5_Canada W" xfId="35633" xr:uid="{79F51E17-91CB-454A-8680-B86224A54364}"/>
    <cellStyle name="Normal 9 3 6" xfId="2081" xr:uid="{00000000-0005-0000-0000-000039090000}"/>
    <cellStyle name="Normal 9 3 6 2" xfId="2082" xr:uid="{00000000-0005-0000-0000-00003A090000}"/>
    <cellStyle name="Normal 9 3 6 2 2" xfId="16623" xr:uid="{F60084C8-3982-46B5-BFE6-AA64A59479CC}"/>
    <cellStyle name="Normal 9 3 6 2 2 2" xfId="16624" xr:uid="{F85C9358-598B-4FAF-B013-ABCA0F0C6DA4}"/>
    <cellStyle name="Normal 9 3 6 2 2 2 2" xfId="32189" xr:uid="{A6A646B9-A791-4C32-9BA2-EBC2977259A4}"/>
    <cellStyle name="Normal 9 3 6 2 2 3" xfId="16625" xr:uid="{9E760E08-1978-43B5-AF56-B67726475AC6}"/>
    <cellStyle name="Normal 9 3 6 2 2 3 2" xfId="32190" xr:uid="{6AF9358D-1A24-4674-90AC-38C07FAC8BBF}"/>
    <cellStyle name="Normal 9 3 6 2 2 4" xfId="32188" xr:uid="{EC4B918E-B7BF-4797-8206-C46BCAE9317F}"/>
    <cellStyle name="Normal 9 3 6 2 3" xfId="16626" xr:uid="{D0A78FD7-2E8F-4713-B1ED-129638743439}"/>
    <cellStyle name="Normal 9 3 6 2 3 2" xfId="16627" xr:uid="{089CC29D-47A2-451F-BF98-133FFBDE3D58}"/>
    <cellStyle name="Normal 9 3 6 2 3 2 2" xfId="32192" xr:uid="{6C62AF93-C16D-4EBF-AFFD-2F274522017E}"/>
    <cellStyle name="Normal 9 3 6 2 3 3" xfId="32191" xr:uid="{A10B3CD6-E543-44F9-BD5E-AFFDB9A84FAF}"/>
    <cellStyle name="Normal 9 3 6 2 4" xfId="16628" xr:uid="{907CE2B0-3120-428D-9DD0-9F6DD1A4102E}"/>
    <cellStyle name="Normal 9 3 6 2 4 2" xfId="16629" xr:uid="{863380D5-AC17-4F69-8A97-1DB7BE1CF4A8}"/>
    <cellStyle name="Normal 9 3 6 2 4 2 2" xfId="32194" xr:uid="{0A240C29-EAB4-4AD9-A517-B77B80195C01}"/>
    <cellStyle name="Normal 9 3 6 2 4 3" xfId="32193" xr:uid="{7BCE8E90-7181-44EF-A2A6-594BE6FB3A58}"/>
    <cellStyle name="Normal 9 3 6 2 5" xfId="16630" xr:uid="{6D42EDC3-7333-471B-A4C0-6A4855522150}"/>
    <cellStyle name="Normal 9 3 6 2 5 2" xfId="32195" xr:uid="{292CA8A7-B771-450F-ABAA-2DFBF8F42C02}"/>
    <cellStyle name="Normal 9 3 6 2 6" xfId="34358" xr:uid="{99B2E0AB-5B02-47F8-96FC-D5DE26DA023D}"/>
    <cellStyle name="Normal 9 3 6 2_sales contracts" xfId="16622" xr:uid="{88534A6A-469B-4FBC-95AA-79F78EE77BD6}"/>
    <cellStyle name="Normal 9 3 6 3" xfId="16631" xr:uid="{D2D70890-E31C-4430-BB7F-C5E449B7ADD0}"/>
    <cellStyle name="Normal 9 3 6 3 2" xfId="16632" xr:uid="{77C0793D-EE8A-427F-8F3D-1FA0E4F58F2B}"/>
    <cellStyle name="Normal 9 3 6 3 2 2" xfId="32197" xr:uid="{95D6A32A-46F9-4168-B44D-00484B9CE919}"/>
    <cellStyle name="Normal 9 3 6 3 3" xfId="16633" xr:uid="{3BB0B6E7-F27F-421F-9C83-C43CA6EB604E}"/>
    <cellStyle name="Normal 9 3 6 3 3 2" xfId="32198" xr:uid="{71428523-97E0-44E9-A9D3-39395D40E23C}"/>
    <cellStyle name="Normal 9 3 6 3 4" xfId="32196" xr:uid="{E1DEAD10-446E-4E1D-84CE-453A7FB97960}"/>
    <cellStyle name="Normal 9 3 6 4" xfId="16634" xr:uid="{19F736CC-4960-4E0F-AF52-CF11257CAFDF}"/>
    <cellStyle name="Normal 9 3 6 4 2" xfId="16635" xr:uid="{F9B9DF6B-1B47-488F-ACBB-F76A64BD9EBC}"/>
    <cellStyle name="Normal 9 3 6 4 2 2" xfId="32200" xr:uid="{B5DB936D-3A11-46AC-8888-F18A7270D705}"/>
    <cellStyle name="Normal 9 3 6 4 3" xfId="16636" xr:uid="{A36A43A6-3807-42A8-A1DD-749BB5C3E41F}"/>
    <cellStyle name="Normal 9 3 6 4 3 2" xfId="32201" xr:uid="{63CD9B95-15B5-4E4A-B2D1-FC2474B24185}"/>
    <cellStyle name="Normal 9 3 6 4 4" xfId="32199" xr:uid="{F78C91CD-6726-42C4-AC0C-919447F98761}"/>
    <cellStyle name="Normal 9 3 6 5" xfId="16637" xr:uid="{25E9084B-2C10-463B-85FB-BFA744A5FB27}"/>
    <cellStyle name="Normal 9 3 6 5 2" xfId="16638" xr:uid="{3DFA57AA-DF1E-44C7-8AC7-C16B30A306FF}"/>
    <cellStyle name="Normal 9 3 6 5 2 2" xfId="32203" xr:uid="{D202501B-6B8C-4E5E-AC94-5269B6C6DC66}"/>
    <cellStyle name="Normal 9 3 6 5 3" xfId="32202" xr:uid="{F0E42ECB-30F3-4EBF-9E53-A3A8B73D76C0}"/>
    <cellStyle name="Normal 9 3 6 6" xfId="16639" xr:uid="{DD088A3B-4EED-4E07-BC72-F11D3EF895F8}"/>
    <cellStyle name="Normal 9 3 6 6 2" xfId="16640" xr:uid="{D5B97A18-5C00-45B9-92F1-6A1170891F46}"/>
    <cellStyle name="Normal 9 3 6 6 2 2" xfId="32205" xr:uid="{3DB3168E-1872-4D70-8800-1644F097E1E9}"/>
    <cellStyle name="Normal 9 3 6 6 3" xfId="32204" xr:uid="{BC600A57-81EA-4CBF-8770-000B8AABE41F}"/>
    <cellStyle name="Normal 9 3 6 7" xfId="16641" xr:uid="{3172E566-5D43-4091-93DA-CBE288C0B2EC}"/>
    <cellStyle name="Normal 9 3 6 7 2" xfId="32206" xr:uid="{75392F0A-2DA0-4D45-9FC0-4644C5D8893E}"/>
    <cellStyle name="Normal 9 3 6 8" xfId="34357" xr:uid="{F84A75CF-4A0E-4592-A254-E6C73E9E6F52}"/>
    <cellStyle name="Normal 9 3 6_Canada W" xfId="35634" xr:uid="{86441766-4499-4C0C-8C27-C14394A984C3}"/>
    <cellStyle name="Normal 9 3 7" xfId="2083" xr:uid="{00000000-0005-0000-0000-00003C090000}"/>
    <cellStyle name="Normal 9 3 7 2" xfId="16642" xr:uid="{F2AEC50A-CAE6-4D4B-8594-44C55BAD9E98}"/>
    <cellStyle name="Normal 9 3 7 2 2" xfId="16643" xr:uid="{0761FD0C-A735-46B4-BAB6-618AC1A0B860}"/>
    <cellStyle name="Normal 9 3 7 2 2 2" xfId="16644" xr:uid="{B0AEBD79-A28E-4A75-AC6B-EF36D05EF626}"/>
    <cellStyle name="Normal 9 3 7 2 2 2 2" xfId="32209" xr:uid="{0A438679-D863-4C00-9875-7BCD8254B9A9}"/>
    <cellStyle name="Normal 9 3 7 2 2 3" xfId="32208" xr:uid="{F03F9022-5BF6-45C0-B63F-5B227EACE83A}"/>
    <cellStyle name="Normal 9 3 7 2 3" xfId="16645" xr:uid="{835750C3-6834-4CF9-9A39-B629073A9E07}"/>
    <cellStyle name="Normal 9 3 7 2 3 2" xfId="16646" xr:uid="{FCA7D3B8-A91C-4121-AB35-6F8FDD00E267}"/>
    <cellStyle name="Normal 9 3 7 2 3 2 2" xfId="32211" xr:uid="{08BA1119-12F2-462C-AA32-44A4D2EEDD17}"/>
    <cellStyle name="Normal 9 3 7 2 3 3" xfId="32210" xr:uid="{F89B1A43-C976-4912-9630-40CBEE0B2DEF}"/>
    <cellStyle name="Normal 9 3 7 2 4" xfId="16647" xr:uid="{EDA26F99-49F1-43E3-BB34-1FD26A1F1AC0}"/>
    <cellStyle name="Normal 9 3 7 2 4 2" xfId="32212" xr:uid="{B15C5A6D-8E59-4FD6-8E96-70B2048CB595}"/>
    <cellStyle name="Normal 9 3 7 2 5" xfId="32207" xr:uid="{5A32C0C8-777C-43BF-8632-4B80C9DE5F40}"/>
    <cellStyle name="Normal 9 3 7 3" xfId="16648" xr:uid="{69728983-40CE-4F06-B457-C2EEB2486A8F}"/>
    <cellStyle name="Normal 9 3 7 3 2" xfId="16649" xr:uid="{E616F95D-B17C-4EA9-89BB-07831F8CC2E0}"/>
    <cellStyle name="Normal 9 3 7 3 2 2" xfId="32214" xr:uid="{08DFCB35-B962-4A5B-AEC3-A2622070EBC8}"/>
    <cellStyle name="Normal 9 3 7 3 3" xfId="16650" xr:uid="{BBD5A88E-7294-4ED8-B309-C3F06C160CED}"/>
    <cellStyle name="Normal 9 3 7 3 3 2" xfId="32215" xr:uid="{882E3156-FFAB-444C-8042-A2FD1530A253}"/>
    <cellStyle name="Normal 9 3 7 3 4" xfId="32213" xr:uid="{6FE3B9A9-A5E2-4484-BEEB-DC71A051E773}"/>
    <cellStyle name="Normal 9 3 7 4" xfId="16651" xr:uid="{2C9F9405-55D1-489B-A014-9C6982BBBA6B}"/>
    <cellStyle name="Normal 9 3 7 4 2" xfId="16652" xr:uid="{A5BB4E6C-D8A1-4AAE-80D3-9DFF5E27D387}"/>
    <cellStyle name="Normal 9 3 7 4 2 2" xfId="32217" xr:uid="{4FBA4A49-6441-4765-A5F3-1C52FDFDFFC2}"/>
    <cellStyle name="Normal 9 3 7 4 3" xfId="32216" xr:uid="{73C9B678-D0F2-4872-9689-5730C7CC9CCF}"/>
    <cellStyle name="Normal 9 3 7 5" xfId="16653" xr:uid="{C51D753D-6222-41A8-AC40-D62A7CFA9CB5}"/>
    <cellStyle name="Normal 9 3 7 5 2" xfId="16654" xr:uid="{BFAD9004-6AD3-4907-A97F-7698DEB1470A}"/>
    <cellStyle name="Normal 9 3 7 5 2 2" xfId="32219" xr:uid="{5AAC517D-AC40-43E8-8ACA-664BCDB696B8}"/>
    <cellStyle name="Normal 9 3 7 5 3" xfId="32218" xr:uid="{F18DD0CC-DFDF-49CF-8220-591EE0FE12FF}"/>
    <cellStyle name="Normal 9 3 7 6" xfId="16655" xr:uid="{C580958B-F2FB-4141-9A59-E3B11E39B9B8}"/>
    <cellStyle name="Normal 9 3 7 6 2" xfId="32220" xr:uid="{6415024A-79C8-4C63-B021-A4E568B8BD64}"/>
    <cellStyle name="Normal 9 3 7 7" xfId="34359" xr:uid="{97487B16-6493-411E-8589-6230CFA67E07}"/>
    <cellStyle name="Normal 9 3 7_Canada W" xfId="35635" xr:uid="{D74B36AC-B10A-414D-8AB2-19B635BBF1C2}"/>
    <cellStyle name="Normal 9 3 8" xfId="2084" xr:uid="{00000000-0005-0000-0000-00003D090000}"/>
    <cellStyle name="Normal 9 3 8 2" xfId="16656" xr:uid="{748C5EE6-BC2E-4201-8F8C-22076B0AA31D}"/>
    <cellStyle name="Normal 9 3 8 2 2" xfId="16657" xr:uid="{B37CDBE4-13E3-46F3-8997-037DFBDE793A}"/>
    <cellStyle name="Normal 9 3 8 2 2 2" xfId="16658" xr:uid="{5ADBE4AC-DF8B-4C68-9E7B-5C6994AE6FB3}"/>
    <cellStyle name="Normal 9 3 8 2 2 2 2" xfId="32223" xr:uid="{8E6C25DE-739A-48A0-875B-0C9B6C0C1F2F}"/>
    <cellStyle name="Normal 9 3 8 2 2 3" xfId="32222" xr:uid="{62B3C70E-F71E-4478-8E73-57F6FAE5B806}"/>
    <cellStyle name="Normal 9 3 8 2 3" xfId="16659" xr:uid="{6D6EB707-27A5-44EC-9FAF-EC1144D56DED}"/>
    <cellStyle name="Normal 9 3 8 2 3 2" xfId="16660" xr:uid="{547BB384-E7E1-4391-9A8D-6DAA331135D5}"/>
    <cellStyle name="Normal 9 3 8 2 3 2 2" xfId="32225" xr:uid="{7327B3D6-0C04-4A09-9D09-CD9C14D530DA}"/>
    <cellStyle name="Normal 9 3 8 2 3 3" xfId="32224" xr:uid="{2BF4C920-E816-47D4-974B-7A5393083920}"/>
    <cellStyle name="Normal 9 3 8 2 4" xfId="16661" xr:uid="{9896784D-51E0-4884-95D3-8920213FD761}"/>
    <cellStyle name="Normal 9 3 8 2 4 2" xfId="32226" xr:uid="{45239D02-47FB-4A54-AE35-35A3FA34E78D}"/>
    <cellStyle name="Normal 9 3 8 2 5" xfId="32221" xr:uid="{857915D3-592B-47B0-9D33-252AE284FACF}"/>
    <cellStyle name="Normal 9 3 8 3" xfId="16662" xr:uid="{06D6410E-A162-4089-BBF0-CA38BA646A6F}"/>
    <cellStyle name="Normal 9 3 8 3 2" xfId="16663" xr:uid="{429C2790-A914-4AC7-9EE4-B9814D40453C}"/>
    <cellStyle name="Normal 9 3 8 3 2 2" xfId="32228" xr:uid="{FF34CB1B-541F-4A65-9368-A6C8B55AB7D5}"/>
    <cellStyle name="Normal 9 3 8 3 3" xfId="16664" xr:uid="{83DEBD1F-D39B-4F2F-A3AF-7AF36A5807CD}"/>
    <cellStyle name="Normal 9 3 8 3 3 2" xfId="32229" xr:uid="{B938394B-8B3D-4FB5-8D24-D0C70B4E0B3B}"/>
    <cellStyle name="Normal 9 3 8 3 4" xfId="32227" xr:uid="{5C9A6CA2-5AFA-4FF3-8245-EF0ACCDBC622}"/>
    <cellStyle name="Normal 9 3 8 4" xfId="16665" xr:uid="{E62954DE-B1EF-4B62-B7EF-CE0322660EAC}"/>
    <cellStyle name="Normal 9 3 8 4 2" xfId="16666" xr:uid="{AFEE9937-5038-4987-AB48-9FE0FBC16B1E}"/>
    <cellStyle name="Normal 9 3 8 4 2 2" xfId="32231" xr:uid="{C6487065-7CA2-4801-9170-06E1681D5D5F}"/>
    <cellStyle name="Normal 9 3 8 4 3" xfId="32230" xr:uid="{F0AD187D-038F-4C9C-B910-EED30F1881E0}"/>
    <cellStyle name="Normal 9 3 8 5" xfId="16667" xr:uid="{F46A8F3B-91B7-496E-932C-4648E4FE6F26}"/>
    <cellStyle name="Normal 9 3 8 5 2" xfId="16668" xr:uid="{18747487-C161-4334-BA25-B4AD6F38E457}"/>
    <cellStyle name="Normal 9 3 8 5 2 2" xfId="32233" xr:uid="{2F7D08EA-966E-4D87-983C-F2DA02197752}"/>
    <cellStyle name="Normal 9 3 8 5 3" xfId="32232" xr:uid="{23875FF0-6E65-45A6-AFF8-3791ED3A2638}"/>
    <cellStyle name="Normal 9 3 8 6" xfId="16669" xr:uid="{9BB804AD-D4AA-49D7-810E-A13A594E4301}"/>
    <cellStyle name="Normal 9 3 8 6 2" xfId="32234" xr:uid="{D7661052-5A86-425C-B965-E817D70ECAF0}"/>
    <cellStyle name="Normal 9 3 8 7" xfId="34360" xr:uid="{C23956D1-C7CE-426D-BB22-E64729DBC4A1}"/>
    <cellStyle name="Normal 9 3 8_Canada W" xfId="35636" xr:uid="{E9ADC464-B477-4537-89A3-16B83436FAB0}"/>
    <cellStyle name="Normal 9 3 9" xfId="16670" xr:uid="{5BE3C1D6-FCE2-4C9E-A5B4-1641FBF0DE53}"/>
    <cellStyle name="Normal 9 3 9 2" xfId="16671" xr:uid="{EB7A793C-E727-422D-A33B-9355C1D07A46}"/>
    <cellStyle name="Normal 9 3 9 2 2" xfId="16672" xr:uid="{5DB35042-7688-4DF9-B73F-EC30A026962F}"/>
    <cellStyle name="Normal 9 3 9 2 2 2" xfId="32237" xr:uid="{106E16EB-D711-43D9-9D04-EE9E93631261}"/>
    <cellStyle name="Normal 9 3 9 2 3" xfId="32236" xr:uid="{930233C0-A88C-41CD-98E7-47ED317FC394}"/>
    <cellStyle name="Normal 9 3 9 3" xfId="16673" xr:uid="{F9571D28-6E61-4980-A571-DA8359E61F56}"/>
    <cellStyle name="Normal 9 3 9 3 2" xfId="16674" xr:uid="{74007667-1615-4A6F-87FE-F2F480A3DD76}"/>
    <cellStyle name="Normal 9 3 9 3 2 2" xfId="32239" xr:uid="{60B58562-6D9C-483E-AA00-D28467EBAF9A}"/>
    <cellStyle name="Normal 9 3 9 3 3" xfId="32238" xr:uid="{809CC337-7323-405A-A71B-4846A269053D}"/>
    <cellStyle name="Normal 9 3 9 4" xfId="16675" xr:uid="{58F93C27-F973-4060-8508-74A62D21A04C}"/>
    <cellStyle name="Normal 9 3 9 4 2" xfId="32240" xr:uid="{2C07587D-BCF1-4DF6-82EF-9956FD032288}"/>
    <cellStyle name="Normal 9 3 9 5" xfId="32235" xr:uid="{937A72A5-8675-4052-BF87-6F8EF8266382}"/>
    <cellStyle name="Normal 9 3 9_Canada W" xfId="35637" xr:uid="{76C1644C-7EC4-4F0D-AAF1-EC89A71D40C8}"/>
    <cellStyle name="Normal 9 3_2015 BFOREC HFM PLBS" xfId="2085" xr:uid="{00000000-0005-0000-0000-00003E090000}"/>
    <cellStyle name="Normal 9 4" xfId="2086" xr:uid="{00000000-0005-0000-0000-00003F090000}"/>
    <cellStyle name="Normal 9 4 10" xfId="16676" xr:uid="{F3CFD37B-4233-4B36-A5DC-4B5A24C1B729}"/>
    <cellStyle name="Normal 9 4 10 2" xfId="16677" xr:uid="{505CBD4F-9005-4D16-8C78-3B883BC275F9}"/>
    <cellStyle name="Normal 9 4 10 2 2" xfId="32242" xr:uid="{20B38EF1-E200-4E13-8813-169B69ED94AE}"/>
    <cellStyle name="Normal 9 4 10 3" xfId="32241" xr:uid="{C64F3E29-D614-48B8-8D12-37D8E1325FED}"/>
    <cellStyle name="Normal 9 4 10 3 2" xfId="36937" xr:uid="{05CF0311-3017-4EF2-B117-CD2908A44E7D}"/>
    <cellStyle name="Normal 9 4 10 4" xfId="36936" xr:uid="{1506151B-86E9-40E8-BAF3-E2487DCEE0C9}"/>
    <cellStyle name="Normal 9 4 10_Canada W" xfId="35638" xr:uid="{75ABB192-3D63-4516-94D2-E07F23C83B5D}"/>
    <cellStyle name="Normal 9 4 11" xfId="16678" xr:uid="{BFC76114-C49C-43C1-B212-A15BBF83381B}"/>
    <cellStyle name="Normal 9 4 11 2" xfId="16679" xr:uid="{991BA1C9-F10B-4979-86E4-ACF181D1E50D}"/>
    <cellStyle name="Normal 9 4 11 2 2" xfId="32244" xr:uid="{81198CA1-3D42-4E02-8614-1A5926FAC039}"/>
    <cellStyle name="Normal 9 4 11 3" xfId="32243" xr:uid="{B29F49FB-6988-4A02-B014-A827B146FCA2}"/>
    <cellStyle name="Normal 9 4 12" xfId="16680" xr:uid="{ECCD8972-EED8-4676-9492-6E1B32C00DB9}"/>
    <cellStyle name="Normal 9 4 12 2" xfId="32245" xr:uid="{7E1E595B-4738-465C-9969-E8A3D60533DD}"/>
    <cellStyle name="Normal 9 4 13" xfId="34361" xr:uid="{0EEB69C6-A4F1-471A-801A-00606CBF5974}"/>
    <cellStyle name="Normal 9 4 13 2" xfId="36935" xr:uid="{FEA35495-C146-4B48-BBF9-6D104D536A26}"/>
    <cellStyle name="Normal 9 4 2" xfId="2087" xr:uid="{00000000-0005-0000-0000-000040090000}"/>
    <cellStyle name="Normal 9 4 2 10" xfId="33657" xr:uid="{07EE74DB-6462-4614-937D-BB28E2AD91AA}"/>
    <cellStyle name="Normal 9 4 2 10 2" xfId="36939" xr:uid="{C894A0E7-423C-4B89-A35E-916622090540}"/>
    <cellStyle name="Normal 9 4 2 11" xfId="34362" xr:uid="{12EDE477-41B7-43FA-9B4C-DE3B506B80EF}"/>
    <cellStyle name="Normal 9 4 2 11 2" xfId="36938" xr:uid="{563D71E5-B3BC-4DD7-80C5-D1CC7FD34626}"/>
    <cellStyle name="Normal 9 4 2 2" xfId="2088" xr:uid="{00000000-0005-0000-0000-000041090000}"/>
    <cellStyle name="Normal 9 4 2 2 2" xfId="2089" xr:uid="{00000000-0005-0000-0000-000042090000}"/>
    <cellStyle name="Normal 9 4 2 2 2 2" xfId="16681" xr:uid="{44977F2D-4B06-4732-9B9B-DC176B31D50C}"/>
    <cellStyle name="Normal 9 4 2 2 2 2 2" xfId="16682" xr:uid="{0954E330-D91E-4689-9B85-CCC38E3B3136}"/>
    <cellStyle name="Normal 9 4 2 2 2 2 2 2" xfId="32247" xr:uid="{504A4BA5-67BF-4E66-8A37-0F85DBB7DD5E}"/>
    <cellStyle name="Normal 9 4 2 2 2 2 3" xfId="16683" xr:uid="{5770047E-5A7F-4022-8846-58AF9679F772}"/>
    <cellStyle name="Normal 9 4 2 2 2 2 3 2" xfId="32248" xr:uid="{B8D855D8-5D95-4529-9CD3-66E9AC7FE24B}"/>
    <cellStyle name="Normal 9 4 2 2 2 2 4" xfId="32246" xr:uid="{A72A8A02-AC93-4E11-B8F6-F5BD9DF639D5}"/>
    <cellStyle name="Normal 9 4 2 2 2 3" xfId="16684" xr:uid="{2C4DBF91-F7D9-47C9-B6B7-D85100592C3E}"/>
    <cellStyle name="Normal 9 4 2 2 2 3 2" xfId="16685" xr:uid="{90DBC2FD-C1F1-4A56-A0FB-5361C1B0DC23}"/>
    <cellStyle name="Normal 9 4 2 2 2 3 2 2" xfId="32250" xr:uid="{7F32EA5D-D690-4D5D-B3E9-8B3CF71080A1}"/>
    <cellStyle name="Normal 9 4 2 2 2 3 3" xfId="32249" xr:uid="{4F240A82-4DC1-4869-B6F2-AC41990AB89F}"/>
    <cellStyle name="Normal 9 4 2 2 2 4" xfId="16686" xr:uid="{3C7D067B-C72E-4B35-904E-9C1E604FDEFF}"/>
    <cellStyle name="Normal 9 4 2 2 2 4 2" xfId="16687" xr:uid="{84326A0D-08F4-4EFB-9631-A05908B88EEF}"/>
    <cellStyle name="Normal 9 4 2 2 2 4 2 2" xfId="32252" xr:uid="{9C73D6DB-7879-4AF7-A5AE-75D44BAFCB05}"/>
    <cellStyle name="Normal 9 4 2 2 2 4 3" xfId="32251" xr:uid="{CFA33924-4E4B-43C6-905D-A368BFA810BB}"/>
    <cellStyle name="Normal 9 4 2 2 2 5" xfId="16688" xr:uid="{71D503FA-3BF6-4475-91C7-6C5A9FF54272}"/>
    <cellStyle name="Normal 9 4 2 2 2 5 2" xfId="32253" xr:uid="{3EB6890B-BD1C-4CEA-8A98-32126BFD84FE}"/>
    <cellStyle name="Normal 9 4 2 2 2 6" xfId="34364" xr:uid="{D9001217-8A02-4909-8E0F-491E07DA0378}"/>
    <cellStyle name="Normal 9 4 2 2 2_Canada W" xfId="35639" xr:uid="{FFD9CEB5-77CF-40EB-900E-31F40D9D0568}"/>
    <cellStyle name="Normal 9 4 2 2 3" xfId="16689" xr:uid="{34EA2744-68B6-45D1-BAEA-BC0343FCD94B}"/>
    <cellStyle name="Normal 9 4 2 2 3 2" xfId="16690" xr:uid="{A61CB22C-CBC3-4D2F-9202-2C1187C28ACE}"/>
    <cellStyle name="Normal 9 4 2 2 3 2 2" xfId="32255" xr:uid="{2343B8E9-90A0-47F5-9505-87EFDFD1139D}"/>
    <cellStyle name="Normal 9 4 2 2 3 3" xfId="16691" xr:uid="{16DA9016-0226-402A-813E-96051B32D244}"/>
    <cellStyle name="Normal 9 4 2 2 3 3 2" xfId="32256" xr:uid="{75AFAF6A-8BCB-461D-AF12-74C07258EECD}"/>
    <cellStyle name="Normal 9 4 2 2 3 4" xfId="32254" xr:uid="{1B715C7F-B76C-4505-B9A3-4687AA83DBA3}"/>
    <cellStyle name="Normal 9 4 2 2 3_Canada W" xfId="35640" xr:uid="{7B2E2F2B-E6CD-424A-8F32-0C7B4B3EE479}"/>
    <cellStyle name="Normal 9 4 2 2 4" xfId="16692" xr:uid="{1AC043EB-E4D7-426C-9C7D-992F9CE922F3}"/>
    <cellStyle name="Normal 9 4 2 2 4 2" xfId="16693" xr:uid="{397D0679-9B9D-41B1-8657-2C08710B1CC1}"/>
    <cellStyle name="Normal 9 4 2 2 4 2 2" xfId="32258" xr:uid="{589FEA1A-111F-482C-B5F0-DBD270EAAE56}"/>
    <cellStyle name="Normal 9 4 2 2 4 3" xfId="16694" xr:uid="{CDAD9365-BD5C-459B-B553-D36326730930}"/>
    <cellStyle name="Normal 9 4 2 2 4 3 2" xfId="32259" xr:uid="{01279DD6-148D-4B1D-AF9E-D78FAEB5BD1F}"/>
    <cellStyle name="Normal 9 4 2 2 4 4" xfId="32257" xr:uid="{0EBA1620-425C-4D33-8C2D-6D7B710FD39F}"/>
    <cellStyle name="Normal 9 4 2 2 4_Canada W" xfId="35641" xr:uid="{FA7A5A87-5E50-438F-BAA1-FAC219BB0483}"/>
    <cellStyle name="Normal 9 4 2 2 5" xfId="16695" xr:uid="{0DDFF125-9193-44B9-94D8-C0C028FB4BA3}"/>
    <cellStyle name="Normal 9 4 2 2 5 2" xfId="16696" xr:uid="{D3AB9048-0168-4CEA-85AC-649A2587344B}"/>
    <cellStyle name="Normal 9 4 2 2 5 2 2" xfId="32261" xr:uid="{8F368776-4AD2-47A5-AE74-FB4644E4BC38}"/>
    <cellStyle name="Normal 9 4 2 2 5 3" xfId="32260" xr:uid="{16B2B94F-C317-4C7D-B9A4-0B14B179403E}"/>
    <cellStyle name="Normal 9 4 2 2 5 3 2" xfId="36942" xr:uid="{35208A57-0A6B-4B77-A1C9-E876D2C3E595}"/>
    <cellStyle name="Normal 9 4 2 2 5 4" xfId="36941" xr:uid="{E6808B49-4809-4E1A-8DCF-769FDCB1350C}"/>
    <cellStyle name="Normal 9 4 2 2 5_Canada W" xfId="35642" xr:uid="{274DF4BC-D1A6-4F10-A800-028832F56A34}"/>
    <cellStyle name="Normal 9 4 2 2 6" xfId="16697" xr:uid="{897B385A-6F5B-40BC-A079-C15131C0C0DD}"/>
    <cellStyle name="Normal 9 4 2 2 6 2" xfId="16698" xr:uid="{8F6385A4-F3E2-401D-A93E-340DB15E1B72}"/>
    <cellStyle name="Normal 9 4 2 2 6 2 2" xfId="32263" xr:uid="{2B79D298-9CC0-4B57-8CFA-F8CA9201EEC2}"/>
    <cellStyle name="Normal 9 4 2 2 6 3" xfId="32262" xr:uid="{21EAF2E1-3338-49B6-B6D4-41D71AA8D360}"/>
    <cellStyle name="Normal 9 4 2 2 6 3 2" xfId="36944" xr:uid="{58C7F4ED-DAF4-4A04-B569-AFCC68F1B1D7}"/>
    <cellStyle name="Normal 9 4 2 2 6 4" xfId="36943" xr:uid="{FCDEA5AC-3102-422F-AC2F-85BD8441F021}"/>
    <cellStyle name="Normal 9 4 2 2 6_Canada W" xfId="35643" xr:uid="{3C60049A-7586-4A88-A781-D0132CD31B7C}"/>
    <cellStyle name="Normal 9 4 2 2 7" xfId="16699" xr:uid="{DE61F3C9-C784-4769-9997-6A715FAEA021}"/>
    <cellStyle name="Normal 9 4 2 2 7 2" xfId="32264" xr:uid="{CAC5A47C-F861-4E01-B4BF-A8993D3C1D58}"/>
    <cellStyle name="Normal 9 4 2 2 8" xfId="33658" xr:uid="{2A07078B-C146-4239-A5B6-B98BA53BA370}"/>
    <cellStyle name="Normal 9 4 2 2 8 2" xfId="36945" xr:uid="{0D83647C-F924-4406-8147-18C12BB6D453}"/>
    <cellStyle name="Normal 9 4 2 2 9" xfId="34363" xr:uid="{919D8BE4-3E36-4EFB-A8C0-FF07BAE7DF96}"/>
    <cellStyle name="Normal 9 4 2 2 9 2" xfId="36940" xr:uid="{99D611BE-5F48-46FE-B9B1-C5C1AE4384CA}"/>
    <cellStyle name="Normal 9 4 2 2_Canada W" xfId="35644" xr:uid="{BBA68A7A-2BC1-46AE-A159-262784615BCE}"/>
    <cellStyle name="Normal 9 4 2 3" xfId="2090" xr:uid="{00000000-0005-0000-0000-000044090000}"/>
    <cellStyle name="Normal 9 4 2 3 2" xfId="16700" xr:uid="{ACC33C77-2EBC-440F-8BE1-222872BF9C5D}"/>
    <cellStyle name="Normal 9 4 2 3 2 2" xfId="16701" xr:uid="{312648F4-8733-4720-AAB4-DFA4807D2A41}"/>
    <cellStyle name="Normal 9 4 2 3 2 2 2" xfId="32266" xr:uid="{AE145D7E-6139-48DA-A8BB-388B38021DF2}"/>
    <cellStyle name="Normal 9 4 2 3 2 3" xfId="16702" xr:uid="{33A89C9B-C885-42F5-ABCE-E62B718A6D9D}"/>
    <cellStyle name="Normal 9 4 2 3 2 3 2" xfId="32267" xr:uid="{AF53154E-2837-45AD-864E-185B6A8F65AE}"/>
    <cellStyle name="Normal 9 4 2 3 2 4" xfId="32265" xr:uid="{9CD3C942-2A20-42E6-A501-EF1F4DA63A8C}"/>
    <cellStyle name="Normal 9 4 2 3 2_Canada W" xfId="35645" xr:uid="{768B187B-F452-4ED9-85DA-964BC0516EC8}"/>
    <cellStyle name="Normal 9 4 2 3 3" xfId="16703" xr:uid="{BBC7F1C9-3A23-45BB-99FE-BD83EA2E444E}"/>
    <cellStyle name="Normal 9 4 2 3 3 2" xfId="16704" xr:uid="{BF4D8CA3-ED00-4C37-AD7A-BDB40C5EE37E}"/>
    <cellStyle name="Normal 9 4 2 3 3 2 2" xfId="32269" xr:uid="{28CB0DC6-1BA2-4246-92DA-107643D3EBAC}"/>
    <cellStyle name="Normal 9 4 2 3 3 3" xfId="32268" xr:uid="{0C17400E-0105-49C5-9B71-426967A0F313}"/>
    <cellStyle name="Normal 9 4 2 3 3 3 2" xfId="36948" xr:uid="{4CA43E13-40BE-46AE-905D-449CA6C28E1C}"/>
    <cellStyle name="Normal 9 4 2 3 3 4" xfId="36947" xr:uid="{873327B4-979D-4360-A129-86C23442E7D2}"/>
    <cellStyle name="Normal 9 4 2 3 3_Canada W" xfId="35646" xr:uid="{82030ABF-B103-4152-BD18-F910AE54284C}"/>
    <cellStyle name="Normal 9 4 2 3 4" xfId="16705" xr:uid="{8B74228F-D25D-4C80-BDC8-31BC6AAD913E}"/>
    <cellStyle name="Normal 9 4 2 3 4 2" xfId="16706" xr:uid="{72AD90E9-4692-4C24-A2BC-0A3D50D12F35}"/>
    <cellStyle name="Normal 9 4 2 3 4 2 2" xfId="32271" xr:uid="{876BEF76-EDBC-4B64-A6EA-E81C14DE1C58}"/>
    <cellStyle name="Normal 9 4 2 3 4 3" xfId="32270" xr:uid="{CF08F997-99D8-4132-9E2C-01ABDCE97C5A}"/>
    <cellStyle name="Normal 9 4 2 3 4 3 2" xfId="36950" xr:uid="{DE6EC389-9448-46A1-85F2-E5F2A7F74BD0}"/>
    <cellStyle name="Normal 9 4 2 3 4 4" xfId="36949" xr:uid="{378F16B6-E141-4F9A-9BFB-26C0BC989912}"/>
    <cellStyle name="Normal 9 4 2 3 4_Canada W" xfId="35647" xr:uid="{380FEB95-0195-42D7-93D1-5A466BF486ED}"/>
    <cellStyle name="Normal 9 4 2 3 5" xfId="16707" xr:uid="{3AB19192-20C2-4CFA-B7BE-0D4CEAF6D7C8}"/>
    <cellStyle name="Normal 9 4 2 3 5 2" xfId="32272" xr:uid="{19E95953-F9E0-443A-971D-B50B2D792E4B}"/>
    <cellStyle name="Normal 9 4 2 3 5 2 2" xfId="36952" xr:uid="{44EAF59D-417A-4B35-B5D5-C01078455D69}"/>
    <cellStyle name="Normal 9 4 2 3 5 3" xfId="33659" xr:uid="{398649F9-ACC4-44C6-8D44-14908966FE37}"/>
    <cellStyle name="Normal 9 4 2 3 5 3 2" xfId="36953" xr:uid="{0EEAD209-DC5A-44F1-A355-DCF4BBDAE97C}"/>
    <cellStyle name="Normal 9 4 2 3 5 4" xfId="36951" xr:uid="{545B5279-6FD2-4A3F-BB5E-B478D82F157E}"/>
    <cellStyle name="Normal 9 4 2 3 5_Canada W" xfId="35648" xr:uid="{7CFB6665-7AA1-4B58-AB57-13691706BFC7}"/>
    <cellStyle name="Normal 9 4 2 3 6" xfId="33660" xr:uid="{EC7B642A-9ADE-4837-87D5-596162B6C890}"/>
    <cellStyle name="Normal 9 4 2 3 6 2" xfId="33661" xr:uid="{E5BA9AC0-C428-458F-AD0D-A266F206E364}"/>
    <cellStyle name="Normal 9 4 2 3 6 2 2" xfId="36955" xr:uid="{953C0F8A-60A1-4DCB-A440-8376ACE55F3F}"/>
    <cellStyle name="Normal 9 4 2 3 6 3" xfId="33662" xr:uid="{5E26A58F-7683-4499-B2C0-A026399BE01A}"/>
    <cellStyle name="Normal 9 4 2 3 6 3 2" xfId="36956" xr:uid="{83363ACA-D19D-4A1F-BC51-0CBB88D89EB2}"/>
    <cellStyle name="Normal 9 4 2 3 6 4" xfId="36954" xr:uid="{9F4AC470-E831-44EE-AA63-C25A98D47B40}"/>
    <cellStyle name="Normal 9 4 2 3 6_Canada W" xfId="35649" xr:uid="{A1E03C92-921B-4BE2-A5F5-036A341F9704}"/>
    <cellStyle name="Normal 9 4 2 3 7" xfId="33663" xr:uid="{CD77406A-2B6B-44E5-9138-86A74DD0033A}"/>
    <cellStyle name="Normal 9 4 2 3 7 2" xfId="36957" xr:uid="{599FAA3C-803F-462E-8CB2-B869F3ABD7BB}"/>
    <cellStyle name="Normal 9 4 2 3 8" xfId="33664" xr:uid="{12807C1E-175D-4312-A2E2-1F714F340124}"/>
    <cellStyle name="Normal 9 4 2 3 8 2" xfId="36958" xr:uid="{68F55F54-B448-4F09-992B-797667BFC3F8}"/>
    <cellStyle name="Normal 9 4 2 3 9" xfId="34365" xr:uid="{24984DCE-17AE-4084-9F46-D269CFA0EA9D}"/>
    <cellStyle name="Normal 9 4 2 3 9 2" xfId="36946" xr:uid="{D471EC8F-8D1D-49E8-A72E-652BB5FA1113}"/>
    <cellStyle name="Normal 9 4 2 3_Canada W" xfId="35650" xr:uid="{29143307-53CD-481E-BF05-FE4B36D748CE}"/>
    <cellStyle name="Normal 9 4 2 4" xfId="16708" xr:uid="{037A84EB-8EF2-4812-9B58-876028DCDD88}"/>
    <cellStyle name="Normal 9 4 2 4 2" xfId="16709" xr:uid="{E7FC2EBA-552D-444E-890B-000891DCFDFD}"/>
    <cellStyle name="Normal 9 4 2 4 2 2" xfId="32274" xr:uid="{6389A5F2-1432-4ACA-8252-46D74E5BFF1E}"/>
    <cellStyle name="Normal 9 4 2 4 3" xfId="16710" xr:uid="{5D43792B-4AC9-4232-9945-86CEC5ACA41D}"/>
    <cellStyle name="Normal 9 4 2 4 3 2" xfId="32275" xr:uid="{7EC5032C-F7BC-453C-94C5-38EA238011AC}"/>
    <cellStyle name="Normal 9 4 2 4 4" xfId="32273" xr:uid="{9A913F20-8BEE-4D83-A183-CB0BFDED36F9}"/>
    <cellStyle name="Normal 9 4 2 4_Canada W" xfId="35651" xr:uid="{9F80F328-4C2B-486B-BC55-A4E9F3E5123C}"/>
    <cellStyle name="Normal 9 4 2 5" xfId="16711" xr:uid="{2CD09B63-02FA-47E9-A59C-0E59AC953410}"/>
    <cellStyle name="Normal 9 4 2 5 2" xfId="16712" xr:uid="{DCCFBB22-A92A-4227-B635-9028C3B11420}"/>
    <cellStyle name="Normal 9 4 2 5 2 2" xfId="32277" xr:uid="{A09434E3-34B6-46CC-8EEB-B9475F7CD140}"/>
    <cellStyle name="Normal 9 4 2 5 3" xfId="16713" xr:uid="{FA72D9F1-9798-4FB1-B145-BC3528661634}"/>
    <cellStyle name="Normal 9 4 2 5 3 2" xfId="32278" xr:uid="{C6094A30-C00F-446B-8254-ABFDD32685AF}"/>
    <cellStyle name="Normal 9 4 2 5 4" xfId="32276" xr:uid="{272F75F3-6A01-41A7-B056-D7F8332F3C9E}"/>
    <cellStyle name="Normal 9 4 2 5_Canada W" xfId="35652" xr:uid="{83081515-F699-4213-A04D-87D19D3031E5}"/>
    <cellStyle name="Normal 9 4 2 6" xfId="16714" xr:uid="{D19CF855-D691-4A26-9C5A-78AFEBF1BCE1}"/>
    <cellStyle name="Normal 9 4 2 6 2" xfId="16715" xr:uid="{395B65B1-F89F-4A30-AE74-A4A5C23AABD4}"/>
    <cellStyle name="Normal 9 4 2 6 2 2" xfId="32280" xr:uid="{F59FA83F-E68C-44B9-8789-09E5CC21F608}"/>
    <cellStyle name="Normal 9 4 2 6 3" xfId="32279" xr:uid="{BB4C1DD7-449B-4F29-9FF0-C4C9E2350C51}"/>
    <cellStyle name="Normal 9 4 2 6 3 2" xfId="36960" xr:uid="{E3D820FB-E928-42F3-B52B-4833EBF1AC12}"/>
    <cellStyle name="Normal 9 4 2 6 4" xfId="36959" xr:uid="{A884DE71-1870-47E9-B357-1F66B8E6745B}"/>
    <cellStyle name="Normal 9 4 2 6_Canada W" xfId="35653" xr:uid="{7D345CA6-E43D-4DEA-82F1-F4D49EDEF14D}"/>
    <cellStyle name="Normal 9 4 2 7" xfId="16716" xr:uid="{73416B3D-B498-4B01-B054-B97349AB6480}"/>
    <cellStyle name="Normal 9 4 2 7 2" xfId="16717" xr:uid="{C8D933CB-CDEC-4C56-881F-30B485D91212}"/>
    <cellStyle name="Normal 9 4 2 7 2 2" xfId="32282" xr:uid="{8B1D63F0-A605-45DE-8E5D-DEC4FCDE70BB}"/>
    <cellStyle name="Normal 9 4 2 7 3" xfId="32281" xr:uid="{31E3AC3E-11CA-4D9D-8275-8B29D946ACAF}"/>
    <cellStyle name="Normal 9 4 2 7 3 2" xfId="36962" xr:uid="{FAA8E406-B6C8-41C3-81C3-DC5C9C3A9689}"/>
    <cellStyle name="Normal 9 4 2 7 4" xfId="36961" xr:uid="{7EF5BBE0-ACF9-4631-BC7D-3F0E999112E3}"/>
    <cellStyle name="Normal 9 4 2 7_Canada W" xfId="35654" xr:uid="{FEF8296E-6DBE-41C3-8675-8EB4F2BA3B5F}"/>
    <cellStyle name="Normal 9 4 2 8" xfId="16718" xr:uid="{6215E85A-0868-464A-A158-63C332BE14FF}"/>
    <cellStyle name="Normal 9 4 2 8 2" xfId="32283" xr:uid="{B642F8E0-A201-4A0C-A603-CC5D32604038}"/>
    <cellStyle name="Normal 9 4 2 8 2 2" xfId="36964" xr:uid="{B647696A-BD41-45E4-9B98-C16AAAD0601F}"/>
    <cellStyle name="Normal 9 4 2 8 3" xfId="33665" xr:uid="{A8FB05AA-19DD-4255-A257-3E1A506EE0DA}"/>
    <cellStyle name="Normal 9 4 2 8 3 2" xfId="36965" xr:uid="{40E4DF19-DD15-4D8F-858D-063945243521}"/>
    <cellStyle name="Normal 9 4 2 8 4" xfId="36963" xr:uid="{A151F476-6FAF-42FC-ABD3-7A25E47BDBD4}"/>
    <cellStyle name="Normal 9 4 2 8_Canada W" xfId="35655" xr:uid="{13CB26B8-BEC2-41A0-9B9D-86DF848C0365}"/>
    <cellStyle name="Normal 9 4 2 9" xfId="33666" xr:uid="{A666BEBA-42D6-42CB-A054-6A23E1C71D01}"/>
    <cellStyle name="Normal 9 4 2 9 2" xfId="36966" xr:uid="{C58F5080-0015-4BC9-AD5C-1589AF51143F}"/>
    <cellStyle name="Normal 9 4 2_Canada W" xfId="35656" xr:uid="{3691F75B-202B-4F7A-B14F-766D444C5525}"/>
    <cellStyle name="Normal 9 4 3" xfId="2091" xr:uid="{00000000-0005-0000-0000-000046090000}"/>
    <cellStyle name="Normal 9 4 3 10" xfId="33667" xr:uid="{16146A06-AEF6-4F4C-97D6-F8C5B0887D42}"/>
    <cellStyle name="Normal 9 4 3 10 2" xfId="36968" xr:uid="{BC7F8BB3-EF10-4772-A6D3-6BDF00235462}"/>
    <cellStyle name="Normal 9 4 3 11" xfId="34366" xr:uid="{02DBADFF-239B-4193-B827-A1D8423F553E}"/>
    <cellStyle name="Normal 9 4 3 11 2" xfId="36967" xr:uid="{8E20F050-6163-4172-AD78-B2F311EB8246}"/>
    <cellStyle name="Normal 9 4 3 2" xfId="2092" xr:uid="{00000000-0005-0000-0000-000047090000}"/>
    <cellStyle name="Normal 9 4 3 2 2" xfId="2093" xr:uid="{00000000-0005-0000-0000-000048090000}"/>
    <cellStyle name="Normal 9 4 3 2 2 2" xfId="16719" xr:uid="{0B5DB799-66F5-4904-8C20-C222410D47C9}"/>
    <cellStyle name="Normal 9 4 3 2 2 2 2" xfId="16720" xr:uid="{23C9F7ED-7038-4384-8940-4C6AC3A19E07}"/>
    <cellStyle name="Normal 9 4 3 2 2 2 2 2" xfId="32285" xr:uid="{20843B6F-9673-4ACE-9A69-2C36A2FB6389}"/>
    <cellStyle name="Normal 9 4 3 2 2 2 3" xfId="16721" xr:uid="{F831D180-829A-4509-84CC-F7044A58873B}"/>
    <cellStyle name="Normal 9 4 3 2 2 2 3 2" xfId="32286" xr:uid="{7B9C58FF-26C9-4486-A965-019BB385A298}"/>
    <cellStyle name="Normal 9 4 3 2 2 2 4" xfId="32284" xr:uid="{CED0AD5F-5730-4C54-928F-693A50693D74}"/>
    <cellStyle name="Normal 9 4 3 2 2 3" xfId="16722" xr:uid="{629D8688-1264-4DB1-8864-695D1D7D28EA}"/>
    <cellStyle name="Normal 9 4 3 2 2 3 2" xfId="16723" xr:uid="{B3AA20BF-7537-4F71-B429-FD9ACB25C293}"/>
    <cellStyle name="Normal 9 4 3 2 2 3 2 2" xfId="32288" xr:uid="{563C2240-6067-4688-9364-4D243C47801C}"/>
    <cellStyle name="Normal 9 4 3 2 2 3 3" xfId="32287" xr:uid="{98DE1EB5-9DE2-40CC-89DE-33EBD8C39FD8}"/>
    <cellStyle name="Normal 9 4 3 2 2 4" xfId="16724" xr:uid="{DBD90075-BF6C-4742-847A-9D0E9BD6F87C}"/>
    <cellStyle name="Normal 9 4 3 2 2 4 2" xfId="16725" xr:uid="{0B015E84-6B12-47D9-AB7A-493D0A8410FA}"/>
    <cellStyle name="Normal 9 4 3 2 2 4 2 2" xfId="32290" xr:uid="{A6347E2E-F565-40E2-9A33-88FA2967507E}"/>
    <cellStyle name="Normal 9 4 3 2 2 4 3" xfId="32289" xr:uid="{84E8D69A-564E-4EBC-8DC8-81BB55008192}"/>
    <cellStyle name="Normal 9 4 3 2 2 5" xfId="16726" xr:uid="{36564B63-351C-4D9C-9F4F-CE7592525823}"/>
    <cellStyle name="Normal 9 4 3 2 2 5 2" xfId="32291" xr:uid="{89256AA4-C2EB-495C-95C5-BB481BCB79B7}"/>
    <cellStyle name="Normal 9 4 3 2 2 6" xfId="34368" xr:uid="{62EAB104-1D9A-48FF-BADD-1F864BE8B2D0}"/>
    <cellStyle name="Normal 9 4 3 2 2_Canada W" xfId="35657" xr:uid="{DDBA82EF-9169-4AA4-87B0-763E1E4B36D6}"/>
    <cellStyle name="Normal 9 4 3 2 3" xfId="16727" xr:uid="{46020CDA-FF93-4B81-96D1-13A328DC405A}"/>
    <cellStyle name="Normal 9 4 3 2 3 2" xfId="16728" xr:uid="{E7C6F591-4E4C-475A-AB12-7E0E65750D4E}"/>
    <cellStyle name="Normal 9 4 3 2 3 2 2" xfId="32293" xr:uid="{F4985547-4713-4886-88AD-8D8AA3DEB414}"/>
    <cellStyle name="Normal 9 4 3 2 3 3" xfId="16729" xr:uid="{BBB83B64-2886-40DF-935E-893D9B68AB6C}"/>
    <cellStyle name="Normal 9 4 3 2 3 3 2" xfId="32294" xr:uid="{9CF8D8BE-C97E-4E52-A15B-235B7B771BDB}"/>
    <cellStyle name="Normal 9 4 3 2 3 4" xfId="32292" xr:uid="{6BF7E25B-C0DC-4B6E-8489-95FA282A7866}"/>
    <cellStyle name="Normal 9 4 3 2 3_Canada W" xfId="35658" xr:uid="{61D363FB-8790-4458-80EE-ED8EACD49F14}"/>
    <cellStyle name="Normal 9 4 3 2 4" xfId="16730" xr:uid="{C2BDFB3D-DD28-45C3-830C-2A4032C60CC8}"/>
    <cellStyle name="Normal 9 4 3 2 4 2" xfId="16731" xr:uid="{FD3A1891-F18A-410E-A250-8DF3771ED68F}"/>
    <cellStyle name="Normal 9 4 3 2 4 2 2" xfId="32296" xr:uid="{A5ED386B-1B2B-4390-AED2-3740CBB85178}"/>
    <cellStyle name="Normal 9 4 3 2 4 3" xfId="16732" xr:uid="{9C635E14-A5EB-40FD-9FC9-625EA015C8FF}"/>
    <cellStyle name="Normal 9 4 3 2 4 3 2" xfId="32297" xr:uid="{4630A9BB-124C-4B6C-A651-61F12329C725}"/>
    <cellStyle name="Normal 9 4 3 2 4 4" xfId="32295" xr:uid="{B993E921-D004-40E5-95D4-580D15B77E2F}"/>
    <cellStyle name="Normal 9 4 3 2 4_Canada W" xfId="35659" xr:uid="{E31331DB-EF01-4F2B-B668-2970D95E3C91}"/>
    <cellStyle name="Normal 9 4 3 2 5" xfId="16733" xr:uid="{96A7A308-FBBA-4297-AB0C-24BEF7D6DA39}"/>
    <cellStyle name="Normal 9 4 3 2 5 2" xfId="16734" xr:uid="{18693C34-C960-4BED-8AC7-6D39BE0F01DD}"/>
    <cellStyle name="Normal 9 4 3 2 5 2 2" xfId="32299" xr:uid="{C4C5C246-05A2-4A84-A2B1-986215D4F7CF}"/>
    <cellStyle name="Normal 9 4 3 2 5 3" xfId="32298" xr:uid="{F2F41598-81D7-444B-8A4F-A6C5C3076866}"/>
    <cellStyle name="Normal 9 4 3 2 5 3 2" xfId="36971" xr:uid="{0833B883-DE67-4E0C-AC7A-FCACB4041AF1}"/>
    <cellStyle name="Normal 9 4 3 2 5 4" xfId="36970" xr:uid="{B0261FD1-6EDB-45DB-B2D1-2EE922A14883}"/>
    <cellStyle name="Normal 9 4 3 2 5_Canada W" xfId="35660" xr:uid="{533333C2-7853-44F3-80FD-8C0C014116E9}"/>
    <cellStyle name="Normal 9 4 3 2 6" xfId="16735" xr:uid="{AD6B4412-3831-403C-BCB3-078AB6CCCE3A}"/>
    <cellStyle name="Normal 9 4 3 2 6 2" xfId="16736" xr:uid="{B1B548AD-30C0-440F-BFFA-41F5106E74B5}"/>
    <cellStyle name="Normal 9 4 3 2 6 2 2" xfId="32301" xr:uid="{941E558C-A09A-4270-9842-DA9D2C2C9B99}"/>
    <cellStyle name="Normal 9 4 3 2 6 3" xfId="32300" xr:uid="{E52C03BE-FBBF-4969-BE80-FFEEA7C3FB51}"/>
    <cellStyle name="Normal 9 4 3 2 6 3 2" xfId="36973" xr:uid="{D0EF658A-6AE3-47FB-801B-4D634C099DD6}"/>
    <cellStyle name="Normal 9 4 3 2 6 4" xfId="36972" xr:uid="{28F2A8B0-B690-4B66-93B4-B19CDCCD2209}"/>
    <cellStyle name="Normal 9 4 3 2 6_Canada W" xfId="35661" xr:uid="{6147E836-61DC-4990-96AF-10ABD0A75D01}"/>
    <cellStyle name="Normal 9 4 3 2 7" xfId="16737" xr:uid="{A6D4553C-10BB-47E9-897C-CBD620A1F240}"/>
    <cellStyle name="Normal 9 4 3 2 7 2" xfId="32302" xr:uid="{0EF54086-436D-484F-B0D9-294360572969}"/>
    <cellStyle name="Normal 9 4 3 2 8" xfId="33668" xr:uid="{07485B62-1EEC-4471-BD69-6716E048D464}"/>
    <cellStyle name="Normal 9 4 3 2 8 2" xfId="36974" xr:uid="{6AA8D930-C234-41B9-A02E-9D61FA1241B0}"/>
    <cellStyle name="Normal 9 4 3 2 9" xfId="34367" xr:uid="{FBC8BA92-1414-4DC9-9720-C3FE9E69F794}"/>
    <cellStyle name="Normal 9 4 3 2 9 2" xfId="36969" xr:uid="{2DBF6D23-78F0-47D5-A70D-C2609087288C}"/>
    <cellStyle name="Normal 9 4 3 2_Canada W" xfId="35662" xr:uid="{6BA11080-4D0E-4EF6-889A-6353E4111110}"/>
    <cellStyle name="Normal 9 4 3 3" xfId="2094" xr:uid="{00000000-0005-0000-0000-00004A090000}"/>
    <cellStyle name="Normal 9 4 3 3 2" xfId="16738" xr:uid="{D393DEE8-34F2-43B2-A46F-509674E90692}"/>
    <cellStyle name="Normal 9 4 3 3 2 2" xfId="16739" xr:uid="{5DE6F226-01B5-4F9D-AA5C-E202D269B124}"/>
    <cellStyle name="Normal 9 4 3 3 2 2 2" xfId="32304" xr:uid="{23982C61-5FA4-4AF8-B783-6570121D1E60}"/>
    <cellStyle name="Normal 9 4 3 3 2 3" xfId="16740" xr:uid="{15872DFE-ED72-413D-A09F-8ACB3B66B54A}"/>
    <cellStyle name="Normal 9 4 3 3 2 3 2" xfId="32305" xr:uid="{30489890-618A-4E8E-90C8-8F27E2D26248}"/>
    <cellStyle name="Normal 9 4 3 3 2 4" xfId="32303" xr:uid="{9E1BEF9E-93C4-472D-B7C4-1103D290A921}"/>
    <cellStyle name="Normal 9 4 3 3 2_Canada W" xfId="35663" xr:uid="{A0408C9D-BFD2-406A-8AA7-BE709706DE21}"/>
    <cellStyle name="Normal 9 4 3 3 3" xfId="16741" xr:uid="{53C3673A-A5B8-4F42-B243-4DF2AC3B41D5}"/>
    <cellStyle name="Normal 9 4 3 3 3 2" xfId="16742" xr:uid="{2B4365CC-912B-4D53-A888-FA267D363CEC}"/>
    <cellStyle name="Normal 9 4 3 3 3 2 2" xfId="32307" xr:uid="{21C1A25F-EE1C-4773-99E8-D3BF5D0C7F50}"/>
    <cellStyle name="Normal 9 4 3 3 3 3" xfId="32306" xr:uid="{448A6023-39F0-468B-AFAF-703921E4B4DC}"/>
    <cellStyle name="Normal 9 4 3 3 3 3 2" xfId="36977" xr:uid="{95700FD3-6EDA-4A9E-B1C2-DE89B222D34A}"/>
    <cellStyle name="Normal 9 4 3 3 3 4" xfId="36976" xr:uid="{8DAB3D9C-6628-4141-9C0C-0ED11FD18839}"/>
    <cellStyle name="Normal 9 4 3 3 3_Canada W" xfId="35664" xr:uid="{A08E4F72-D1E5-43E2-BA97-1BDFD9B16FB4}"/>
    <cellStyle name="Normal 9 4 3 3 4" xfId="16743" xr:uid="{7E72AA37-507D-4143-8E1E-0C50AFB66054}"/>
    <cellStyle name="Normal 9 4 3 3 4 2" xfId="16744" xr:uid="{FF642168-4174-4106-90E6-ABFC8AD3A07F}"/>
    <cellStyle name="Normal 9 4 3 3 4 2 2" xfId="32309" xr:uid="{B1F9DF2E-E1E4-4AE9-8582-97215A3561C5}"/>
    <cellStyle name="Normal 9 4 3 3 4 3" xfId="32308" xr:uid="{7F70988D-E8C4-4940-8554-42E39E57F898}"/>
    <cellStyle name="Normal 9 4 3 3 4 3 2" xfId="36979" xr:uid="{2A633ACB-190E-4A73-B419-C11337DFC8CB}"/>
    <cellStyle name="Normal 9 4 3 3 4 4" xfId="36978" xr:uid="{A6646A09-B377-4A1F-AB66-CB60B2AA73B9}"/>
    <cellStyle name="Normal 9 4 3 3 4_Canada W" xfId="35665" xr:uid="{79B31BC1-0881-4D41-B11C-B1F1BDA4847F}"/>
    <cellStyle name="Normal 9 4 3 3 5" xfId="16745" xr:uid="{294DF30B-FA1C-49AE-B5F3-16EFCDCC6578}"/>
    <cellStyle name="Normal 9 4 3 3 5 2" xfId="32310" xr:uid="{BF3ABB46-5483-4EE0-B3B1-FA898405E0E3}"/>
    <cellStyle name="Normal 9 4 3 3 5 2 2" xfId="36981" xr:uid="{2BC0C8CE-3C51-477B-8DC7-F32FF8BF9E97}"/>
    <cellStyle name="Normal 9 4 3 3 5 3" xfId="33669" xr:uid="{7A4D9328-EE24-41E5-9806-47DE08B75A24}"/>
    <cellStyle name="Normal 9 4 3 3 5 3 2" xfId="36982" xr:uid="{2A8AA333-D2F2-47A5-A831-C1A185AE4AD9}"/>
    <cellStyle name="Normal 9 4 3 3 5 4" xfId="36980" xr:uid="{E3D8EAA9-FC0D-401E-B0EA-6B669091A1C9}"/>
    <cellStyle name="Normal 9 4 3 3 5_Canada W" xfId="35666" xr:uid="{24F6A639-F8C6-4C81-B17C-651A98D8D68D}"/>
    <cellStyle name="Normal 9 4 3 3 6" xfId="33670" xr:uid="{2B1DD44B-D255-4B7B-BFA9-D6F3621437A0}"/>
    <cellStyle name="Normal 9 4 3 3 6 2" xfId="33671" xr:uid="{961777C2-B892-4DD2-BC64-15800A510581}"/>
    <cellStyle name="Normal 9 4 3 3 6 2 2" xfId="36984" xr:uid="{F3096FEA-5903-44F6-98D2-643B3F7D39B9}"/>
    <cellStyle name="Normal 9 4 3 3 6 3" xfId="33672" xr:uid="{8E8D2C9B-037B-49CB-9D5A-29B5CF38AED1}"/>
    <cellStyle name="Normal 9 4 3 3 6 3 2" xfId="36985" xr:uid="{79005605-67B7-43F6-AD62-092EF81B0AEC}"/>
    <cellStyle name="Normal 9 4 3 3 6 4" xfId="36983" xr:uid="{501C6F16-AD79-41A5-BC74-883E96AE2746}"/>
    <cellStyle name="Normal 9 4 3 3 6_Canada W" xfId="35667" xr:uid="{32AEE226-CEF1-431F-BBBC-D36AC10772B0}"/>
    <cellStyle name="Normal 9 4 3 3 7" xfId="33673" xr:uid="{528E9FD0-FB02-41CB-812B-15758647DF55}"/>
    <cellStyle name="Normal 9 4 3 3 7 2" xfId="36986" xr:uid="{B8D428B1-5871-4AB5-A704-B0A1C1AD6534}"/>
    <cellStyle name="Normal 9 4 3 3 8" xfId="33674" xr:uid="{081C49E3-B02E-42DE-8CFF-4927DBB1BFC6}"/>
    <cellStyle name="Normal 9 4 3 3 8 2" xfId="36987" xr:uid="{44A9B36A-B77F-4236-B605-B74E25EB142E}"/>
    <cellStyle name="Normal 9 4 3 3 9" xfId="34369" xr:uid="{51C8965D-0545-4445-B22C-57D8ABED6A1D}"/>
    <cellStyle name="Normal 9 4 3 3 9 2" xfId="36975" xr:uid="{8787DB9A-D3B6-4541-B060-8CF700BDA4F4}"/>
    <cellStyle name="Normal 9 4 3 3_Canada W" xfId="35668" xr:uid="{810B30DB-0BD1-4E87-B8D9-996CF824327E}"/>
    <cellStyle name="Normal 9 4 3 4" xfId="16746" xr:uid="{E0AB89AA-D2A0-4682-9756-028A6DD4FD47}"/>
    <cellStyle name="Normal 9 4 3 4 2" xfId="16747" xr:uid="{686FECDA-2467-4641-B1AF-89346EB0EC53}"/>
    <cellStyle name="Normal 9 4 3 4 2 2" xfId="32312" xr:uid="{E4930BCE-818D-417D-BEAE-DFAC4543B64B}"/>
    <cellStyle name="Normal 9 4 3 4 3" xfId="16748" xr:uid="{1BF92801-04FC-4050-A3D3-92E15EEDCE32}"/>
    <cellStyle name="Normal 9 4 3 4 3 2" xfId="32313" xr:uid="{894EC66A-17E4-41FF-BAEE-ADE7403CF9F4}"/>
    <cellStyle name="Normal 9 4 3 4 4" xfId="32311" xr:uid="{F1E47F4D-B92D-4A4B-90E7-9D7D5C7C75C0}"/>
    <cellStyle name="Normal 9 4 3 4_Canada W" xfId="35669" xr:uid="{F12E6C11-993E-45A1-8E60-FC3DDFB9AACC}"/>
    <cellStyle name="Normal 9 4 3 5" xfId="16749" xr:uid="{8E0AD96B-8B4E-4098-96E2-F1C0E258D4BE}"/>
    <cellStyle name="Normal 9 4 3 5 2" xfId="16750" xr:uid="{DDE54C81-2D8C-42A7-A209-BAE691A2F286}"/>
    <cellStyle name="Normal 9 4 3 5 2 2" xfId="32315" xr:uid="{5C99879D-28CE-4C3D-A3F0-A5B146769E0F}"/>
    <cellStyle name="Normal 9 4 3 5 3" xfId="16751" xr:uid="{DE56C138-6A8F-4879-A433-09DBDD6370BA}"/>
    <cellStyle name="Normal 9 4 3 5 3 2" xfId="32316" xr:uid="{01D4EA63-9F25-4902-9445-FF528BC8F657}"/>
    <cellStyle name="Normal 9 4 3 5 4" xfId="32314" xr:uid="{6E057F28-A880-4C6D-93D7-AB07DAFC723A}"/>
    <cellStyle name="Normal 9 4 3 5_Canada W" xfId="35670" xr:uid="{792F74F0-F55D-4339-9D0F-FD1A3C8AE1FA}"/>
    <cellStyle name="Normal 9 4 3 6" xfId="16752" xr:uid="{A77B7823-4545-4A50-BDF6-B69164669D62}"/>
    <cellStyle name="Normal 9 4 3 6 2" xfId="16753" xr:uid="{1C8EA1D7-8E43-4B1D-B12A-BBBE9A41B3A2}"/>
    <cellStyle name="Normal 9 4 3 6 2 2" xfId="32318" xr:uid="{26E2920F-9AE0-4501-A99F-02EB2EC0DA53}"/>
    <cellStyle name="Normal 9 4 3 6 3" xfId="32317" xr:uid="{87CB215A-0980-42F3-8E24-1C8A65F91814}"/>
    <cellStyle name="Normal 9 4 3 6 3 2" xfId="36989" xr:uid="{CDDA541A-9DDD-49F9-97BB-A0D2499EDB46}"/>
    <cellStyle name="Normal 9 4 3 6 4" xfId="36988" xr:uid="{1CA84FBC-E9A5-4BF7-9676-1F95DCDC2B9D}"/>
    <cellStyle name="Normal 9 4 3 6_Canada W" xfId="35671" xr:uid="{230077C9-F81B-431C-98B3-1B63734B0D38}"/>
    <cellStyle name="Normal 9 4 3 7" xfId="16754" xr:uid="{DC59B1D2-C439-48D2-BFCF-C8595925A2AB}"/>
    <cellStyle name="Normal 9 4 3 7 2" xfId="16755" xr:uid="{B4DAFDE6-74BE-4B93-BC5C-07FF01995B2B}"/>
    <cellStyle name="Normal 9 4 3 7 2 2" xfId="32320" xr:uid="{1E6DCD32-1FDF-4B41-AC0F-DCF4D1E5527A}"/>
    <cellStyle name="Normal 9 4 3 7 3" xfId="32319" xr:uid="{8AE51201-31C7-43CC-96A7-9F48359D3F6A}"/>
    <cellStyle name="Normal 9 4 3 7 3 2" xfId="36992" xr:uid="{B11AD09F-91AB-4FD7-A18F-D7D7CAEBC5E7}"/>
    <cellStyle name="Normal 9 4 3 7 4" xfId="36990" xr:uid="{050E047F-B684-41E2-B115-73179F147869}"/>
    <cellStyle name="Normal 9 4 3 7_Canada W" xfId="35672" xr:uid="{D63617C8-F9E8-4DB5-B8EE-2D3EE5F4C8AE}"/>
    <cellStyle name="Normal 9 4 3 8" xfId="16756" xr:uid="{C16C945A-71EE-4C02-AD0C-0996C8285077}"/>
    <cellStyle name="Normal 9 4 3 8 2" xfId="32321" xr:uid="{BDFB1C8F-4AD7-47E1-BDFF-4DF88899CEC9}"/>
    <cellStyle name="Normal 9 4 3 8 2 2" xfId="36994" xr:uid="{C83E90D3-C183-4D0B-ABF5-FD3E762D9285}"/>
    <cellStyle name="Normal 9 4 3 8 3" xfId="33675" xr:uid="{77A32006-FBEA-4897-B3B4-4D94811AFF99}"/>
    <cellStyle name="Normal 9 4 3 8 3 2" xfId="36995" xr:uid="{F471E66D-E17A-434B-B7EE-EDE3C87BDA88}"/>
    <cellStyle name="Normal 9 4 3 8 4" xfId="36993" xr:uid="{4086E46F-4371-4FD8-BA2B-3B35E4B048E4}"/>
    <cellStyle name="Normal 9 4 3 8_Canada W" xfId="35673" xr:uid="{70BF7D27-7698-46DD-A3EC-BB31609E261F}"/>
    <cellStyle name="Normal 9 4 3 9" xfId="33676" xr:uid="{7CEEDDB5-57D3-4C6A-BAC1-73AA0D4B2590}"/>
    <cellStyle name="Normal 9 4 3 9 2" xfId="36996" xr:uid="{408D8EF0-766D-4FA8-90F4-D20EB72EC58B}"/>
    <cellStyle name="Normal 9 4 3_Canada W" xfId="35674" xr:uid="{6DC8AFE5-063E-4ECF-A1FB-E0B3571FBFAC}"/>
    <cellStyle name="Normal 9 4 4" xfId="2095" xr:uid="{00000000-0005-0000-0000-00004C090000}"/>
    <cellStyle name="Normal 9 4 4 2" xfId="2096" xr:uid="{00000000-0005-0000-0000-00004D090000}"/>
    <cellStyle name="Normal 9 4 4 2 2" xfId="16757" xr:uid="{7653ECA7-BEF2-413D-8315-6595F09304EC}"/>
    <cellStyle name="Normal 9 4 4 2 2 2" xfId="16758" xr:uid="{84F5FEB2-DB59-493C-9315-73C9E7C8F0AF}"/>
    <cellStyle name="Normal 9 4 4 2 2 2 2" xfId="32323" xr:uid="{1F1B7DB8-53B3-4075-948E-6005140329E4}"/>
    <cellStyle name="Normal 9 4 4 2 2 3" xfId="16759" xr:uid="{1121D38D-A5EC-400B-BEE1-69038BD149F3}"/>
    <cellStyle name="Normal 9 4 4 2 2 3 2" xfId="32324" xr:uid="{0B997D78-B058-4A34-B720-C56FD0A69676}"/>
    <cellStyle name="Normal 9 4 4 2 2 4" xfId="32322" xr:uid="{E8C8F4E0-6CAA-449C-B54F-92160757FDC3}"/>
    <cellStyle name="Normal 9 4 4 2 3" xfId="16760" xr:uid="{F07EDB33-499D-472E-B5DC-D0549CF01E49}"/>
    <cellStyle name="Normal 9 4 4 2 3 2" xfId="16761" xr:uid="{2D2FBCDE-A9FE-4E36-9193-5A01E83966E3}"/>
    <cellStyle name="Normal 9 4 4 2 3 2 2" xfId="32326" xr:uid="{8332F21E-FE2A-4533-92C9-5C70508D0295}"/>
    <cellStyle name="Normal 9 4 4 2 3 3" xfId="32325" xr:uid="{3AB5107B-BC6B-41AB-94D3-BD212A49776C}"/>
    <cellStyle name="Normal 9 4 4 2 4" xfId="16762" xr:uid="{64092366-F657-4590-917B-2368D181286A}"/>
    <cellStyle name="Normal 9 4 4 2 4 2" xfId="16763" xr:uid="{170742C0-1968-483C-A948-2B206842E356}"/>
    <cellStyle name="Normal 9 4 4 2 4 2 2" xfId="32328" xr:uid="{79CAAA03-1090-4896-AC6B-014ABB200FC7}"/>
    <cellStyle name="Normal 9 4 4 2 4 3" xfId="32327" xr:uid="{C3B70830-FC06-4D2C-8505-7E4809B46197}"/>
    <cellStyle name="Normal 9 4 4 2 5" xfId="16764" xr:uid="{E9FE7C3A-CC82-447C-BC53-C9689AE00760}"/>
    <cellStyle name="Normal 9 4 4 2 5 2" xfId="32329" xr:uid="{0F75B2D5-8CDD-450D-B70A-BFC71BDFFF68}"/>
    <cellStyle name="Normal 9 4 4 2 6" xfId="34371" xr:uid="{2E2B7C22-FDD0-42A7-9073-330F5F0CBB29}"/>
    <cellStyle name="Normal 9 4 4 2_Canada W" xfId="35675" xr:uid="{D53193EC-3212-4114-A351-6D96F41E3788}"/>
    <cellStyle name="Normal 9 4 4 3" xfId="16765" xr:uid="{A457F9C4-8114-4406-AF35-658AD471A1FD}"/>
    <cellStyle name="Normal 9 4 4 3 2" xfId="16766" xr:uid="{E0E64E28-1D43-418A-AF09-BFE7BCCB9557}"/>
    <cellStyle name="Normal 9 4 4 3 2 2" xfId="32331" xr:uid="{DE128F4F-7546-4C47-BD5F-2EEC87712FDD}"/>
    <cellStyle name="Normal 9 4 4 3 3" xfId="16767" xr:uid="{10C283EB-1C4B-4C0D-AED4-B37AFE41B1CE}"/>
    <cellStyle name="Normal 9 4 4 3 3 2" xfId="32332" xr:uid="{8CCA48E1-F1AF-439D-9687-E23CC367DCE5}"/>
    <cellStyle name="Normal 9 4 4 3 4" xfId="32330" xr:uid="{80A0CB56-0AAC-4941-A310-A45E6DB1D913}"/>
    <cellStyle name="Normal 9 4 4 3_Canada W" xfId="35676" xr:uid="{B2889F70-9BA4-4F89-A946-F13174950ACE}"/>
    <cellStyle name="Normal 9 4 4 4" xfId="16768" xr:uid="{E3B94C18-62CD-4C24-B6D5-E1ED13E2235D}"/>
    <cellStyle name="Normal 9 4 4 4 2" xfId="16769" xr:uid="{9A3E153D-534F-40DC-9A9C-DE82FA60DB78}"/>
    <cellStyle name="Normal 9 4 4 4 2 2" xfId="32334" xr:uid="{1F02B709-2BA6-4594-9A54-8E6D7F1B0E3F}"/>
    <cellStyle name="Normal 9 4 4 4 3" xfId="16770" xr:uid="{36E9418D-847A-4ADB-9E8A-9CC1635D8EA8}"/>
    <cellStyle name="Normal 9 4 4 4 3 2" xfId="32335" xr:uid="{CFB3E63D-336F-41FF-9797-D2E5B59009BA}"/>
    <cellStyle name="Normal 9 4 4 4 4" xfId="32333" xr:uid="{D37A5C92-56FD-4B47-87DA-DA449581F21F}"/>
    <cellStyle name="Normal 9 4 4 4_Canada W" xfId="35677" xr:uid="{8F4AC8C3-4FB2-4828-A6FE-0BA4AEE95720}"/>
    <cellStyle name="Normal 9 4 4 5" xfId="16771" xr:uid="{D61AD784-19F1-4380-B322-F25D77270C24}"/>
    <cellStyle name="Normal 9 4 4 5 2" xfId="16772" xr:uid="{88DD7B33-C9A1-46E2-A848-0A2633894A6B}"/>
    <cellStyle name="Normal 9 4 4 5 2 2" xfId="32337" xr:uid="{E8F96DEC-0C03-4C58-A00F-963A2E0F4147}"/>
    <cellStyle name="Normal 9 4 4 5 3" xfId="32336" xr:uid="{AB3745D2-3083-47E6-B2DD-A2655B6F9307}"/>
    <cellStyle name="Normal 9 4 4 5 3 2" xfId="37009" xr:uid="{E42BA523-923B-4B22-94CB-CF966E267AF3}"/>
    <cellStyle name="Normal 9 4 4 5 4" xfId="37007" xr:uid="{236FA23E-3B06-4A5C-81DE-ED08E6883DB1}"/>
    <cellStyle name="Normal 9 4 4 5_Canada W" xfId="35678" xr:uid="{98402652-AED7-4FCF-AB0D-131432D76BB0}"/>
    <cellStyle name="Normal 9 4 4 6" xfId="16773" xr:uid="{8B90E3F3-D8FC-48E3-9EEC-4D498B073B9D}"/>
    <cellStyle name="Normal 9 4 4 6 2" xfId="16774" xr:uid="{6787CD60-ECDA-43A3-85E1-10FDF6141443}"/>
    <cellStyle name="Normal 9 4 4 6 2 2" xfId="32339" xr:uid="{4EBA685E-FE66-4B10-914A-3871ECCF3B13}"/>
    <cellStyle name="Normal 9 4 4 6 3" xfId="32338" xr:uid="{06BE6E00-4E2D-4431-AF55-BCE8F832FD66}"/>
    <cellStyle name="Normal 9 4 4 6 3 2" xfId="37012" xr:uid="{8D2E5C87-65F3-4AB5-84C8-BDBEC826F0CC}"/>
    <cellStyle name="Normal 9 4 4 6 4" xfId="37010" xr:uid="{1BED6E56-121A-451F-83CD-5F984407CFF8}"/>
    <cellStyle name="Normal 9 4 4 6_Canada W" xfId="35679" xr:uid="{6326A4FC-6B63-416F-A0A8-2D7D949A97BB}"/>
    <cellStyle name="Normal 9 4 4 7" xfId="16775" xr:uid="{8AA6677C-3847-4F29-AE0F-D03AEBDFC967}"/>
    <cellStyle name="Normal 9 4 4 7 2" xfId="32340" xr:uid="{C1ED4208-E57F-4F54-836A-F604B1F9DEE0}"/>
    <cellStyle name="Normal 9 4 4 8" xfId="33677" xr:uid="{7DC72359-4DC4-408D-ACF3-63F47E6BF05B}"/>
    <cellStyle name="Normal 9 4 4 8 2" xfId="37014" xr:uid="{6BA63991-E63B-45F3-AB70-E7FBFF0384E6}"/>
    <cellStyle name="Normal 9 4 4 9" xfId="34370" xr:uid="{DF67B7AB-F25D-4B49-B150-C4BE12E0EB6C}"/>
    <cellStyle name="Normal 9 4 4 9 2" xfId="36997" xr:uid="{CDA15035-235B-4486-BACE-DCF8F286F019}"/>
    <cellStyle name="Normal 9 4 4_Canada W" xfId="35680" xr:uid="{63FFD95D-27EB-4247-B0BD-D0CEF99D242C}"/>
    <cellStyle name="Normal 9 4 5" xfId="2097" xr:uid="{00000000-0005-0000-0000-00004F090000}"/>
    <cellStyle name="Normal 9 4 5 2" xfId="2098" xr:uid="{00000000-0005-0000-0000-000050090000}"/>
    <cellStyle name="Normal 9 4 5 2 2" xfId="16776" xr:uid="{09E7486E-6AA6-4F9B-B3DA-C791CFA441F4}"/>
    <cellStyle name="Normal 9 4 5 2 2 2" xfId="16777" xr:uid="{250FEA18-2A10-4A42-8D16-F09952F79485}"/>
    <cellStyle name="Normal 9 4 5 2 2 2 2" xfId="32342" xr:uid="{18FD1650-E21A-4FA8-A285-A2F46F8D0BF5}"/>
    <cellStyle name="Normal 9 4 5 2 2 3" xfId="16778" xr:uid="{D075F455-5FCB-4CEA-9329-C87D64D23310}"/>
    <cellStyle name="Normal 9 4 5 2 2 3 2" xfId="32343" xr:uid="{02998571-23EC-4387-855D-95E9BD872386}"/>
    <cellStyle name="Normal 9 4 5 2 2 4" xfId="32341" xr:uid="{4401AB36-4012-4C6F-A11E-CEF9B3949342}"/>
    <cellStyle name="Normal 9 4 5 2 3" xfId="16779" xr:uid="{44454731-08B8-456F-B0EE-93FB85638D39}"/>
    <cellStyle name="Normal 9 4 5 2 3 2" xfId="16780" xr:uid="{0B19B797-887C-4C90-9E29-57D412243EE2}"/>
    <cellStyle name="Normal 9 4 5 2 3 2 2" xfId="32345" xr:uid="{B556DE42-C8B3-49B1-9136-47EB2ADC125D}"/>
    <cellStyle name="Normal 9 4 5 2 3 3" xfId="32344" xr:uid="{AFE0B6A5-1747-4E87-B28A-AEB6515D10C1}"/>
    <cellStyle name="Normal 9 4 5 2 4" xfId="16781" xr:uid="{9BCCA795-74A1-4547-9BB2-DBBD73D8F9A6}"/>
    <cellStyle name="Normal 9 4 5 2 4 2" xfId="16782" xr:uid="{1DD3F578-4710-4935-8E84-61C2D9D230A8}"/>
    <cellStyle name="Normal 9 4 5 2 4 2 2" xfId="32347" xr:uid="{BF78EB81-4C92-4B74-8DF7-D80382771736}"/>
    <cellStyle name="Normal 9 4 5 2 4 3" xfId="32346" xr:uid="{79CC3FF7-8014-4CB9-83D9-DDF4F30B693B}"/>
    <cellStyle name="Normal 9 4 5 2 5" xfId="16783" xr:uid="{B39DC122-B6BC-4F25-B972-9175055AED4A}"/>
    <cellStyle name="Normal 9 4 5 2 5 2" xfId="32348" xr:uid="{88B6903C-C268-4EF4-ADA8-E01DF760799C}"/>
    <cellStyle name="Normal 9 4 5 2 6" xfId="34373" xr:uid="{C505374E-6ECB-4964-A511-0D701B9B4F39}"/>
    <cellStyle name="Normal 9 4 5 2_Canada W" xfId="35681" xr:uid="{E8E48539-89CD-4446-B842-0F73C0A98DA8}"/>
    <cellStyle name="Normal 9 4 5 3" xfId="16784" xr:uid="{63B89829-A5E6-49E7-B17F-31FE8B8AD90B}"/>
    <cellStyle name="Normal 9 4 5 3 2" xfId="16785" xr:uid="{3387EACF-CF04-4DF7-89D6-E6C387BB9F0D}"/>
    <cellStyle name="Normal 9 4 5 3 2 2" xfId="32350" xr:uid="{05AC2389-C104-49A0-B6AB-EBA9A020C169}"/>
    <cellStyle name="Normal 9 4 5 3 3" xfId="16786" xr:uid="{AB51BE23-F7F6-428B-9944-52CC70640C68}"/>
    <cellStyle name="Normal 9 4 5 3 3 2" xfId="32351" xr:uid="{37448964-D2F8-4169-9868-48AD35E9E8F3}"/>
    <cellStyle name="Normal 9 4 5 3 4" xfId="32349" xr:uid="{974307DA-5488-4B1E-99DF-C42E794475D5}"/>
    <cellStyle name="Normal 9 4 5 3_Canada W" xfId="35682" xr:uid="{D7EFB3B9-0A3B-44B7-8EE4-24D65D5889E7}"/>
    <cellStyle name="Normal 9 4 5 4" xfId="16787" xr:uid="{94081562-DC13-4CDD-A896-EC78F5FF1C1D}"/>
    <cellStyle name="Normal 9 4 5 4 2" xfId="16788" xr:uid="{06559831-AF68-4BBA-8A19-BA5DBA5B3CCC}"/>
    <cellStyle name="Normal 9 4 5 4 2 2" xfId="32353" xr:uid="{91C06215-AC9A-4DDD-AD4C-9E24D8AD41AD}"/>
    <cellStyle name="Normal 9 4 5 4 3" xfId="16789" xr:uid="{7511EFD9-98B1-42AE-855F-141D3A045AE0}"/>
    <cellStyle name="Normal 9 4 5 4 3 2" xfId="32354" xr:uid="{C311136B-7685-4A7C-8CE1-B80849F6BF06}"/>
    <cellStyle name="Normal 9 4 5 4 4" xfId="32352" xr:uid="{2D8F6A0C-9AED-4A84-8A4B-0C28C7334E5D}"/>
    <cellStyle name="Normal 9 4 5 4_Canada W" xfId="35683" xr:uid="{580D07D6-2771-4088-A4A0-0CF5A411A8A9}"/>
    <cellStyle name="Normal 9 4 5 5" xfId="16790" xr:uid="{A55C1250-B1EF-4339-88DE-6F2600778CC4}"/>
    <cellStyle name="Normal 9 4 5 5 2" xfId="16791" xr:uid="{28D30B1F-9C80-4D71-8C20-94AE35EFEA47}"/>
    <cellStyle name="Normal 9 4 5 5 2 2" xfId="32356" xr:uid="{1776E4CC-5A5D-456E-BFD1-5BBB9CFA4C98}"/>
    <cellStyle name="Normal 9 4 5 5 3" xfId="32355" xr:uid="{8A6EBEC4-5097-4CEE-AF28-EE0292160854}"/>
    <cellStyle name="Normal 9 4 5 5 3 2" xfId="37027" xr:uid="{8EADEF1B-1A70-450A-B183-4AC44F790820}"/>
    <cellStyle name="Normal 9 4 5 5 4" xfId="37025" xr:uid="{72E920FC-B3D7-4788-A613-D5F6AD87D9CF}"/>
    <cellStyle name="Normal 9 4 5 5_Canada W" xfId="35684" xr:uid="{2F3BB381-CCF7-4EED-8210-11979D81402C}"/>
    <cellStyle name="Normal 9 4 5 6" xfId="16792" xr:uid="{5F13AA52-EC04-403E-A297-5E1499294DC5}"/>
    <cellStyle name="Normal 9 4 5 6 2" xfId="16793" xr:uid="{84D131CE-3A54-48DC-97BE-F9D1563EA988}"/>
    <cellStyle name="Normal 9 4 5 6 2 2" xfId="32358" xr:uid="{F29C8769-2DE3-4D4D-92A6-9635A624C392}"/>
    <cellStyle name="Normal 9 4 5 6 3" xfId="32357" xr:uid="{7FCDC9AF-8AB4-4E82-86D6-C2946D21FED1}"/>
    <cellStyle name="Normal 9 4 5 6 3 2" xfId="37030" xr:uid="{52C56C10-8645-4089-BF82-764BFC9B955D}"/>
    <cellStyle name="Normal 9 4 5 6 4" xfId="37028" xr:uid="{E5556D60-CE36-4222-8FDF-14BCEE6643A8}"/>
    <cellStyle name="Normal 9 4 5 6_Canada W" xfId="35685" xr:uid="{96BA0960-19A3-4B2A-AFD2-83F6CCBA3CA8}"/>
    <cellStyle name="Normal 9 4 5 7" xfId="16794" xr:uid="{650757B5-4F19-4556-9991-75AAB1894F95}"/>
    <cellStyle name="Normal 9 4 5 7 2" xfId="32359" xr:uid="{2980B770-7A0B-4407-BBCA-7605E12AA95E}"/>
    <cellStyle name="Normal 9 4 5 8" xfId="33678" xr:uid="{39A414A7-E530-4F5E-BDAC-69A5840D1343}"/>
    <cellStyle name="Normal 9 4 5 8 2" xfId="37032" xr:uid="{E34D440D-9B69-4A08-A13C-6433AD5ABBC1}"/>
    <cellStyle name="Normal 9 4 5 9" xfId="34372" xr:uid="{A37DB382-5FE9-4095-ACEC-1D8E8CD1F2BB}"/>
    <cellStyle name="Normal 9 4 5 9 2" xfId="37015" xr:uid="{827335CB-E7E4-419D-8EF6-E46B7DFC0397}"/>
    <cellStyle name="Normal 9 4 5_Canada W" xfId="35686" xr:uid="{204EA18D-1C3B-4BB6-8EC8-4C4339F2F92B}"/>
    <cellStyle name="Normal 9 4 6" xfId="2099" xr:uid="{00000000-0005-0000-0000-000052090000}"/>
    <cellStyle name="Normal 9 4 6 2" xfId="16795" xr:uid="{A5DAFEAD-121A-4F25-BF08-B1CB3BC4DA4E}"/>
    <cellStyle name="Normal 9 4 6 2 2" xfId="16796" xr:uid="{24C3B2C6-7CE0-4C18-98BA-F766B061614F}"/>
    <cellStyle name="Normal 9 4 6 2 2 2" xfId="16797" xr:uid="{B0BF6E52-2371-4026-A8B7-5167D5D38521}"/>
    <cellStyle name="Normal 9 4 6 2 2 2 2" xfId="32362" xr:uid="{FFCB58FC-2BFC-40D4-B9CE-7426A426BD88}"/>
    <cellStyle name="Normal 9 4 6 2 2 3" xfId="32361" xr:uid="{9856AE7B-DBE7-4004-A6ED-E6AF530BEC80}"/>
    <cellStyle name="Normal 9 4 6 2 3" xfId="16798" xr:uid="{A1B31858-E2EE-4E84-A0F4-1F0B59F95599}"/>
    <cellStyle name="Normal 9 4 6 2 3 2" xfId="16799" xr:uid="{8B9554E8-6A51-4E94-8316-EE6B7F9613FF}"/>
    <cellStyle name="Normal 9 4 6 2 3 2 2" xfId="32364" xr:uid="{505145E9-4D64-42CE-A1BC-DB394CDA2F96}"/>
    <cellStyle name="Normal 9 4 6 2 3 3" xfId="32363" xr:uid="{DA19FCAC-9BB1-4588-AB40-CE20DA7F740A}"/>
    <cellStyle name="Normal 9 4 6 2 4" xfId="16800" xr:uid="{A736B1C2-FF24-4418-B108-7F1E00DEFC5E}"/>
    <cellStyle name="Normal 9 4 6 2 4 2" xfId="32365" xr:uid="{08A78FB7-4736-426F-93F7-6C48CBC29A4B}"/>
    <cellStyle name="Normal 9 4 6 2 5" xfId="32360" xr:uid="{53465847-7525-47BE-8195-BBB230B1396D}"/>
    <cellStyle name="Normal 9 4 6 3" xfId="16801" xr:uid="{CE6AE8E4-6834-432F-BA7C-73A0253A3815}"/>
    <cellStyle name="Normal 9 4 6 3 2" xfId="16802" xr:uid="{423F81A1-5B52-4D16-8FC5-910ED59C5ECD}"/>
    <cellStyle name="Normal 9 4 6 3 2 2" xfId="32367" xr:uid="{E09D09A9-DFB3-4549-A571-DAB365629AAF}"/>
    <cellStyle name="Normal 9 4 6 3 3" xfId="16803" xr:uid="{D9A78673-5E00-49A8-A5C5-D7CDB99575BA}"/>
    <cellStyle name="Normal 9 4 6 3 3 2" xfId="32368" xr:uid="{96D0DABC-56DA-4B61-A5CB-09E14E743C69}"/>
    <cellStyle name="Normal 9 4 6 3 4" xfId="32366" xr:uid="{3D1ABF90-EA2B-40C6-A079-FD52F3C44031}"/>
    <cellStyle name="Normal 9 4 6 4" xfId="16804" xr:uid="{D1A4157E-FEAE-4634-9FF3-08803C56215A}"/>
    <cellStyle name="Normal 9 4 6 4 2" xfId="16805" xr:uid="{461858E4-FC8A-4CE8-96D3-792704FBC16F}"/>
    <cellStyle name="Normal 9 4 6 4 2 2" xfId="32370" xr:uid="{13CBFA59-FF2A-4369-8EE7-EF23403D9765}"/>
    <cellStyle name="Normal 9 4 6 4 3" xfId="32369" xr:uid="{9652C2C0-9726-41DF-84AF-FE6FA80E4A23}"/>
    <cellStyle name="Normal 9 4 6 5" xfId="16806" xr:uid="{8C8F4BA2-7375-45E4-872B-A0401CA0489B}"/>
    <cellStyle name="Normal 9 4 6 5 2" xfId="16807" xr:uid="{0393EA1E-124E-451F-83F5-FA6A90F796D2}"/>
    <cellStyle name="Normal 9 4 6 5 2 2" xfId="32372" xr:uid="{BCEDF6C7-C3FE-4390-B63D-6F10A401469C}"/>
    <cellStyle name="Normal 9 4 6 5 3" xfId="32371" xr:uid="{DBF7DDDC-A2E3-4AA9-9ACE-51B974560103}"/>
    <cellStyle name="Normal 9 4 6 6" xfId="16808" xr:uid="{B73E50A7-61EF-48AF-B420-B80509F413FD}"/>
    <cellStyle name="Normal 9 4 6 6 2" xfId="32373" xr:uid="{0F44B701-E545-40D2-8DE7-D02961A8BADB}"/>
    <cellStyle name="Normal 9 4 6 7" xfId="34374" xr:uid="{61E50641-D64F-40C3-85EC-55778B05FF13}"/>
    <cellStyle name="Normal 9 4 6_Canada W" xfId="35687" xr:uid="{80C452DC-5FA5-4F19-B783-B38B7A110231}"/>
    <cellStyle name="Normal 9 4 7" xfId="2100" xr:uid="{00000000-0005-0000-0000-000053090000}"/>
    <cellStyle name="Normal 9 4 7 2" xfId="16809" xr:uid="{E4E64224-682B-4103-9C2B-A088AEC024D9}"/>
    <cellStyle name="Normal 9 4 7 2 2" xfId="16810" xr:uid="{2ECE990F-5FE3-4A2C-9EA5-5F36DE5ADAF9}"/>
    <cellStyle name="Normal 9 4 7 2 2 2" xfId="16811" xr:uid="{E1AB3D22-174E-4CB1-9031-79B48780E715}"/>
    <cellStyle name="Normal 9 4 7 2 2 2 2" xfId="32376" xr:uid="{FDA34B2F-0B95-4782-8849-6DDD61C6A4D8}"/>
    <cellStyle name="Normal 9 4 7 2 2 3" xfId="32375" xr:uid="{63206B8D-C3E1-48E0-8C0B-6F92E120DEFA}"/>
    <cellStyle name="Normal 9 4 7 2 3" xfId="16812" xr:uid="{8699DC4D-8E66-4921-A084-6706FC109922}"/>
    <cellStyle name="Normal 9 4 7 2 3 2" xfId="16813" xr:uid="{CB1544E8-AB60-49E4-9AF3-136D65FF393B}"/>
    <cellStyle name="Normal 9 4 7 2 3 2 2" xfId="32378" xr:uid="{F63D57CF-0016-49FE-9464-1D9CB1DA55B8}"/>
    <cellStyle name="Normal 9 4 7 2 3 3" xfId="32377" xr:uid="{8677FCBC-E1F7-4F8C-89BE-C46F5F312CD2}"/>
    <cellStyle name="Normal 9 4 7 2 4" xfId="16814" xr:uid="{5650FB1A-C0B7-45BF-A277-C1AC974D8D27}"/>
    <cellStyle name="Normal 9 4 7 2 4 2" xfId="32379" xr:uid="{7DED9211-2F26-445B-9F47-C756DDFE968B}"/>
    <cellStyle name="Normal 9 4 7 2 5" xfId="32374" xr:uid="{F84D612D-12F6-4784-9967-A547DF1F2952}"/>
    <cellStyle name="Normal 9 4 7 3" xfId="16815" xr:uid="{7A72E0B5-69A2-4480-9776-C3649711F04B}"/>
    <cellStyle name="Normal 9 4 7 3 2" xfId="16816" xr:uid="{C54FDF9A-238F-4F01-8F70-20196AEFF18C}"/>
    <cellStyle name="Normal 9 4 7 3 2 2" xfId="32381" xr:uid="{CF551C45-8955-4D14-94EE-1BFD161C339C}"/>
    <cellStyle name="Normal 9 4 7 3 3" xfId="16817" xr:uid="{E3C65F38-DBE0-464D-AE53-7A2BC87CD387}"/>
    <cellStyle name="Normal 9 4 7 3 3 2" xfId="32382" xr:uid="{61D343EA-7226-4A6B-AA50-381FF8B88D6A}"/>
    <cellStyle name="Normal 9 4 7 3 4" xfId="32380" xr:uid="{F2F1C34A-C1E6-46DC-974D-26D70854F0DB}"/>
    <cellStyle name="Normal 9 4 7 4" xfId="16818" xr:uid="{64329791-51B0-4936-BADD-7821536FAFCD}"/>
    <cellStyle name="Normal 9 4 7 4 2" xfId="16819" xr:uid="{0C9CCE83-0FF1-49A3-AADA-56049DC9228E}"/>
    <cellStyle name="Normal 9 4 7 4 2 2" xfId="32384" xr:uid="{D8C522B4-FE7B-4226-AB15-38BBCA759A54}"/>
    <cellStyle name="Normal 9 4 7 4 3" xfId="32383" xr:uid="{750DD6AB-376C-4A8C-A437-4D399DA59F9B}"/>
    <cellStyle name="Normal 9 4 7 5" xfId="16820" xr:uid="{B8CE8896-D54F-440B-B4B1-51311DBE9DEE}"/>
    <cellStyle name="Normal 9 4 7 5 2" xfId="16821" xr:uid="{9394464B-3F69-42F0-8AD6-140DD71ADDD9}"/>
    <cellStyle name="Normal 9 4 7 5 2 2" xfId="32386" xr:uid="{16F3EB6A-F4DF-4459-A620-FF7750C6297C}"/>
    <cellStyle name="Normal 9 4 7 5 3" xfId="32385" xr:uid="{145B5A86-0DBD-48E4-AB03-1B2CA9D3838F}"/>
    <cellStyle name="Normal 9 4 7 6" xfId="16822" xr:uid="{2E1CDC56-A30E-4547-8F88-9962CF87CC5A}"/>
    <cellStyle name="Normal 9 4 7 6 2" xfId="32387" xr:uid="{6C39A713-77A5-4E5F-A1AB-A38E0C94B625}"/>
    <cellStyle name="Normal 9 4 7 7" xfId="34375" xr:uid="{0A51CBE7-C9F4-469C-B0DE-6AB7045E377C}"/>
    <cellStyle name="Normal 9 4 7_Canada W" xfId="35688" xr:uid="{C00C6B6C-894E-427A-B28F-BCF44E413164}"/>
    <cellStyle name="Normal 9 4 8" xfId="16823" xr:uid="{F24FD03F-F9EF-4C66-9ABE-59B40B3B1281}"/>
    <cellStyle name="Normal 9 4 8 2" xfId="16824" xr:uid="{9622B0F4-BCF9-4E68-AD59-392FE215B979}"/>
    <cellStyle name="Normal 9 4 8 2 2" xfId="16825" xr:uid="{FB3B7312-3280-4162-B356-A25966D4903C}"/>
    <cellStyle name="Normal 9 4 8 2 2 2" xfId="32390" xr:uid="{45D1DB9F-E2B8-4391-83E5-6C3AEC6F7B9F}"/>
    <cellStyle name="Normal 9 4 8 2 3" xfId="32389" xr:uid="{C99ADC8E-0DBE-4C1F-B5F5-061F6E16F4B1}"/>
    <cellStyle name="Normal 9 4 8 3" xfId="16826" xr:uid="{0624BCF4-D57A-4C78-AA56-1199DA827FBD}"/>
    <cellStyle name="Normal 9 4 8 3 2" xfId="16827" xr:uid="{0110E985-1DBA-49C1-A98E-5A5E4A4D0FF1}"/>
    <cellStyle name="Normal 9 4 8 3 2 2" xfId="32392" xr:uid="{0629E5F8-0936-41ED-B039-BB1645B924AA}"/>
    <cellStyle name="Normal 9 4 8 3 3" xfId="32391" xr:uid="{B768566F-0324-4523-8427-CCE6E6C26895}"/>
    <cellStyle name="Normal 9 4 8 4" xfId="16828" xr:uid="{1305B2C3-DF50-4FC7-BE67-CC4968C85DF6}"/>
    <cellStyle name="Normal 9 4 8 4 2" xfId="32393" xr:uid="{FDD5FC9D-CCB2-4700-B074-DC2434EC9193}"/>
    <cellStyle name="Normal 9 4 8 5" xfId="32388" xr:uid="{A247BC82-4720-411F-832D-09161411D31D}"/>
    <cellStyle name="Normal 9 4 8_Canada W" xfId="35689" xr:uid="{D31856C1-1820-4AC4-B971-CDD903AB1640}"/>
    <cellStyle name="Normal 9 4 9" xfId="16829" xr:uid="{2B72C991-3228-43D6-A920-453BF641F0AC}"/>
    <cellStyle name="Normal 9 4 9 2" xfId="16830" xr:uid="{275C2FA3-2D34-4F7D-AC63-BD60DD86CC70}"/>
    <cellStyle name="Normal 9 4 9 2 2" xfId="32395" xr:uid="{F9D96F6C-6F92-4FEF-9771-FE45B52CE35A}"/>
    <cellStyle name="Normal 9 4 9 3" xfId="16831" xr:uid="{8F33224D-50D8-4D43-8C5B-09792004E6D8}"/>
    <cellStyle name="Normal 9 4 9 3 2" xfId="32396" xr:uid="{76C97CB4-1C8D-475B-BB09-B3C7F0FF3AA8}"/>
    <cellStyle name="Normal 9 4 9 4" xfId="32394" xr:uid="{DA0AEB48-2DE4-4B29-9781-5AD0A648B03A}"/>
    <cellStyle name="Normal 9 4 9_Canada W" xfId="35690" xr:uid="{F169F447-41CB-4593-AD01-A3CBAFA78FBE}"/>
    <cellStyle name="Normal 9 4_2015 BFOREC HFM PLBS" xfId="2101" xr:uid="{00000000-0005-0000-0000-000054090000}"/>
    <cellStyle name="Normal 9 5" xfId="16832" xr:uid="{0E13558A-78B9-4BA0-B82D-51C73F25924D}"/>
    <cellStyle name="Normal 9 5 10" xfId="33679" xr:uid="{1C6D4921-F6A3-46AF-BEC6-ACA84FC05214}"/>
    <cellStyle name="Normal 9 5 10 2" xfId="37046" xr:uid="{0AA20BD9-575D-4D7B-A5F3-EFE409885788}"/>
    <cellStyle name="Normal 9 5 11" xfId="37045" xr:uid="{B0E94007-F257-4B8C-B520-C1CEACAD15D5}"/>
    <cellStyle name="Normal 9 5 2" xfId="16833" xr:uid="{497ADF6F-196D-4A41-A4A7-16E76D2393BC}"/>
    <cellStyle name="Normal 9 5 2 2" xfId="32398" xr:uid="{EB8BD908-F996-48D4-B906-5DBF816FB277}"/>
    <cellStyle name="Normal 9 5 2 2 2" xfId="33680" xr:uid="{02B202CC-2068-46B0-9664-7141466AF407}"/>
    <cellStyle name="Normal 9 5 2 2 2 2" xfId="37049" xr:uid="{DF554D4F-3862-46CE-9E84-5454F61E8B28}"/>
    <cellStyle name="Normal 9 5 2 2 3" xfId="33681" xr:uid="{00E30067-0E2B-4F8D-B069-85DEC679DD43}"/>
    <cellStyle name="Normal 9 5 2 2 3 2" xfId="37050" xr:uid="{EE8E254F-6DB9-4B99-A184-0C31153102D2}"/>
    <cellStyle name="Normal 9 5 2 2 4" xfId="37048" xr:uid="{DA4AD389-38A1-44D6-9579-69757EE6BD27}"/>
    <cellStyle name="Normal 9 5 2 2_Canada W" xfId="35691" xr:uid="{60E98BDB-9B36-463B-A8AF-83542B13E9BC}"/>
    <cellStyle name="Normal 9 5 2 3" xfId="33682" xr:uid="{7B08A7BD-1990-4212-97EE-6B152A46CF66}"/>
    <cellStyle name="Normal 9 5 2 3 2" xfId="33683" xr:uid="{20ECCD95-2A5F-431E-A051-D8624E822A25}"/>
    <cellStyle name="Normal 9 5 2 3 2 2" xfId="37052" xr:uid="{8AF4955B-CABE-4298-B895-0AEF1F56A2AD}"/>
    <cellStyle name="Normal 9 5 2 3 3" xfId="33684" xr:uid="{4F165830-FEB1-45BB-B20B-F874BBC62A5A}"/>
    <cellStyle name="Normal 9 5 2 3 3 2" xfId="37053" xr:uid="{E69FFF83-EEB2-4BBE-B8F5-1AB0B002858A}"/>
    <cellStyle name="Normal 9 5 2 3 4" xfId="37051" xr:uid="{D07ECC67-B108-4F7D-88A3-61DCBA419829}"/>
    <cellStyle name="Normal 9 5 2 3_Canada W" xfId="35692" xr:uid="{F8B41E88-3200-4925-85B5-6A7A87EA9DA9}"/>
    <cellStyle name="Normal 9 5 2 4" xfId="33685" xr:uid="{7F436748-3B20-44F1-9DD9-8FAACA3D968A}"/>
    <cellStyle name="Normal 9 5 2 4 2" xfId="33686" xr:uid="{633C0533-E7DE-42A6-8C37-F332630B940B}"/>
    <cellStyle name="Normal 9 5 2 4 2 2" xfId="37055" xr:uid="{F278E476-8D88-4A62-A7B1-9B49B15A91EC}"/>
    <cellStyle name="Normal 9 5 2 4 3" xfId="33687" xr:uid="{872DCFB3-1293-4AD4-8C37-B5F7750BBBD8}"/>
    <cellStyle name="Normal 9 5 2 4 3 2" xfId="37056" xr:uid="{480E92F1-172C-4147-A74B-F447C9771275}"/>
    <cellStyle name="Normal 9 5 2 4 4" xfId="37054" xr:uid="{CB62271E-F37B-4D8B-A8EC-7CBA75BE530B}"/>
    <cellStyle name="Normal 9 5 2 4_Canada W" xfId="35693" xr:uid="{8A825B48-81AE-453E-B49F-A32A91CA4945}"/>
    <cellStyle name="Normal 9 5 2 5" xfId="33688" xr:uid="{C670723E-30C3-4726-85B4-391B1865499D}"/>
    <cellStyle name="Normal 9 5 2 5 2" xfId="33689" xr:uid="{AB45DE04-E4A6-44F2-ACA0-208678472AD8}"/>
    <cellStyle name="Normal 9 5 2 5 2 2" xfId="37058" xr:uid="{389EA86B-146E-4D06-BF9A-7C5B60A66748}"/>
    <cellStyle name="Normal 9 5 2 5 3" xfId="33690" xr:uid="{09794E01-7A10-4745-BEF0-0E10BD25CECF}"/>
    <cellStyle name="Normal 9 5 2 5 3 2" xfId="37059" xr:uid="{BAA2E599-0519-4C4D-8F1F-4A75443632E8}"/>
    <cellStyle name="Normal 9 5 2 5 4" xfId="37057" xr:uid="{2ED379B9-8DCC-49F1-B04D-4DDFF148E802}"/>
    <cellStyle name="Normal 9 5 2 5_Canada W" xfId="35694" xr:uid="{374450DA-7136-406C-8961-374B0C5C7437}"/>
    <cellStyle name="Normal 9 5 2 6" xfId="33691" xr:uid="{35A8CB60-6627-40BE-942D-7B732DCCD354}"/>
    <cellStyle name="Normal 9 5 2 6 2" xfId="33692" xr:uid="{93286E02-AE14-4377-BD40-B5B8948E975A}"/>
    <cellStyle name="Normal 9 5 2 6 2 2" xfId="37061" xr:uid="{D5674F77-55BB-4735-9BC4-C3AC79E6D971}"/>
    <cellStyle name="Normal 9 5 2 6 3" xfId="33693" xr:uid="{D124DFAC-C480-44D0-927E-72667CFF7E19}"/>
    <cellStyle name="Normal 9 5 2 6 3 2" xfId="37062" xr:uid="{18C4626E-68C5-41CA-8777-4AAFCFF2D1D9}"/>
    <cellStyle name="Normal 9 5 2 6 4" xfId="37060" xr:uid="{589094E2-9920-4E91-BB88-F64AACA0F81B}"/>
    <cellStyle name="Normal 9 5 2 6_Canada W" xfId="35695" xr:uid="{301DF630-2536-4210-9D0C-E6FC1835D680}"/>
    <cellStyle name="Normal 9 5 2 7" xfId="33694" xr:uid="{E98EEF4C-E084-4CBF-86A7-FA1FD59FE108}"/>
    <cellStyle name="Normal 9 5 2 7 2" xfId="37063" xr:uid="{FAAD207B-AA4A-4F18-90E6-C0C8C6447B6F}"/>
    <cellStyle name="Normal 9 5 2 8" xfId="33695" xr:uid="{01DE004C-D4DF-4923-8E1B-FE36C4FDA8FB}"/>
    <cellStyle name="Normal 9 5 2 8 2" xfId="37064" xr:uid="{0F5258CC-200F-46E2-A7C4-65EB8F4E0ECD}"/>
    <cellStyle name="Normal 9 5 2 9" xfId="37047" xr:uid="{F3AF3C5A-3643-4D72-BB19-A97FF722F62A}"/>
    <cellStyle name="Normal 9 5 2_Canada W" xfId="35696" xr:uid="{8F338FAA-6E90-4361-BC43-8B847BB73400}"/>
    <cellStyle name="Normal 9 5 3" xfId="16834" xr:uid="{9DA8B23A-6A8C-4F26-912B-07490D9398C3}"/>
    <cellStyle name="Normal 9 5 3 2" xfId="32399" xr:uid="{B79789DC-C521-46AD-B00D-D6E5E4F8D0EB}"/>
    <cellStyle name="Normal 9 5 3 2 2" xfId="33696" xr:uid="{BFBB71D6-0439-435A-AF17-C66516E1DDFF}"/>
    <cellStyle name="Normal 9 5 3 2 2 2" xfId="37067" xr:uid="{C04000A6-9142-48AE-80C0-240D34939999}"/>
    <cellStyle name="Normal 9 5 3 2 3" xfId="33697" xr:uid="{A23C5B25-84E5-4010-B613-B628BB8441FF}"/>
    <cellStyle name="Normal 9 5 3 2 3 2" xfId="37068" xr:uid="{6A28963B-C14C-467C-81FA-B2BF7DDFA77F}"/>
    <cellStyle name="Normal 9 5 3 2 4" xfId="37066" xr:uid="{1B4D76A3-F061-4FF3-8F84-DB17283110A7}"/>
    <cellStyle name="Normal 9 5 3 2_Canada W" xfId="35697" xr:uid="{1220BD6F-35E5-4198-912C-0CCEF90CAAA5}"/>
    <cellStyle name="Normal 9 5 3 3" xfId="33698" xr:uid="{6EF1A9C0-B10B-4FE0-B14F-04B065FE8066}"/>
    <cellStyle name="Normal 9 5 3 3 2" xfId="33699" xr:uid="{D2921675-7B03-48CB-9127-206F45E7728D}"/>
    <cellStyle name="Normal 9 5 3 3 2 2" xfId="37070" xr:uid="{5FFC14FE-3F04-4CD3-9545-6F2D2E2F1620}"/>
    <cellStyle name="Normal 9 5 3 3 3" xfId="33700" xr:uid="{539EA21B-B591-4C08-A0AF-4D077D76DCA9}"/>
    <cellStyle name="Normal 9 5 3 3 3 2" xfId="37071" xr:uid="{7B80BD8B-493B-4933-85A2-C5F1245C5FC1}"/>
    <cellStyle name="Normal 9 5 3 3 4" xfId="37069" xr:uid="{FC339E74-38C0-4CA2-A020-F84947F71BAF}"/>
    <cellStyle name="Normal 9 5 3 3_Canada W" xfId="35698" xr:uid="{27A12D2A-C312-422E-B0E1-B40A30E70DBD}"/>
    <cellStyle name="Normal 9 5 3 4" xfId="33701" xr:uid="{C824E50C-5D25-47A8-973C-9046CF0CBB0B}"/>
    <cellStyle name="Normal 9 5 3 4 2" xfId="33702" xr:uid="{0FAAD695-E574-47A1-859C-96CCCECB26B3}"/>
    <cellStyle name="Normal 9 5 3 4 2 2" xfId="37073" xr:uid="{2E24A934-1DD6-405C-9748-88E701BBCD46}"/>
    <cellStyle name="Normal 9 5 3 4 3" xfId="33703" xr:uid="{B4098A54-C11A-4444-B2DF-90E6FCB941B2}"/>
    <cellStyle name="Normal 9 5 3 4 3 2" xfId="37074" xr:uid="{EE13F58D-0E88-4377-9CB4-00B13AAF1491}"/>
    <cellStyle name="Normal 9 5 3 4 4" xfId="37072" xr:uid="{BEDF0DE4-5221-489B-829E-28F0D4C1D116}"/>
    <cellStyle name="Normal 9 5 3 4_Canada W" xfId="35699" xr:uid="{4C07D580-D086-46DB-88FE-ED1E723638D9}"/>
    <cellStyle name="Normal 9 5 3 5" xfId="33704" xr:uid="{04E92F79-FAD6-442A-9A54-B166E59EDBC3}"/>
    <cellStyle name="Normal 9 5 3 5 2" xfId="33705" xr:uid="{529C8205-97A8-4644-876C-2B24A618D488}"/>
    <cellStyle name="Normal 9 5 3 5 2 2" xfId="37076" xr:uid="{C94E38AD-3311-4D41-BE3E-442F1EF0C45B}"/>
    <cellStyle name="Normal 9 5 3 5 3" xfId="33706" xr:uid="{251AA5B4-D50F-4919-948A-C57A8AAE865C}"/>
    <cellStyle name="Normal 9 5 3 5 3 2" xfId="37077" xr:uid="{A7B65A89-DD1F-4A53-A685-E8704E80F716}"/>
    <cellStyle name="Normal 9 5 3 5 4" xfId="37075" xr:uid="{4BFABA58-400A-478C-A38E-F805D2D46953}"/>
    <cellStyle name="Normal 9 5 3 5_Canada W" xfId="35700" xr:uid="{3C2B26F3-4A76-4AEF-9DAC-5C4DDE288727}"/>
    <cellStyle name="Normal 9 5 3 6" xfId="33707" xr:uid="{610BD8C7-6ACD-4F27-8ED8-B3EAA54BF6F3}"/>
    <cellStyle name="Normal 9 5 3 6 2" xfId="33708" xr:uid="{C25E2FF8-C3DD-459E-B90A-398940F93931}"/>
    <cellStyle name="Normal 9 5 3 6 2 2" xfId="37079" xr:uid="{A41D427E-BD97-4CCE-8E84-84B7C37F6274}"/>
    <cellStyle name="Normal 9 5 3 6 3" xfId="33709" xr:uid="{BEB53DBC-C22A-4BDF-8882-DC688D226A63}"/>
    <cellStyle name="Normal 9 5 3 6 3 2" xfId="37080" xr:uid="{AC5D63FF-5064-4D5A-89DF-0657E69774D9}"/>
    <cellStyle name="Normal 9 5 3 6 4" xfId="37078" xr:uid="{E018C5CC-9C97-4F0D-BEAF-6E56903721FF}"/>
    <cellStyle name="Normal 9 5 3 6_Canada W" xfId="35701" xr:uid="{76A2DB1A-B17B-423C-B84A-E54356F678A9}"/>
    <cellStyle name="Normal 9 5 3 7" xfId="33710" xr:uid="{4C7D9873-572E-494F-9E88-368B1FA33C79}"/>
    <cellStyle name="Normal 9 5 3 7 2" xfId="37081" xr:uid="{54686DA1-8F27-4241-BBB5-3EE96874596D}"/>
    <cellStyle name="Normal 9 5 3 8" xfId="33711" xr:uid="{9BFF4ED1-D7CF-4F97-9CB7-3AB7FF2E0AD5}"/>
    <cellStyle name="Normal 9 5 3 8 2" xfId="37082" xr:uid="{D38A9617-DA56-4D69-B4E0-5B4568D44859}"/>
    <cellStyle name="Normal 9 5 3 9" xfId="37065" xr:uid="{120A838C-B297-4D20-B1BD-DE5B6749B39C}"/>
    <cellStyle name="Normal 9 5 3_Canada W" xfId="35702" xr:uid="{73B07FB5-24D2-4D7E-B180-173519C72D75}"/>
    <cellStyle name="Normal 9 5 4" xfId="32397" xr:uid="{C7DC12C4-EBB3-4F61-9E11-761FE656210F}"/>
    <cellStyle name="Normal 9 5 4 2" xfId="33712" xr:uid="{F248214C-9793-45D6-8F8A-DDE09CA902A1}"/>
    <cellStyle name="Normal 9 5 4 2 2" xfId="37084" xr:uid="{84606C85-22C7-4343-879E-4FC8F032AA35}"/>
    <cellStyle name="Normal 9 5 4 3" xfId="33713" xr:uid="{424B6574-579E-4050-A1E5-1EB56EB340C6}"/>
    <cellStyle name="Normal 9 5 4 3 2" xfId="37085" xr:uid="{1904276A-0B3F-42D4-97AE-38135EBD6707}"/>
    <cellStyle name="Normal 9 5 4 4" xfId="37083" xr:uid="{ACC2046A-B973-4B7E-95A3-A877B34BD9BA}"/>
    <cellStyle name="Normal 9 5 4_Canada W" xfId="35703" xr:uid="{E1094E5B-0D63-445E-8D84-A17F43938A9B}"/>
    <cellStyle name="Normal 9 5 5" xfId="33714" xr:uid="{FEC0C3CC-DF77-4989-8613-A5A6F591DEF1}"/>
    <cellStyle name="Normal 9 5 5 2" xfId="33715" xr:uid="{AAEEEFEE-B186-49C4-98E7-5F0E572BC94E}"/>
    <cellStyle name="Normal 9 5 5 2 2" xfId="37087" xr:uid="{AFF7F436-1AA2-4F27-81B3-9F30D4C7C6EC}"/>
    <cellStyle name="Normal 9 5 5 3" xfId="33716" xr:uid="{277EDECC-9A79-4DAE-9538-EBDECD5BDB3E}"/>
    <cellStyle name="Normal 9 5 5 3 2" xfId="37088" xr:uid="{36A682D4-6704-4DE2-8642-467F396F4463}"/>
    <cellStyle name="Normal 9 5 5 4" xfId="37086" xr:uid="{4E8FA62B-FB8A-41AF-91EB-F65B824A8B97}"/>
    <cellStyle name="Normal 9 5 5_Canada W" xfId="35704" xr:uid="{E7AC8455-408A-41CD-9772-FE2A71FD8B5D}"/>
    <cellStyle name="Normal 9 5 6" xfId="33717" xr:uid="{BDCB0A12-A060-4D7F-9948-03EC1E1C81B7}"/>
    <cellStyle name="Normal 9 5 6 2" xfId="33718" xr:uid="{7793CD34-DD28-4D03-A492-9F7165111C50}"/>
    <cellStyle name="Normal 9 5 6 2 2" xfId="37090" xr:uid="{79B72842-F65E-4FCD-A265-11A328283619}"/>
    <cellStyle name="Normal 9 5 6 3" xfId="33719" xr:uid="{9AFEF28F-84D2-4272-A2A5-A7F03B46ACEC}"/>
    <cellStyle name="Normal 9 5 6 3 2" xfId="37091" xr:uid="{BDC3792A-2718-4E9F-8BB2-4D5FFB81DE12}"/>
    <cellStyle name="Normal 9 5 6 4" xfId="37089" xr:uid="{430AEFB1-6B18-41E0-850B-C3ADC9F6C4B6}"/>
    <cellStyle name="Normal 9 5 6_Canada W" xfId="35705" xr:uid="{0E84DDBF-124D-4240-8D8A-9D316D2486DA}"/>
    <cellStyle name="Normal 9 5 7" xfId="33720" xr:uid="{C27FE523-90B6-45BF-957A-54937FECC44A}"/>
    <cellStyle name="Normal 9 5 7 2" xfId="33721" xr:uid="{7A6878DC-84C3-4B8F-BD8A-F4A5F7B22870}"/>
    <cellStyle name="Normal 9 5 7 2 2" xfId="37093" xr:uid="{F0AABE1F-EA63-4BE2-A4FE-2225C53CC660}"/>
    <cellStyle name="Normal 9 5 7 3" xfId="33722" xr:uid="{7B91EB33-9435-4364-8C65-CC0B66BE4252}"/>
    <cellStyle name="Normal 9 5 7 3 2" xfId="37094" xr:uid="{AE198866-4E55-4451-A631-E0F6BE152310}"/>
    <cellStyle name="Normal 9 5 7 4" xfId="37092" xr:uid="{AB510B26-A133-4AAC-A9D3-05F320E05E50}"/>
    <cellStyle name="Normal 9 5 7_Canada W" xfId="35706" xr:uid="{A5138DC5-4937-4D89-84E4-FB3E716DB221}"/>
    <cellStyle name="Normal 9 5 8" xfId="33723" xr:uid="{F59E36DC-CA47-4F1F-A897-9C93CA660137}"/>
    <cellStyle name="Normal 9 5 8 2" xfId="33724" xr:uid="{3E216D74-BD46-4497-8DB7-2E3E7F085856}"/>
    <cellStyle name="Normal 9 5 8 2 2" xfId="37096" xr:uid="{9EC0E0D2-BC9F-48F6-83ED-37499724C9BD}"/>
    <cellStyle name="Normal 9 5 8 3" xfId="33725" xr:uid="{98270ECB-87B5-4E96-BD0C-4375FA9DD181}"/>
    <cellStyle name="Normal 9 5 8 3 2" xfId="37097" xr:uid="{5C122E17-F8BE-45F2-B5FD-256BA80A407E}"/>
    <cellStyle name="Normal 9 5 8 4" xfId="37095" xr:uid="{4B250A3B-CD82-4F58-A0B5-41AAEF431535}"/>
    <cellStyle name="Normal 9 5 8_Canada W" xfId="35707" xr:uid="{47CDEFD1-EB6C-496E-B76D-B1A979A9AA48}"/>
    <cellStyle name="Normal 9 5 9" xfId="33726" xr:uid="{CD3B1689-9FB3-4F36-A383-841E3D625D9B}"/>
    <cellStyle name="Normal 9 5 9 2" xfId="37098" xr:uid="{79F3EC05-4B7C-4668-928E-7BABED901825}"/>
    <cellStyle name="Normal 9 5_Canada W" xfId="35708" xr:uid="{A7B76FD8-99A9-416F-B186-631E10B7CD56}"/>
    <cellStyle name="Normal 9 6" xfId="33727" xr:uid="{B2EBAA1D-B7A3-40DA-8D2B-56833861AB37}"/>
    <cellStyle name="Normal 9 6 10" xfId="33728" xr:uid="{A5A48A0C-1FF7-4879-8D89-790F43576325}"/>
    <cellStyle name="Normal 9 6 10 2" xfId="37100" xr:uid="{D7C9E333-4BA8-49CC-A2C2-D480BE8C35C4}"/>
    <cellStyle name="Normal 9 6 11" xfId="37099" xr:uid="{C0CFB0E7-CE45-43A6-91F9-B3337D3903B3}"/>
    <cellStyle name="Normal 9 6 2" xfId="33729" xr:uid="{68179C4E-EE8A-4791-A7F2-C7E4D43314EC}"/>
    <cellStyle name="Normal 9 6 2 2" xfId="33730" xr:uid="{1C724D4D-0965-4B61-9C80-A4FD70FF0A1E}"/>
    <cellStyle name="Normal 9 6 2 2 2" xfId="33731" xr:uid="{6CC4520F-BBD9-4107-828C-BC87747AB0F8}"/>
    <cellStyle name="Normal 9 6 2 2 2 2" xfId="37103" xr:uid="{957A8711-7D76-4B29-979C-3143E0564D64}"/>
    <cellStyle name="Normal 9 6 2 2 3" xfId="33732" xr:uid="{EC35CA95-D531-4B4E-8B32-91791C6851A1}"/>
    <cellStyle name="Normal 9 6 2 2 3 2" xfId="37104" xr:uid="{FFC7CAC9-1E7E-45A2-AB09-8ECF07FCA996}"/>
    <cellStyle name="Normal 9 6 2 2 4" xfId="37102" xr:uid="{BB98D06D-4140-4EBB-BAA5-FF603F91AB1E}"/>
    <cellStyle name="Normal 9 6 2 2_Canada W" xfId="35709" xr:uid="{4FB1F567-1396-4220-8AC8-0F4F52138B42}"/>
    <cellStyle name="Normal 9 6 2 3" xfId="33733" xr:uid="{E23EB4CF-C6D2-401C-BF8C-1AF7EE32C75F}"/>
    <cellStyle name="Normal 9 6 2 3 2" xfId="33734" xr:uid="{7967919A-816F-497D-9706-0DFFFC3F03AF}"/>
    <cellStyle name="Normal 9 6 2 3 2 2" xfId="37106" xr:uid="{DCC803B3-F5A1-487F-B411-F13598744AA4}"/>
    <cellStyle name="Normal 9 6 2 3 3" xfId="33735" xr:uid="{7553762F-AE0E-44AA-B843-6480E55D2AFB}"/>
    <cellStyle name="Normal 9 6 2 3 3 2" xfId="37107" xr:uid="{90F46F92-A79C-4D47-A970-EEF494C69CE1}"/>
    <cellStyle name="Normal 9 6 2 3 4" xfId="37105" xr:uid="{629F110E-3997-4EAE-9B4C-9184539329AF}"/>
    <cellStyle name="Normal 9 6 2 3_Canada W" xfId="35710" xr:uid="{0A105ED4-7B8E-4448-AB29-903B09182DB9}"/>
    <cellStyle name="Normal 9 6 2 4" xfId="33736" xr:uid="{A2912C03-1C78-4A7A-B258-108A3DEE1AE7}"/>
    <cellStyle name="Normal 9 6 2 4 2" xfId="33737" xr:uid="{6BFE762A-AE63-4A93-AAD9-DDBDAD160B90}"/>
    <cellStyle name="Normal 9 6 2 4 2 2" xfId="37109" xr:uid="{216D8CA0-E28C-4F76-911C-FE58E66FF8BF}"/>
    <cellStyle name="Normal 9 6 2 4 3" xfId="33738" xr:uid="{70B404E8-64B4-453E-8404-16ED131BF97C}"/>
    <cellStyle name="Normal 9 6 2 4 3 2" xfId="37110" xr:uid="{CDAF8EA6-730D-4083-BE65-FFFA8317BDD8}"/>
    <cellStyle name="Normal 9 6 2 4 4" xfId="37108" xr:uid="{31B5F359-A920-4B3F-9739-5C2C7A0E8D33}"/>
    <cellStyle name="Normal 9 6 2 4_Canada W" xfId="35711" xr:uid="{DE6946B3-A9B3-46A2-A68F-A44237DECD7A}"/>
    <cellStyle name="Normal 9 6 2 5" xfId="33739" xr:uid="{E04E268B-2BFD-4FB7-A6DB-805676235484}"/>
    <cellStyle name="Normal 9 6 2 5 2" xfId="33740" xr:uid="{93D11B31-18EA-4811-BC4B-D8E1674FF0E3}"/>
    <cellStyle name="Normal 9 6 2 5 2 2" xfId="37112" xr:uid="{46656F99-1345-4EA9-B0FE-7C10013B6071}"/>
    <cellStyle name="Normal 9 6 2 5 3" xfId="33741" xr:uid="{5AB17327-7411-400E-AE67-92F056AC51A4}"/>
    <cellStyle name="Normal 9 6 2 5 3 2" xfId="37113" xr:uid="{2A3FEC52-773C-4088-BC48-7EAA61016891}"/>
    <cellStyle name="Normal 9 6 2 5 4" xfId="37111" xr:uid="{07E935E9-76C1-400A-B985-38F1F63DA75E}"/>
    <cellStyle name="Normal 9 6 2 5_Canada W" xfId="35712" xr:uid="{DF9A0A1F-0B63-4858-A790-8C8586F3518C}"/>
    <cellStyle name="Normal 9 6 2 6" xfId="33742" xr:uid="{716614BC-407E-4BC8-9DA9-E01F8806A291}"/>
    <cellStyle name="Normal 9 6 2 6 2" xfId="33743" xr:uid="{8255E4C9-CDBA-4B64-B427-27E065CF07D6}"/>
    <cellStyle name="Normal 9 6 2 6 2 2" xfId="37115" xr:uid="{D101371B-1DE9-4BDF-8493-0B6A16057793}"/>
    <cellStyle name="Normal 9 6 2 6 3" xfId="33744" xr:uid="{9757FFC5-F47C-497E-AE20-56DAB3C1F91A}"/>
    <cellStyle name="Normal 9 6 2 6 3 2" xfId="37116" xr:uid="{93BEBD16-99D8-446E-9383-875AB79B365F}"/>
    <cellStyle name="Normal 9 6 2 6 4" xfId="37114" xr:uid="{218AB268-2C9E-496D-8D34-B43763FEF881}"/>
    <cellStyle name="Normal 9 6 2 6_Canada W" xfId="35713" xr:uid="{31752164-CF84-4E0D-993A-8F4D67EE00DF}"/>
    <cellStyle name="Normal 9 6 2 7" xfId="33745" xr:uid="{1CBA926E-4F5B-4491-BF2E-144751BA4314}"/>
    <cellStyle name="Normal 9 6 2 7 2" xfId="37117" xr:uid="{D266164B-8B52-4B51-B157-BC0835A8DFE6}"/>
    <cellStyle name="Normal 9 6 2 8" xfId="33746" xr:uid="{C4FB03F2-A96C-4D27-BE55-58588553C34D}"/>
    <cellStyle name="Normal 9 6 2 8 2" xfId="37118" xr:uid="{58B4EECE-DEB4-4405-9CD5-A081EE921A0A}"/>
    <cellStyle name="Normal 9 6 2 9" xfId="37101" xr:uid="{13E4FC6B-854A-452D-A5D9-D49B6FA71D92}"/>
    <cellStyle name="Normal 9 6 2_Canada W" xfId="35714" xr:uid="{462806CD-CA83-424A-97B1-51111ED241F9}"/>
    <cellStyle name="Normal 9 6 3" xfId="33747" xr:uid="{E60950FD-97B3-4A1B-BD94-ADC9D36BF848}"/>
    <cellStyle name="Normal 9 6 3 2" xfId="33748" xr:uid="{463F6F04-2548-4E76-8AA5-091F79D7740A}"/>
    <cellStyle name="Normal 9 6 3 2 2" xfId="33749" xr:uid="{9BFD5434-1D9A-4559-913A-492CA624782D}"/>
    <cellStyle name="Normal 9 6 3 2 2 2" xfId="37121" xr:uid="{26E36082-97D8-4833-8F1F-698CD57734DC}"/>
    <cellStyle name="Normal 9 6 3 2 3" xfId="33750" xr:uid="{A0A4D15F-4777-4BED-9A10-45CF77B16DEF}"/>
    <cellStyle name="Normal 9 6 3 2 3 2" xfId="37122" xr:uid="{F37E1519-61D0-4768-9B83-920034F5B593}"/>
    <cellStyle name="Normal 9 6 3 2 4" xfId="37120" xr:uid="{100B88C4-EB86-49B5-87CD-68BB941ED7E7}"/>
    <cellStyle name="Normal 9 6 3 2_Canada W" xfId="35715" xr:uid="{DB18DA78-7B80-40D7-82CD-D22C5DEC0A75}"/>
    <cellStyle name="Normal 9 6 3 3" xfId="33751" xr:uid="{A8C80DC9-D309-4253-8CBC-E290B4985C66}"/>
    <cellStyle name="Normal 9 6 3 3 2" xfId="33752" xr:uid="{FCA6EE0C-A1CB-44D7-A524-1452B88F75F7}"/>
    <cellStyle name="Normal 9 6 3 3 2 2" xfId="37124" xr:uid="{C0A69046-44D7-4C06-AF8E-66E8D2A4BD32}"/>
    <cellStyle name="Normal 9 6 3 3 3" xfId="33753" xr:uid="{BF2C1881-F668-4EAF-93AE-38EB7343906B}"/>
    <cellStyle name="Normal 9 6 3 3 3 2" xfId="37125" xr:uid="{243BA3DA-19B6-4702-AA12-70EDD3CE73E5}"/>
    <cellStyle name="Normal 9 6 3 3 4" xfId="37123" xr:uid="{F4574599-95CA-4FC9-822B-568BA71C792A}"/>
    <cellStyle name="Normal 9 6 3 3_Canada W" xfId="35716" xr:uid="{61E98BB2-627B-409B-92D9-2F2754EE0B27}"/>
    <cellStyle name="Normal 9 6 3 4" xfId="33754" xr:uid="{2459D224-38F9-495B-91D2-AFFD94188F04}"/>
    <cellStyle name="Normal 9 6 3 4 2" xfId="33755" xr:uid="{1CD23533-DF79-4B3F-957B-3A6B953D1435}"/>
    <cellStyle name="Normal 9 6 3 4 2 2" xfId="37127" xr:uid="{6418D3D9-1940-45AC-88B8-05863411EE2D}"/>
    <cellStyle name="Normal 9 6 3 4 3" xfId="33756" xr:uid="{9C909E34-A35D-45A5-B4DF-B67794B7F307}"/>
    <cellStyle name="Normal 9 6 3 4 3 2" xfId="37128" xr:uid="{3B26536B-D50E-44A8-B65A-01E7D0E165B9}"/>
    <cellStyle name="Normal 9 6 3 4 4" xfId="37126" xr:uid="{E93F1013-40C2-4CC9-B751-35CC0B15B657}"/>
    <cellStyle name="Normal 9 6 3 4_Canada W" xfId="35717" xr:uid="{6CBF4CAD-FE47-408E-AA34-790B6AA7752B}"/>
    <cellStyle name="Normal 9 6 3 5" xfId="33757" xr:uid="{6C509E15-9A49-466B-BAB0-FD0AE1EA4667}"/>
    <cellStyle name="Normal 9 6 3 5 2" xfId="33758" xr:uid="{0A39680B-7DA3-4FA0-9FE2-73E285CB1B46}"/>
    <cellStyle name="Normal 9 6 3 5 2 2" xfId="37130" xr:uid="{361B38A0-0268-460E-99CA-7332ADDD8313}"/>
    <cellStyle name="Normal 9 6 3 5 3" xfId="33759" xr:uid="{FE3B9783-BAD4-4CAA-A130-69D3D87B0000}"/>
    <cellStyle name="Normal 9 6 3 5 3 2" xfId="37131" xr:uid="{DB974137-5CAF-4C13-846D-95D99AC28C57}"/>
    <cellStyle name="Normal 9 6 3 5 4" xfId="37129" xr:uid="{B845C4EA-1789-417C-99EF-552FE32BE981}"/>
    <cellStyle name="Normal 9 6 3 5_Canada W" xfId="35718" xr:uid="{5DB5BE05-D022-4886-A30C-8F37CB9E35FC}"/>
    <cellStyle name="Normal 9 6 3 6" xfId="33760" xr:uid="{8CED5BA4-3019-409F-9376-73215AFB71AD}"/>
    <cellStyle name="Normal 9 6 3 6 2" xfId="33761" xr:uid="{6DB375C8-3592-4B15-9B96-CD042A32D833}"/>
    <cellStyle name="Normal 9 6 3 6 2 2" xfId="37133" xr:uid="{0A035832-B09F-4C50-841F-373CE063ACF4}"/>
    <cellStyle name="Normal 9 6 3 6 3" xfId="33762" xr:uid="{A8FEABD1-9934-423F-8B33-5E8468C3447D}"/>
    <cellStyle name="Normal 9 6 3 6 3 2" xfId="37134" xr:uid="{9D6D0710-46EF-4546-82A6-50F9B9BE8054}"/>
    <cellStyle name="Normal 9 6 3 6 4" xfId="37132" xr:uid="{BB1C4430-410C-49D1-996B-CCA13DADC3E6}"/>
    <cellStyle name="Normal 9 6 3 6_Canada W" xfId="35719" xr:uid="{2EC79DC7-B83A-43E3-97EB-E07575FC8C19}"/>
    <cellStyle name="Normal 9 6 3 7" xfId="33763" xr:uid="{89249DBA-7911-4803-B4C0-A8B2DFCD7A76}"/>
    <cellStyle name="Normal 9 6 3 7 2" xfId="37135" xr:uid="{797011A4-CA6D-4456-8DFE-096B2D036E91}"/>
    <cellStyle name="Normal 9 6 3 8" xfId="33764" xr:uid="{3DB4A783-9BDB-46F6-AA5E-EBAACB3292D5}"/>
    <cellStyle name="Normal 9 6 3 8 2" xfId="37136" xr:uid="{F8CF1D9E-81AF-4096-95BF-0118804667AC}"/>
    <cellStyle name="Normal 9 6 3 9" xfId="37119" xr:uid="{40F4D9C3-7B13-4315-B406-ABEDD486D9A8}"/>
    <cellStyle name="Normal 9 6 3_Canada W" xfId="35720" xr:uid="{25629A48-6FFF-4353-8378-792C4A6E2A7E}"/>
    <cellStyle name="Normal 9 6 4" xfId="33765" xr:uid="{40D2CCA5-F88A-411D-B0B6-6285BE4AFCC8}"/>
    <cellStyle name="Normal 9 6 4 2" xfId="33766" xr:uid="{DEC306FE-A61F-4591-9FB3-7119898C639A}"/>
    <cellStyle name="Normal 9 6 4 2 2" xfId="37138" xr:uid="{DA327093-45E9-4807-96BD-029E21ADBEE1}"/>
    <cellStyle name="Normal 9 6 4 3" xfId="33767" xr:uid="{3725273E-28EA-49EA-AA25-184FB697D7EC}"/>
    <cellStyle name="Normal 9 6 4 3 2" xfId="37139" xr:uid="{321CB2BC-3DE8-4DD8-A3C2-CBEE12E80098}"/>
    <cellStyle name="Normal 9 6 4 4" xfId="37137" xr:uid="{CED6D2C5-BE92-4007-ABB4-700034671266}"/>
    <cellStyle name="Normal 9 6 4_Canada W" xfId="35721" xr:uid="{FCD6BC80-4653-4854-A2E8-1171D3806D8D}"/>
    <cellStyle name="Normal 9 6 5" xfId="33768" xr:uid="{24567E10-3F05-4C42-A92D-C612F69A00FD}"/>
    <cellStyle name="Normal 9 6 5 2" xfId="33769" xr:uid="{DA10B433-1488-423F-9FED-06CAEB105058}"/>
    <cellStyle name="Normal 9 6 5 2 2" xfId="37141" xr:uid="{64174DFF-0537-4796-84F8-06FEB5DB9693}"/>
    <cellStyle name="Normal 9 6 5 3" xfId="33770" xr:uid="{26994897-D758-45C5-967A-037DE505D1D1}"/>
    <cellStyle name="Normal 9 6 5 3 2" xfId="37142" xr:uid="{FB68F685-480E-4986-913F-8868DD3DE015}"/>
    <cellStyle name="Normal 9 6 5 4" xfId="37140" xr:uid="{2FD17941-F4D3-453F-B195-542D325347E4}"/>
    <cellStyle name="Normal 9 6 5_Canada W" xfId="35722" xr:uid="{C674721F-49B4-4882-A0DC-17287E596F21}"/>
    <cellStyle name="Normal 9 6 6" xfId="33771" xr:uid="{61A5F922-C65F-454B-9675-E716D542452B}"/>
    <cellStyle name="Normal 9 6 6 2" xfId="33772" xr:uid="{7712FB5E-FEA5-46E1-A7F5-7A239EAE0335}"/>
    <cellStyle name="Normal 9 6 6 2 2" xfId="37144" xr:uid="{E731AC72-F14D-4B30-B6E1-3D0465A25277}"/>
    <cellStyle name="Normal 9 6 6 3" xfId="33773" xr:uid="{F906890A-C8D4-4DA4-B262-F6D6DC0EF3DB}"/>
    <cellStyle name="Normal 9 6 6 3 2" xfId="37145" xr:uid="{85CEDDF6-5756-42AD-93FE-C20FBAB902BF}"/>
    <cellStyle name="Normal 9 6 6 4" xfId="37143" xr:uid="{10A621B5-7438-41C5-A878-53270E580BB7}"/>
    <cellStyle name="Normal 9 6 6_Canada W" xfId="35723" xr:uid="{E97D5B1B-9260-4F4A-813F-E587827F1CE9}"/>
    <cellStyle name="Normal 9 6 7" xfId="33774" xr:uid="{DBB37C5D-BFE4-4833-96F9-947D4D2FF489}"/>
    <cellStyle name="Normal 9 6 7 2" xfId="33775" xr:uid="{4E909F6F-A909-47DC-897E-29009DD70AA3}"/>
    <cellStyle name="Normal 9 6 7 2 2" xfId="37147" xr:uid="{1CA7CBE2-C25F-4AED-BBE1-05E5313ABDAA}"/>
    <cellStyle name="Normal 9 6 7 3" xfId="33776" xr:uid="{6B390A30-F890-4F8A-8BE9-E6A93AD71C49}"/>
    <cellStyle name="Normal 9 6 7 3 2" xfId="37148" xr:uid="{AA695C12-42B3-46D6-8AA0-CB0AC767BCA9}"/>
    <cellStyle name="Normal 9 6 7 4" xfId="37146" xr:uid="{040EC601-312E-4C38-80CF-23970E445A40}"/>
    <cellStyle name="Normal 9 6 7_Canada W" xfId="35724" xr:uid="{E8D2F1DF-6D48-475A-8CF5-A5D1C2CD39C9}"/>
    <cellStyle name="Normal 9 6 8" xfId="33777" xr:uid="{149B6E63-7223-44C0-AD93-06D760051D0E}"/>
    <cellStyle name="Normal 9 6 8 2" xfId="33778" xr:uid="{A4BEC3EA-2C0C-4340-9BC7-FAF8010FD024}"/>
    <cellStyle name="Normal 9 6 8 2 2" xfId="37150" xr:uid="{5F889853-D011-4FF8-B8C9-99B376888F04}"/>
    <cellStyle name="Normal 9 6 8 3" xfId="33779" xr:uid="{EC1C0F63-24FF-44FE-AD73-6870AB77D939}"/>
    <cellStyle name="Normal 9 6 8 3 2" xfId="37151" xr:uid="{9DC6D953-12B0-4FBF-B69C-81CCC08289EE}"/>
    <cellStyle name="Normal 9 6 8 4" xfId="37149" xr:uid="{8426052F-B13D-4176-8309-4AF11E0C37F7}"/>
    <cellStyle name="Normal 9 6 8_Canada W" xfId="35725" xr:uid="{D1393479-F535-4C5C-AD3B-9201803BB557}"/>
    <cellStyle name="Normal 9 6 9" xfId="33780" xr:uid="{F75F01EB-7E6E-4946-AC51-A5E003E8A6F0}"/>
    <cellStyle name="Normal 9 6 9 2" xfId="37152" xr:uid="{1874B85C-6B57-48BA-A024-F38505D85DFF}"/>
    <cellStyle name="Normal 9 6_Canada W" xfId="35726" xr:uid="{E045A6A0-5E4F-4552-BEDE-BB84F7BCE999}"/>
    <cellStyle name="Normal 9 7" xfId="33781" xr:uid="{C6FDAE10-E143-4E4E-9296-626E54C2F746}"/>
    <cellStyle name="Normal 9 7 2" xfId="33782" xr:uid="{25450462-07AD-4200-9551-463DCA02E4FC}"/>
    <cellStyle name="Normal 9 7 2 2" xfId="33783" xr:uid="{D7B88FF2-0992-46BB-86A1-0014E9E2E45B}"/>
    <cellStyle name="Normal 9 7 2 2 2" xfId="37155" xr:uid="{615474A0-0428-4548-8023-A9314FDFECA7}"/>
    <cellStyle name="Normal 9 7 2 3" xfId="33784" xr:uid="{ABD5E02E-B92A-446B-9904-FD333545CCE4}"/>
    <cellStyle name="Normal 9 7 2 3 2" xfId="37156" xr:uid="{CA9870E6-5320-415A-B80D-46411036830B}"/>
    <cellStyle name="Normal 9 7 2 4" xfId="37154" xr:uid="{03FFAA10-74E2-42FC-985A-594F79DBFCB0}"/>
    <cellStyle name="Normal 9 7 2_Canada W" xfId="35727" xr:uid="{291E534F-DD03-4303-90A2-311F1264B97E}"/>
    <cellStyle name="Normal 9 7 3" xfId="33785" xr:uid="{7D277C9B-D4C1-4983-8DCD-56832F3D0729}"/>
    <cellStyle name="Normal 9 7 3 2" xfId="33786" xr:uid="{F7324869-4623-426A-ACB3-35CD9675A881}"/>
    <cellStyle name="Normal 9 7 3 2 2" xfId="37158" xr:uid="{2EAEC66A-2A8A-4250-AF77-AD72BD84F3AD}"/>
    <cellStyle name="Normal 9 7 3 3" xfId="33787" xr:uid="{731BF103-C03E-445F-AD75-E007D814EA14}"/>
    <cellStyle name="Normal 9 7 3 3 2" xfId="37159" xr:uid="{1F51250E-ED1D-41DC-814E-73D7F50F806A}"/>
    <cellStyle name="Normal 9 7 3 4" xfId="37157" xr:uid="{95B59C99-9DE6-400E-985C-119F35992383}"/>
    <cellStyle name="Normal 9 7 3_Canada W" xfId="35728" xr:uid="{1BF25E58-5D56-498A-868C-56E69947C9D2}"/>
    <cellStyle name="Normal 9 7 4" xfId="33788" xr:uid="{E830C604-CF46-4C74-9566-D397B693B1CE}"/>
    <cellStyle name="Normal 9 7 4 2" xfId="33789" xr:uid="{BEB56AAB-179B-4777-8154-F20FA02F3BFE}"/>
    <cellStyle name="Normal 9 7 4 2 2" xfId="37161" xr:uid="{6B65BAD0-FBC4-41C4-AE61-61B8563BD876}"/>
    <cellStyle name="Normal 9 7 4 3" xfId="33790" xr:uid="{71C4A64B-2063-4557-905A-309ADFA532D1}"/>
    <cellStyle name="Normal 9 7 4 3 2" xfId="37162" xr:uid="{0A98240F-F8BD-4263-BC92-0E77C2BAE38A}"/>
    <cellStyle name="Normal 9 7 4 4" xfId="37160" xr:uid="{26D34A45-D783-417B-A84F-BF9EA33A1F31}"/>
    <cellStyle name="Normal 9 7 4_Canada W" xfId="35729" xr:uid="{E9F5A5E2-50E5-4C76-BB38-365211D95BF3}"/>
    <cellStyle name="Normal 9 7 5" xfId="33791" xr:uid="{940511A9-09F5-45AC-B359-B3072F0ABA8B}"/>
    <cellStyle name="Normal 9 7 5 2" xfId="33792" xr:uid="{CD9DA9C8-835D-41AB-8FC3-04A51C738D4A}"/>
    <cellStyle name="Normal 9 7 5 2 2" xfId="37164" xr:uid="{59D5466D-087F-4001-BAF7-A58FF5DC62D0}"/>
    <cellStyle name="Normal 9 7 5 3" xfId="33793" xr:uid="{51FF551E-6B91-4B3C-8492-2C74125503E9}"/>
    <cellStyle name="Normal 9 7 5 3 2" xfId="37165" xr:uid="{0CC69A7C-44C6-489B-8146-B9DF8F57E273}"/>
    <cellStyle name="Normal 9 7 5 4" xfId="37163" xr:uid="{0BDB62F0-B81A-40F7-8ED1-5E9EBEA5A1D6}"/>
    <cellStyle name="Normal 9 7 5_Canada W" xfId="35730" xr:uid="{DB92072B-45AE-4093-937F-5709BAC97593}"/>
    <cellStyle name="Normal 9 7 6" xfId="33794" xr:uid="{1756ADE0-9CDF-4A7B-8151-48B457486BB2}"/>
    <cellStyle name="Normal 9 7 6 2" xfId="33795" xr:uid="{96C2AFFE-BD4E-44FE-B070-1BB637671871}"/>
    <cellStyle name="Normal 9 7 6 2 2" xfId="37167" xr:uid="{6639F3CF-E4B0-48FE-A258-7C99517D2E55}"/>
    <cellStyle name="Normal 9 7 6 3" xfId="33796" xr:uid="{00D6DBC4-BC1E-463A-A473-F1B86353672A}"/>
    <cellStyle name="Normal 9 7 6 3 2" xfId="37168" xr:uid="{8DB36114-5098-4AA7-B599-F2CE14ACD641}"/>
    <cellStyle name="Normal 9 7 6 4" xfId="37166" xr:uid="{7C21741B-B009-4347-A6EC-3DBBD8D7374B}"/>
    <cellStyle name="Normal 9 7 6_Canada W" xfId="35731" xr:uid="{93ED9C42-4A5E-42D1-9632-9B9B164480E2}"/>
    <cellStyle name="Normal 9 7 7" xfId="33797" xr:uid="{D4D99843-8037-4B5A-AAC0-8370E6CDE29E}"/>
    <cellStyle name="Normal 9 7 7 2" xfId="37169" xr:uid="{F4DC6663-B960-46DF-9B05-2E98A2D419F9}"/>
    <cellStyle name="Normal 9 7 8" xfId="33798" xr:uid="{AEBF3BE6-9B37-4F0D-BDC2-8369B1D92138}"/>
    <cellStyle name="Normal 9 7 8 2" xfId="37170" xr:uid="{E2A1726B-362F-49BC-BBF0-A995A0B45864}"/>
    <cellStyle name="Normal 9 7 9" xfId="37153" xr:uid="{D6C793E1-F378-4DE6-B68E-4BCD0563696D}"/>
    <cellStyle name="Normal 9 7_Canada W" xfId="35732" xr:uid="{976170A6-C116-44E8-B5CE-04619FF2266D}"/>
    <cellStyle name="Normal 9 8" xfId="33799" xr:uid="{955381DD-886E-4689-A9B4-3608E29BB520}"/>
    <cellStyle name="Normal 9 8 2" xfId="33800" xr:uid="{358E09FB-7474-4636-9E99-78E4A076FBE1}"/>
    <cellStyle name="Normal 9 8 2 2" xfId="33801" xr:uid="{FB756910-7E62-4B1C-BA92-DD7FD0A61BC1}"/>
    <cellStyle name="Normal 9 8 2 2 2" xfId="37173" xr:uid="{E4016C05-CBA1-4116-BA1A-003E33032036}"/>
    <cellStyle name="Normal 9 8 2 3" xfId="33802" xr:uid="{C0E6AEB6-4BC6-46A6-B2CB-5F84D157B1B7}"/>
    <cellStyle name="Normal 9 8 2 3 2" xfId="37174" xr:uid="{9A5B2EBF-0B47-490C-B836-CC945EFDFFC9}"/>
    <cellStyle name="Normal 9 8 2 4" xfId="37172" xr:uid="{0B54C178-AD68-48CD-B8C2-47F16B0D4DD0}"/>
    <cellStyle name="Normal 9 8 2_Canada W" xfId="35733" xr:uid="{2A8AEC65-A1F3-4816-952D-8D2AA8830153}"/>
    <cellStyle name="Normal 9 8 3" xfId="33803" xr:uid="{76FE88E3-129B-4220-8F41-F2DF40299F7C}"/>
    <cellStyle name="Normal 9 8 3 2" xfId="33804" xr:uid="{B4766296-EC93-47FB-A864-16C1282EDBB1}"/>
    <cellStyle name="Normal 9 8 3 2 2" xfId="37176" xr:uid="{88159D17-14DD-47A0-8DFE-77380408830D}"/>
    <cellStyle name="Normal 9 8 3 3" xfId="33805" xr:uid="{1605EA03-D335-4651-9137-782134CB61C2}"/>
    <cellStyle name="Normal 9 8 3 3 2" xfId="37177" xr:uid="{447FA040-D744-4637-8398-EBDDB88AA65F}"/>
    <cellStyle name="Normal 9 8 3 4" xfId="37175" xr:uid="{A0580299-C80F-4905-8EDC-4E3F69B44487}"/>
    <cellStyle name="Normal 9 8 3_Canada W" xfId="35734" xr:uid="{670D75F4-90BB-4583-A610-E42B6D36853C}"/>
    <cellStyle name="Normal 9 8 4" xfId="33806" xr:uid="{BAA850DF-CDF3-4E5C-BA62-FCDD48A4EDB5}"/>
    <cellStyle name="Normal 9 8 4 2" xfId="33807" xr:uid="{A241D802-F60F-47EF-9687-D9627D1669D0}"/>
    <cellStyle name="Normal 9 8 4 2 2" xfId="37179" xr:uid="{C2A5C261-CC5A-4609-9E7D-788CCFDE81E3}"/>
    <cellStyle name="Normal 9 8 4 3" xfId="33808" xr:uid="{E564E78A-D5DD-4044-BE97-91E29CF109B0}"/>
    <cellStyle name="Normal 9 8 4 3 2" xfId="37180" xr:uid="{C381EAE1-64E3-4429-8B4C-4AACCB42F7B6}"/>
    <cellStyle name="Normal 9 8 4 4" xfId="37178" xr:uid="{8CBF97E1-74EF-44AD-88B4-267757D08A80}"/>
    <cellStyle name="Normal 9 8 4_Canada W" xfId="35735" xr:uid="{1BFE3E87-0284-4532-9EE1-9AE9CFB9D8FB}"/>
    <cellStyle name="Normal 9 8 5" xfId="33809" xr:uid="{F7811220-7FDB-4855-BB4E-A170C666FE49}"/>
    <cellStyle name="Normal 9 8 5 2" xfId="33810" xr:uid="{00F8707A-65E8-4598-A828-819CF4C3E148}"/>
    <cellStyle name="Normal 9 8 5 2 2" xfId="37182" xr:uid="{BD8AF054-9889-41C9-9FA6-BDCAB8A8C524}"/>
    <cellStyle name="Normal 9 8 5 3" xfId="33811" xr:uid="{221AA814-A802-4F65-A3A0-8A27BFC99EC4}"/>
    <cellStyle name="Normal 9 8 5 3 2" xfId="37183" xr:uid="{387DE4C4-BDA1-47E3-9227-CE779F6ADBFF}"/>
    <cellStyle name="Normal 9 8 5 4" xfId="37181" xr:uid="{E73FEDBC-2BEE-4026-8928-74E887115A05}"/>
    <cellStyle name="Normal 9 8 5_Canada W" xfId="35736" xr:uid="{4BB1294D-8506-4EF2-B6ED-2581A28F62C9}"/>
    <cellStyle name="Normal 9 8 6" xfId="33812" xr:uid="{88EED101-BE43-4F91-91E3-AF1378E3E20E}"/>
    <cellStyle name="Normal 9 8 6 2" xfId="33813" xr:uid="{30EF9FF7-149D-4748-80D2-F3057E3F382E}"/>
    <cellStyle name="Normal 9 8 6 2 2" xfId="37185" xr:uid="{01A2510D-B659-4312-B18F-D218D166515A}"/>
    <cellStyle name="Normal 9 8 6 3" xfId="33814" xr:uid="{E961AA1F-BA60-4252-A2E7-E89C187EB469}"/>
    <cellStyle name="Normal 9 8 6 3 2" xfId="37186" xr:uid="{6E9F0C9F-0597-4AFE-A9E9-34E1F9990DD7}"/>
    <cellStyle name="Normal 9 8 6 4" xfId="37184" xr:uid="{BD7EDE1B-E00D-49F2-822E-E758EDA29804}"/>
    <cellStyle name="Normal 9 8 6_Canada W" xfId="35737" xr:uid="{3A54CDCD-29C9-4D9E-A48C-5AA1052F9679}"/>
    <cellStyle name="Normal 9 8 7" xfId="33815" xr:uid="{D5983E17-752F-4442-B1E9-1C1362D8A30D}"/>
    <cellStyle name="Normal 9 8 7 2" xfId="37187" xr:uid="{CFEC020D-3C47-4429-8932-95CBBA8A0CB0}"/>
    <cellStyle name="Normal 9 8 8" xfId="33816" xr:uid="{49007BFE-7C78-4AF6-9466-7AE2FD2166A2}"/>
    <cellStyle name="Normal 9 8 8 2" xfId="37188" xr:uid="{1764328B-260C-4F5E-A2D4-2E77C86A18F0}"/>
    <cellStyle name="Normal 9 8 9" xfId="37171" xr:uid="{35539DF5-B87C-44BE-871E-E6C0D5420CA1}"/>
    <cellStyle name="Normal 9 8_Canada W" xfId="35738" xr:uid="{7926AB3F-7755-4B73-A90B-900A79FE73CA}"/>
    <cellStyle name="Normal 9 9" xfId="33817" xr:uid="{0910073D-8D1C-46A2-9256-5B8D9D0870ED}"/>
    <cellStyle name="Normal 9 9 2" xfId="33818" xr:uid="{35890308-3E7E-421B-9D76-6B423F3501B4}"/>
    <cellStyle name="Normal 9 9 2 2" xfId="37190" xr:uid="{777DAFB1-40AC-4F05-B721-8205DD68FC0C}"/>
    <cellStyle name="Normal 9 9 3" xfId="33819" xr:uid="{CFBE52B8-DDBE-4676-B63B-35BF21F6B32E}"/>
    <cellStyle name="Normal 9 9 3 2" xfId="37191" xr:uid="{CFF6EC75-BC06-40AB-BB99-B1F26B00E3A4}"/>
    <cellStyle name="Normal 9 9 4" xfId="37189" xr:uid="{470CD56E-4A49-4AE2-A9E0-2C5099F04258}"/>
    <cellStyle name="Normal 9 9_Canada W" xfId="35739" xr:uid="{86BF98B7-6ECF-4D3E-9BA2-B83C5E773803}"/>
    <cellStyle name="Normal 9_2799 juli" xfId="35806" xr:uid="{86F471D1-98AA-4649-A2AA-BA30FDFDD765}"/>
    <cellStyle name="Normal2" xfId="343" xr:uid="{00000000-0005-0000-0000-000056090000}"/>
    <cellStyle name="Normal2 2" xfId="35740" xr:uid="{70A4ADBA-6A1D-4B25-9321-BDB1086C0B06}"/>
    <cellStyle name="Normale_INVENTARIO AL 31.12.99 Con composizioni2BUSSI" xfId="344" xr:uid="{00000000-0005-0000-0000-000057090000}"/>
    <cellStyle name="Notas" xfId="2102" xr:uid="{00000000-0005-0000-0000-000058090000}"/>
    <cellStyle name="Notas 2" xfId="2103" xr:uid="{00000000-0005-0000-0000-000059090000}"/>
    <cellStyle name="Notas 3" xfId="2104" xr:uid="{00000000-0005-0000-0000-00005A090000}"/>
    <cellStyle name="Notas 4" xfId="35741" xr:uid="{40936B73-3467-425A-A8F5-29957D36BE08}"/>
    <cellStyle name="Notas_sales contracts" xfId="16835" xr:uid="{97D17865-B2BA-42C6-91F9-3A5EAAF64649}"/>
    <cellStyle name="Note 2" xfId="498" xr:uid="{00000000-0005-0000-0000-00005B090000}"/>
    <cellStyle name="Note 2 2" xfId="2105" xr:uid="{00000000-0005-0000-0000-00005C090000}"/>
    <cellStyle name="Note 2 2 2" xfId="16837" xr:uid="{54686A3B-52ED-40C1-B57D-5679DFC27BEF}"/>
    <cellStyle name="Note 2 2 2 2" xfId="32400" xr:uid="{56146AAC-EBDC-4EE2-B3B0-0AAB82580ACE}"/>
    <cellStyle name="Note 2 2 2 3" xfId="35807" xr:uid="{75BE0C54-17D0-4F48-AA2D-CF6500745778}"/>
    <cellStyle name="Note 2 2 3" xfId="16838" xr:uid="{EFE723F3-C86D-438B-87B9-017F9A4F8000}"/>
    <cellStyle name="Note 2 2 3 2" xfId="32401" xr:uid="{EB12C0F9-8DF6-4283-99F7-6FDCD8EA320E}"/>
    <cellStyle name="Note 2 2 4" xfId="35742" xr:uid="{F84C341E-723F-42FB-BAE5-A3BA5D0AE99F}"/>
    <cellStyle name="Note 2 2_sales contracts" xfId="16836" xr:uid="{133C15F5-05B9-43C3-9CB6-FF6C2EA29541}"/>
    <cellStyle name="Note 2 3" xfId="16839" xr:uid="{69E6A9DA-BD4F-4B3E-BDA9-F0AF45A1676D}"/>
    <cellStyle name="Note 2 3 2" xfId="32402" xr:uid="{27C42B37-EF3F-4FDE-B24D-6F6F3E3738E5}"/>
    <cellStyle name="Note 2 3 3" xfId="35847" xr:uid="{D9169662-E10E-4E75-8C84-4E7234C6F65C}"/>
    <cellStyle name="Note 2 4" xfId="16840" xr:uid="{55DDE809-EFEE-4944-B0A5-7D2835E35B2B}"/>
    <cellStyle name="Note 2 4 2" xfId="32403" xr:uid="{8FA020BC-47C3-4FAD-8F73-EB5D3BC67BB5}"/>
    <cellStyle name="Note 2 4 3" xfId="37307" xr:uid="{C4B85DD0-39C2-4BAF-AC7E-D1002AE1AB61}"/>
    <cellStyle name="Note 2 5" xfId="33951" xr:uid="{C1911D95-CDEF-4C63-97FE-5EFEC3C45082}"/>
    <cellStyle name="Note 2 5 2" xfId="37385" xr:uid="{681E7F5C-BD3F-448A-994B-D81B1FC0B881}"/>
    <cellStyle name="Note 2 6" xfId="34680" xr:uid="{88E7A161-6072-4ECB-B798-7C4BC74A6564}"/>
    <cellStyle name="Note 2 7" xfId="35818" xr:uid="{A4DF23E7-E72E-4ECB-A89D-FFF01E5D91FA}"/>
    <cellStyle name="Note 2_Canada W" xfId="35743" xr:uid="{ACA0E188-7E28-43AA-89A4-D3036145B679}"/>
    <cellStyle name="Note 3" xfId="455" xr:uid="{00000000-0005-0000-0000-00005D090000}"/>
    <cellStyle name="Note 3 2" xfId="16841" xr:uid="{45CE4F85-ECC6-4733-80FB-F0CD6E538157}"/>
    <cellStyle name="Note 3 2 2" xfId="32404" xr:uid="{92C56775-33CD-4111-BD74-8E70A22B7A66}"/>
    <cellStyle name="Note 3 2 3" xfId="35809" xr:uid="{B8925367-51A3-4314-9A99-FDF7477AD55E}"/>
    <cellStyle name="Note 3 3" xfId="16842" xr:uid="{4318A36B-2A89-4A38-84DF-633B55F939B4}"/>
    <cellStyle name="Note 3 3 2" xfId="32405" xr:uid="{60ABA9DF-927E-4FBE-8109-F0662BB820D0}"/>
    <cellStyle name="Note 3 4" xfId="16843" xr:uid="{C757B225-91B9-469B-BFBF-9B3F3C17D45A}"/>
    <cellStyle name="Note 3 4 2" xfId="32406" xr:uid="{48381F00-78F5-4035-8B96-1D602950B3FF}"/>
    <cellStyle name="Note 3 5" xfId="16844" xr:uid="{DB017290-39B5-425A-82AC-51E153BD6182}"/>
    <cellStyle name="Note 3 5 2" xfId="16845" xr:uid="{4140C348-3B5F-446F-B1B2-C026BFACD8FE}"/>
    <cellStyle name="Note 3 5 2 2" xfId="32408" xr:uid="{DB8B91DC-1901-470B-BF32-D963105EF29F}"/>
    <cellStyle name="Note 3 5 3" xfId="16846" xr:uid="{D3076012-B834-497A-A3EB-1ECF3C2EDA05}"/>
    <cellStyle name="Note 3 5 3 2" xfId="32409" xr:uid="{4ADB6589-ADD8-4055-B6C1-BF6A00B4FB83}"/>
    <cellStyle name="Note 3 5 4" xfId="32407" xr:uid="{583E7946-FBF9-4138-8998-79FFF269968F}"/>
    <cellStyle name="Note 3 6" xfId="33941" xr:uid="{CF8EFFDD-CF1D-4DE5-BBF5-A08F40896BCF}"/>
    <cellStyle name="Note 3_Report" xfId="35808" xr:uid="{5D8B8CB8-29A4-4FE7-8115-E09E4FDF5F5A}"/>
    <cellStyle name="Note 4" xfId="2106" xr:uid="{00000000-0005-0000-0000-00005E090000}"/>
    <cellStyle name="Note 4 10" xfId="16847" xr:uid="{F320775E-FC77-4787-8779-DB72CD065FC8}"/>
    <cellStyle name="Note 4 10 2" xfId="16848" xr:uid="{57154159-AB72-4B31-9282-990E66121C04}"/>
    <cellStyle name="Note 4 10 2 2" xfId="32411" xr:uid="{47E93CB5-65A3-4715-94F2-F7EC292E33ED}"/>
    <cellStyle name="Note 4 10 3" xfId="32410" xr:uid="{5C9DF4FD-D6D5-4094-AAC7-4177326F4656}"/>
    <cellStyle name="Note 4 11" xfId="16849" xr:uid="{C27020CB-E02A-4477-9574-84FF410960D2}"/>
    <cellStyle name="Note 4 11 2" xfId="16850" xr:uid="{EE672A61-95B8-424F-8DED-2E81952D502D}"/>
    <cellStyle name="Note 4 11 2 2" xfId="32413" xr:uid="{1F0C5905-215A-465D-A06B-98ED4124DBDA}"/>
    <cellStyle name="Note 4 11 3" xfId="32412" xr:uid="{55EAC04F-1FF3-4A01-A3A4-69F952A81F2A}"/>
    <cellStyle name="Note 4 12" xfId="16851" xr:uid="{0829D1F8-9641-4D2E-82B9-EDD8779B704F}"/>
    <cellStyle name="Note 4 12 2" xfId="32414" xr:uid="{2D6BC9FC-0586-497A-A21B-CADB3AA8545A}"/>
    <cellStyle name="Note 4 13" xfId="34376" xr:uid="{CFC9F2D8-F7F7-4D5D-8C2E-E867AFA5953D}"/>
    <cellStyle name="Note 4 2" xfId="2107" xr:uid="{00000000-0005-0000-0000-00005F090000}"/>
    <cellStyle name="Note 4 2 2" xfId="2108" xr:uid="{00000000-0005-0000-0000-000060090000}"/>
    <cellStyle name="Note 4 2 2 2" xfId="2109" xr:uid="{00000000-0005-0000-0000-000061090000}"/>
    <cellStyle name="Note 4 2 2 2 2" xfId="16853" xr:uid="{5C10E27B-5613-4ABC-8DC8-5624E8044101}"/>
    <cellStyle name="Note 4 2 2 2 2 2" xfId="16854" xr:uid="{1083E77B-75F2-4303-92A2-E2A4DE63C44C}"/>
    <cellStyle name="Note 4 2 2 2 2 2 2" xfId="32416" xr:uid="{2F5DCBFC-2276-4EFC-9331-DF3217CC7271}"/>
    <cellStyle name="Note 4 2 2 2 2 3" xfId="16855" xr:uid="{20EE5050-4F7C-40E0-AD30-8E2FADE9AF5C}"/>
    <cellStyle name="Note 4 2 2 2 2 3 2" xfId="32417" xr:uid="{C08C6F1D-C3E0-495E-9B22-1886FA970CA2}"/>
    <cellStyle name="Note 4 2 2 2 2 4" xfId="32415" xr:uid="{9C11037C-1CA9-47A6-A312-540308DB3DC3}"/>
    <cellStyle name="Note 4 2 2 2 3" xfId="16856" xr:uid="{356D81EB-7505-43DA-B0BE-89599F821DAA}"/>
    <cellStyle name="Note 4 2 2 2 3 2" xfId="16857" xr:uid="{A19D0946-0B32-45AB-B8D2-E5D13CD13F38}"/>
    <cellStyle name="Note 4 2 2 2 3 2 2" xfId="32419" xr:uid="{28565C27-EB0F-471B-9908-66E9889675A9}"/>
    <cellStyle name="Note 4 2 2 2 3 3" xfId="32418" xr:uid="{662C5A21-D8D3-4269-B068-740835C90878}"/>
    <cellStyle name="Note 4 2 2 2 4" xfId="16858" xr:uid="{A190534D-4B55-442B-8A46-3A9DED95A7A4}"/>
    <cellStyle name="Note 4 2 2 2 4 2" xfId="16859" xr:uid="{B6A084A8-44CF-419D-B672-1300C50C93F2}"/>
    <cellStyle name="Note 4 2 2 2 4 2 2" xfId="32421" xr:uid="{9EBCDF49-41B7-4EEE-B967-BFE3E35512B7}"/>
    <cellStyle name="Note 4 2 2 2 4 3" xfId="32420" xr:uid="{654E3C78-8869-4E6B-88B9-A3D7566C2897}"/>
    <cellStyle name="Note 4 2 2 2 5" xfId="16860" xr:uid="{E1B9A034-CE50-4980-914A-241FBC9977D8}"/>
    <cellStyle name="Note 4 2 2 2 5 2" xfId="32422" xr:uid="{4AABC936-58C8-49CF-985A-0E23EE5A3219}"/>
    <cellStyle name="Note 4 2 2 2_sales contracts" xfId="16852" xr:uid="{A7456169-A3AA-4A4C-8701-E64B1D316688}"/>
    <cellStyle name="Note 4 2 2 3" xfId="16861" xr:uid="{81C56AFB-2D1D-44B8-8706-0DD4EBC42A5F}"/>
    <cellStyle name="Note 4 2 2 3 2" xfId="16862" xr:uid="{93E9ACA6-733A-45DD-B87F-E69C572091EE}"/>
    <cellStyle name="Note 4 2 2 3 2 2" xfId="32424" xr:uid="{9C328F46-9931-43F9-98E8-0B7894EC87FF}"/>
    <cellStyle name="Note 4 2 2 3 3" xfId="16863" xr:uid="{56471BA1-F76B-402A-BD38-B4F129A37D95}"/>
    <cellStyle name="Note 4 2 2 3 3 2" xfId="32425" xr:uid="{E29998A0-E92A-43F7-8735-F2985191B1F2}"/>
    <cellStyle name="Note 4 2 2 3 4" xfId="32423" xr:uid="{95B14B89-633A-4F17-9F31-34BD88CD6B12}"/>
    <cellStyle name="Note 4 2 2 4" xfId="16864" xr:uid="{85B4E6AE-D262-4C9D-83A3-BAD1773C148B}"/>
    <cellStyle name="Note 4 2 2 4 2" xfId="16865" xr:uid="{E9712AB8-B828-4701-A4D7-F29BBFFC90B0}"/>
    <cellStyle name="Note 4 2 2 4 2 2" xfId="32427" xr:uid="{96606719-0BAE-43AC-AA54-A089AD9D1455}"/>
    <cellStyle name="Note 4 2 2 4 3" xfId="16866" xr:uid="{483D2C58-62EF-4536-B82A-61A698E1F36F}"/>
    <cellStyle name="Note 4 2 2 4 3 2" xfId="32428" xr:uid="{BC7B3197-2A62-4E07-9D95-9C203A97AF69}"/>
    <cellStyle name="Note 4 2 2 4 4" xfId="32426" xr:uid="{D4B36B37-97D5-490A-A6AD-36928F6B6089}"/>
    <cellStyle name="Note 4 2 2 5" xfId="16867" xr:uid="{576F8C1D-1A77-45CE-93C1-07878A93C3CB}"/>
    <cellStyle name="Note 4 2 2 5 2" xfId="16868" xr:uid="{C2A68538-1894-4BFA-B309-6ECF8A8B50CD}"/>
    <cellStyle name="Note 4 2 2 5 2 2" xfId="32430" xr:uid="{7989A908-1359-41B3-BDB8-49A885DC9F68}"/>
    <cellStyle name="Note 4 2 2 5 3" xfId="32429" xr:uid="{27744603-AD89-4C1C-95AD-A299D7430AC3}"/>
    <cellStyle name="Note 4 2 2 6" xfId="16869" xr:uid="{DC1564C8-1E82-4288-A5D3-05CE5B7A0F34}"/>
    <cellStyle name="Note 4 2 2 6 2" xfId="16870" xr:uid="{945E66B2-84F3-4744-AD38-E37AD4B207E2}"/>
    <cellStyle name="Note 4 2 2 6 2 2" xfId="32432" xr:uid="{FBC44D94-50E5-4636-A843-B3835E969DAB}"/>
    <cellStyle name="Note 4 2 2 6 3" xfId="32431" xr:uid="{0AD71B14-5075-4D4B-8A7E-49DFBEDA7BCD}"/>
    <cellStyle name="Note 4 2 2 7" xfId="16871" xr:uid="{5D3898BD-2AFA-4451-A9C4-7BBF72ED68AD}"/>
    <cellStyle name="Note 4 2 2 7 2" xfId="32433" xr:uid="{FE7DD6AE-111C-4B05-9B04-0720CA138D6F}"/>
    <cellStyle name="Note 4 2 2_Dev global price ach" xfId="16872" xr:uid="{EA5DA0BC-FCE2-4D0D-A14B-16BD7F06144B}"/>
    <cellStyle name="Note 4 2 3" xfId="2110" xr:uid="{00000000-0005-0000-0000-000063090000}"/>
    <cellStyle name="Note 4 2 3 2" xfId="16873" xr:uid="{E98A89E3-BF30-4460-859B-799BF7C1222E}"/>
    <cellStyle name="Note 4 2 3 2 2" xfId="16874" xr:uid="{C73956F8-4A41-4A27-B524-2B6DE48CC463}"/>
    <cellStyle name="Note 4 2 3 2 2 2" xfId="16875" xr:uid="{AB292328-1E6F-4FD3-930A-BF847172C2FC}"/>
    <cellStyle name="Note 4 2 3 2 2 2 2" xfId="32436" xr:uid="{D20EBF8B-3D2B-4F4B-A22C-2176F6F05DEB}"/>
    <cellStyle name="Note 4 2 3 2 2 3" xfId="32435" xr:uid="{BFD6666F-C776-4B3B-A4BC-F91D87F335A3}"/>
    <cellStyle name="Note 4 2 3 2 3" xfId="16876" xr:uid="{F8AECE78-F8AC-4D83-9899-74EB0FFAFBE0}"/>
    <cellStyle name="Note 4 2 3 2 3 2" xfId="16877" xr:uid="{C5EF847B-1AE6-42DF-807E-6B83C98AA60D}"/>
    <cellStyle name="Note 4 2 3 2 3 2 2" xfId="32438" xr:uid="{27E41CFF-3878-4FA6-868B-D763ED063A00}"/>
    <cellStyle name="Note 4 2 3 2 3 3" xfId="32437" xr:uid="{F09BE25A-F873-4E3D-AB59-FE79825C978E}"/>
    <cellStyle name="Note 4 2 3 2 4" xfId="16878" xr:uid="{5C8761F2-C59B-4566-843A-E3DA508BBA43}"/>
    <cellStyle name="Note 4 2 3 2 4 2" xfId="32439" xr:uid="{71C416A2-4C29-4495-B497-14DB24DDA55D}"/>
    <cellStyle name="Note 4 2 3 2 5" xfId="32434" xr:uid="{270188A7-A3F1-4537-9FE0-D2341D8E3F11}"/>
    <cellStyle name="Note 4 2 3 3" xfId="16879" xr:uid="{545D71F6-E762-4FBB-90C1-0AAF973D44C3}"/>
    <cellStyle name="Note 4 2 3 3 2" xfId="16880" xr:uid="{02D829EE-B0DA-4CBC-8C43-BDBE742CB677}"/>
    <cellStyle name="Note 4 2 3 3 2 2" xfId="32441" xr:uid="{87A3DDC1-6FD3-4CA3-AB0F-E0F02473A591}"/>
    <cellStyle name="Note 4 2 3 3 3" xfId="16881" xr:uid="{92197F67-4EE5-4301-AD50-68E78982E833}"/>
    <cellStyle name="Note 4 2 3 3 3 2" xfId="32442" xr:uid="{DA63196F-0C65-408E-8516-B8D365BCE082}"/>
    <cellStyle name="Note 4 2 3 3 4" xfId="32440" xr:uid="{3758C0FE-629D-4935-BA48-C13ED51F3018}"/>
    <cellStyle name="Note 4 2 3 4" xfId="16882" xr:uid="{3FFCF0C5-7ED4-45BD-BB6F-D6C43A6D9D46}"/>
    <cellStyle name="Note 4 2 3 4 2" xfId="16883" xr:uid="{A1DFC8AA-AFA0-48EE-8742-C2DF39113E65}"/>
    <cellStyle name="Note 4 2 3 4 2 2" xfId="32444" xr:uid="{AA7E2D9A-DFCD-4165-AD8D-79A22E9E686D}"/>
    <cellStyle name="Note 4 2 3 4 3" xfId="32443" xr:uid="{5FB86336-4F78-4FD5-88F4-5182F60FC3FF}"/>
    <cellStyle name="Note 4 2 3 5" xfId="16884" xr:uid="{BD407CB1-5054-4424-86DE-3DD0F0475929}"/>
    <cellStyle name="Note 4 2 3 5 2" xfId="16885" xr:uid="{26F0A531-6EC3-484C-9A66-8FEF5F5B22EB}"/>
    <cellStyle name="Note 4 2 3 5 2 2" xfId="32446" xr:uid="{2DACA6F3-E429-4D86-80AD-74C39AD5F9BD}"/>
    <cellStyle name="Note 4 2 3 5 3" xfId="32445" xr:uid="{64AE5C41-21A2-4EB0-941D-27504AC72985}"/>
    <cellStyle name="Note 4 2 3 6" xfId="16886" xr:uid="{5ECE6597-2364-4E0D-90B0-30760EF4D304}"/>
    <cellStyle name="Note 4 2 3 6 2" xfId="32447" xr:uid="{E8911C9A-4AF6-40EA-AC01-9399D0D3B0D4}"/>
    <cellStyle name="Note 4 2 3_Dev global price ach" xfId="16887" xr:uid="{E531D077-4608-4186-9878-E09D670CC4A1}"/>
    <cellStyle name="Note 4 2 4" xfId="16888" xr:uid="{FE189247-DEB6-4FCE-B53B-363CA4E70094}"/>
    <cellStyle name="Note 4 2 4 2" xfId="16889" xr:uid="{3E3C0D16-FE32-43C1-BA2D-B714C66BAC85}"/>
    <cellStyle name="Note 4 2 4 2 2" xfId="16890" xr:uid="{C9DB2DEC-7D12-41E8-90AE-66FBAE92A686}"/>
    <cellStyle name="Note 4 2 4 2 2 2" xfId="16891" xr:uid="{A104C933-E2EB-4F55-BCD7-D8770FDCC80C}"/>
    <cellStyle name="Note 4 2 4 2 2 2 2" xfId="32451" xr:uid="{AB4B7F6C-FA3A-4C57-ACEC-1F99063D44F6}"/>
    <cellStyle name="Note 4 2 4 2 2 3" xfId="32450" xr:uid="{3DE1787E-EB78-4AFB-ACBA-4753FBE0CA9C}"/>
    <cellStyle name="Note 4 2 4 2 3" xfId="16892" xr:uid="{4E8C7C17-6DD5-4BA8-B9A0-3FC5F918DC4E}"/>
    <cellStyle name="Note 4 2 4 2 3 2" xfId="16893" xr:uid="{6FCA775B-265B-4574-B429-EDFFCFD80049}"/>
    <cellStyle name="Note 4 2 4 2 3 2 2" xfId="32453" xr:uid="{06AF77F5-C3CC-48BD-A7D4-0A1C946AB4DC}"/>
    <cellStyle name="Note 4 2 4 2 3 3" xfId="32452" xr:uid="{4614BC48-C589-4804-AC02-A9695AC08C97}"/>
    <cellStyle name="Note 4 2 4 2 4" xfId="16894" xr:uid="{BBCF497A-468E-4D4D-8BE9-56634AF779E4}"/>
    <cellStyle name="Note 4 2 4 2 4 2" xfId="32454" xr:uid="{E06EEBF0-544B-4D53-BA35-C5D484D6D133}"/>
    <cellStyle name="Note 4 2 4 2 5" xfId="32449" xr:uid="{61B7C815-8865-43DB-872C-C02E3DCB7E64}"/>
    <cellStyle name="Note 4 2 4 3" xfId="16895" xr:uid="{A835CDDF-C951-4F60-9EBB-354A2154F8FC}"/>
    <cellStyle name="Note 4 2 4 3 2" xfId="16896" xr:uid="{38BAA76F-50B5-455C-B59D-E71B9E58575B}"/>
    <cellStyle name="Note 4 2 4 3 2 2" xfId="32456" xr:uid="{DB0F4BE4-B568-484F-95C3-12EF4C5E8421}"/>
    <cellStyle name="Note 4 2 4 3 3" xfId="32455" xr:uid="{482DD843-BD8E-49D7-9C01-2FAA0818CBFE}"/>
    <cellStyle name="Note 4 2 4 4" xfId="16897" xr:uid="{F317F768-5542-4222-A216-142D8FB4DFCB}"/>
    <cellStyle name="Note 4 2 4 4 2" xfId="16898" xr:uid="{0CB224E8-76C6-4B08-9A2A-16C07F48EFB7}"/>
    <cellStyle name="Note 4 2 4 4 2 2" xfId="32458" xr:uid="{83A9B62D-ADB3-415C-AEB2-5E624AB3A5FF}"/>
    <cellStyle name="Note 4 2 4 4 3" xfId="32457" xr:uid="{BE870FD7-22CA-4C1E-A766-43130BEBF496}"/>
    <cellStyle name="Note 4 2 4 5" xfId="16899" xr:uid="{96BDC0B9-931C-4950-80DA-ADCAF15463DC}"/>
    <cellStyle name="Note 4 2 4 5 2" xfId="32459" xr:uid="{1B07F7D7-A077-4636-8921-404B61F7558B}"/>
    <cellStyle name="Note 4 2 4 6" xfId="32448" xr:uid="{9F5DAF7C-EE17-4936-8BAB-98C3EE964BCA}"/>
    <cellStyle name="Note 4 2 4_Dev global price ach" xfId="16900" xr:uid="{24E2E8F3-1849-4395-B9A7-483B22301651}"/>
    <cellStyle name="Note 4 2 5" xfId="16901" xr:uid="{236D067D-D475-4FA2-B7BD-E610AD86C3A1}"/>
    <cellStyle name="Note 4 2 5 2" xfId="16902" xr:uid="{4C4F37DA-E9A1-48B6-8BC4-22FB583AFFBF}"/>
    <cellStyle name="Note 4 2 5 2 2" xfId="16903" xr:uid="{51FE3CBE-2EFC-4628-9FDA-3694F6DA76F0}"/>
    <cellStyle name="Note 4 2 5 2 2 2" xfId="32462" xr:uid="{686C22CE-E241-4228-977D-B12CAB18DE1C}"/>
    <cellStyle name="Note 4 2 5 2 3" xfId="32461" xr:uid="{2CF92627-88A5-4749-95CA-3B6C634DBED1}"/>
    <cellStyle name="Note 4 2 5 3" xfId="16904" xr:uid="{03E7DE43-B480-46E7-88D2-A54663629A39}"/>
    <cellStyle name="Note 4 2 5 3 2" xfId="16905" xr:uid="{AC9CF0FD-8105-4D54-8678-D38B7AABCBB0}"/>
    <cellStyle name="Note 4 2 5 3 2 2" xfId="32464" xr:uid="{A613C2A7-5100-4734-8D62-D15ED71CCA46}"/>
    <cellStyle name="Note 4 2 5 3 3" xfId="32463" xr:uid="{62314BA3-D244-4DCA-BA9F-C1B5AACB71E5}"/>
    <cellStyle name="Note 4 2 5 4" xfId="16906" xr:uid="{02820122-7DBF-4279-B002-FCD797414A33}"/>
    <cellStyle name="Note 4 2 5 4 2" xfId="32465" xr:uid="{DCC7644D-19E2-47F0-A930-A69ED2770B78}"/>
    <cellStyle name="Note 4 2 5 5" xfId="32460" xr:uid="{957ABF4C-727C-472E-BD38-FFEAFA0BD74F}"/>
    <cellStyle name="Note 4 2 6" xfId="16907" xr:uid="{D1CCA88E-C3A7-4B23-822F-98C96A1D2160}"/>
    <cellStyle name="Note 4 2 6 2" xfId="16908" xr:uid="{E2F3DC59-E883-4FC1-B12D-EA8D22D6698E}"/>
    <cellStyle name="Note 4 2 6 2 2" xfId="32467" xr:uid="{EF1FC56A-F96B-4CE6-A03D-6D70D40589D3}"/>
    <cellStyle name="Note 4 2 6 3" xfId="16909" xr:uid="{6B780D03-F8E1-4CD2-AAF9-BECC3CABB0C0}"/>
    <cellStyle name="Note 4 2 6 3 2" xfId="32468" xr:uid="{A61F8706-6EA0-46EB-A979-03CAC9AFC068}"/>
    <cellStyle name="Note 4 2 6 4" xfId="32466" xr:uid="{D484A33D-50D1-4A58-AA4E-A6BB4D59C7F8}"/>
    <cellStyle name="Note 4 2 7" xfId="16910" xr:uid="{B3C2E43C-46BB-4230-B8B2-49BE826583FA}"/>
    <cellStyle name="Note 4 2 7 2" xfId="16911" xr:uid="{7BB51968-FA92-42A5-867C-99F2F2C99115}"/>
    <cellStyle name="Note 4 2 7 2 2" xfId="32470" xr:uid="{9E226403-D982-4F4E-BA9A-E6BB567E762F}"/>
    <cellStyle name="Note 4 2 7 3" xfId="32469" xr:uid="{32D6145D-B8A8-4C16-99EB-6F132D531F65}"/>
    <cellStyle name="Note 4 2 8" xfId="16912" xr:uid="{5C9CCF8A-AA91-4D44-9CF4-C30234D3721D}"/>
    <cellStyle name="Note 4 2 8 2" xfId="16913" xr:uid="{684C5C7B-38E9-4104-B98E-E3633D6CFA48}"/>
    <cellStyle name="Note 4 2 8 2 2" xfId="32472" xr:uid="{E22B2656-C676-4A15-89BE-A8192E30D3AA}"/>
    <cellStyle name="Note 4 2 8 3" xfId="32471" xr:uid="{F787597F-FA0B-471D-83A4-D50B1517955E}"/>
    <cellStyle name="Note 4 2 9" xfId="16914" xr:uid="{46C81C5E-2D70-4564-85E9-9E975115F1F8}"/>
    <cellStyle name="Note 4 2 9 2" xfId="32473" xr:uid="{34C425ED-1180-413B-80C8-D34107DB7EE4}"/>
    <cellStyle name="Note 4 2_Dev global price ach" xfId="16915" xr:uid="{849C2387-0828-4982-81DA-6E247938864E}"/>
    <cellStyle name="Note 4 3" xfId="2111" xr:uid="{00000000-0005-0000-0000-000065090000}"/>
    <cellStyle name="Note 4 3 2" xfId="2112" xr:uid="{00000000-0005-0000-0000-000066090000}"/>
    <cellStyle name="Note 4 3 2 2" xfId="2113" xr:uid="{00000000-0005-0000-0000-000067090000}"/>
    <cellStyle name="Note 4 3 2 2 2" xfId="16917" xr:uid="{E415805C-36A6-4EE8-B5F8-CD721343CF2E}"/>
    <cellStyle name="Note 4 3 2 2 2 2" xfId="16918" xr:uid="{9DF8E491-52B7-42E4-9798-E996037D0B39}"/>
    <cellStyle name="Note 4 3 2 2 2 2 2" xfId="32475" xr:uid="{016F1060-7318-4391-A6C7-252FF8F99111}"/>
    <cellStyle name="Note 4 3 2 2 2 3" xfId="16919" xr:uid="{783BDD46-2B27-4306-8B63-F54A761C713F}"/>
    <cellStyle name="Note 4 3 2 2 2 3 2" xfId="32476" xr:uid="{E2B02B6C-8B9F-4FBA-88ED-3120B011B4A8}"/>
    <cellStyle name="Note 4 3 2 2 2 4" xfId="32474" xr:uid="{191D7B82-5D30-4250-9B80-0C8199465DF4}"/>
    <cellStyle name="Note 4 3 2 2 3" xfId="16920" xr:uid="{90F89CBF-3A53-4D01-ABF2-B3466B9EB19C}"/>
    <cellStyle name="Note 4 3 2 2 3 2" xfId="16921" xr:uid="{520DD748-3C8F-4EAA-8B2E-6162C9F4029B}"/>
    <cellStyle name="Note 4 3 2 2 3 2 2" xfId="32478" xr:uid="{61CB6854-0AB8-497F-B6E2-1FC9062C72E4}"/>
    <cellStyle name="Note 4 3 2 2 3 3" xfId="32477" xr:uid="{E6BC009E-5FD7-4318-A1D7-22EC29972ED8}"/>
    <cellStyle name="Note 4 3 2 2 4" xfId="16922" xr:uid="{B66B9781-40BE-431E-9210-915033E3B57A}"/>
    <cellStyle name="Note 4 3 2 2 4 2" xfId="16923" xr:uid="{55C51777-B3B7-4621-8210-36A2CC29C474}"/>
    <cellStyle name="Note 4 3 2 2 4 2 2" xfId="32480" xr:uid="{F55FCA68-92F4-46BE-8A26-34A24350C173}"/>
    <cellStyle name="Note 4 3 2 2 4 3" xfId="32479" xr:uid="{6EA2BE5D-9DAA-4A72-9387-72A40548CFB6}"/>
    <cellStyle name="Note 4 3 2 2 5" xfId="16924" xr:uid="{D58668AD-E8BA-4544-B099-3954D02AA50C}"/>
    <cellStyle name="Note 4 3 2 2 5 2" xfId="32481" xr:uid="{6C867183-26E9-47E6-AB18-AFE9848CCEC7}"/>
    <cellStyle name="Note 4 3 2 2_sales contracts" xfId="16916" xr:uid="{904D2ADD-F86F-4414-BFF7-15BCC0999B21}"/>
    <cellStyle name="Note 4 3 2 3" xfId="16925" xr:uid="{83991C6C-44BE-4810-8BDC-2F005332CD06}"/>
    <cellStyle name="Note 4 3 2 3 2" xfId="16926" xr:uid="{282CD76B-E9C2-4024-9652-AE57CF103E40}"/>
    <cellStyle name="Note 4 3 2 3 2 2" xfId="32483" xr:uid="{218A82E8-BAA1-4079-A01E-968B1322017F}"/>
    <cellStyle name="Note 4 3 2 3 3" xfId="16927" xr:uid="{3FBADE02-6E09-4C01-8CB2-73172D9EB90A}"/>
    <cellStyle name="Note 4 3 2 3 3 2" xfId="32484" xr:uid="{DB8000C6-0089-4CD4-AEC4-BF0294FD6014}"/>
    <cellStyle name="Note 4 3 2 3 4" xfId="32482" xr:uid="{70C03436-BD22-45A2-8BCB-D83F714C56D4}"/>
    <cellStyle name="Note 4 3 2 4" xfId="16928" xr:uid="{46AC7B2B-B6F7-4F58-B80C-945E9CB56B94}"/>
    <cellStyle name="Note 4 3 2 4 2" xfId="16929" xr:uid="{E7F55F35-04CD-4076-BE92-226EC5B79112}"/>
    <cellStyle name="Note 4 3 2 4 2 2" xfId="32486" xr:uid="{C5908934-9359-4DA2-BCAD-2DA20884F44D}"/>
    <cellStyle name="Note 4 3 2 4 3" xfId="16930" xr:uid="{6FBC1F39-8014-4993-8722-C879C327B3EF}"/>
    <cellStyle name="Note 4 3 2 4 3 2" xfId="32487" xr:uid="{7FC27178-979C-442E-BD17-9B212D949187}"/>
    <cellStyle name="Note 4 3 2 4 4" xfId="32485" xr:uid="{3C432E1E-B063-4487-A555-662D874CA1AD}"/>
    <cellStyle name="Note 4 3 2 5" xfId="16931" xr:uid="{6884958D-6CA5-465E-BA9D-846C94FFD0FE}"/>
    <cellStyle name="Note 4 3 2 5 2" xfId="16932" xr:uid="{B09B0CF2-4A72-4984-B0EC-6DB746D26A13}"/>
    <cellStyle name="Note 4 3 2 5 2 2" xfId="32489" xr:uid="{3FE19DDE-047B-4C78-A164-237A4A38C511}"/>
    <cellStyle name="Note 4 3 2 5 3" xfId="32488" xr:uid="{1F619E5B-87D8-4F00-869C-A09F1FB3F11E}"/>
    <cellStyle name="Note 4 3 2 6" xfId="16933" xr:uid="{337B740E-A418-47E9-A536-190614D767CE}"/>
    <cellStyle name="Note 4 3 2 6 2" xfId="16934" xr:uid="{5AE48137-7AA0-4E9C-8F88-C15BDA6C1588}"/>
    <cellStyle name="Note 4 3 2 6 2 2" xfId="32491" xr:uid="{6E14E33F-3FDA-4D51-9FEC-54A5A2C53DB4}"/>
    <cellStyle name="Note 4 3 2 6 3" xfId="32490" xr:uid="{59F7D800-7930-4366-8119-9B1232DB87E9}"/>
    <cellStyle name="Note 4 3 2 7" xfId="16935" xr:uid="{9AE3E55D-BB3B-4D0B-8C67-7CBEA5C76130}"/>
    <cellStyle name="Note 4 3 2 7 2" xfId="32492" xr:uid="{96693025-C47D-4C32-A46D-0EEEADE8F298}"/>
    <cellStyle name="Note 4 3 2_Dev global price ach" xfId="16936" xr:uid="{EC7537F2-9DE9-4F4D-91E2-D2427554E057}"/>
    <cellStyle name="Note 4 3 3" xfId="2114" xr:uid="{00000000-0005-0000-0000-000069090000}"/>
    <cellStyle name="Note 4 3 3 2" xfId="16938" xr:uid="{C380EFE7-89BD-4ABE-AF79-7697A58A42C1}"/>
    <cellStyle name="Note 4 3 3 2 2" xfId="16939" xr:uid="{83EAB39E-EE21-44F0-B20F-70510C071AC6}"/>
    <cellStyle name="Note 4 3 3 2 2 2" xfId="32494" xr:uid="{67DEFF24-3B07-4E8E-BB4C-1D3C5A2B01FC}"/>
    <cellStyle name="Note 4 3 3 2 3" xfId="16940" xr:uid="{25A15C08-C8A4-4C8C-AD52-5CE320CE8B18}"/>
    <cellStyle name="Note 4 3 3 2 3 2" xfId="32495" xr:uid="{A4D81949-C698-4CF2-8AD3-B75CC45EAF7B}"/>
    <cellStyle name="Note 4 3 3 2 4" xfId="32493" xr:uid="{F577C103-5BAC-4B56-85C8-D6BAC82136A7}"/>
    <cellStyle name="Note 4 3 3 3" xfId="16941" xr:uid="{FB48E9A4-65C1-4D14-A40A-D5FF47669D78}"/>
    <cellStyle name="Note 4 3 3 3 2" xfId="16942" xr:uid="{A8349D57-74E3-42BE-88CE-478007237B49}"/>
    <cellStyle name="Note 4 3 3 3 2 2" xfId="32497" xr:uid="{59039FE5-AE27-4777-B4C8-B3580AA1C81B}"/>
    <cellStyle name="Note 4 3 3 3 3" xfId="32496" xr:uid="{48224314-B83A-4164-AC41-1EAB447098A2}"/>
    <cellStyle name="Note 4 3 3 4" xfId="16943" xr:uid="{2C573EE8-B86F-4924-BBB7-F1255BCCE989}"/>
    <cellStyle name="Note 4 3 3 4 2" xfId="16944" xr:uid="{919AC0B5-7761-4304-9D13-43A3C583A9E6}"/>
    <cellStyle name="Note 4 3 3 4 2 2" xfId="32499" xr:uid="{54D2828F-0290-43F9-991C-4B4D3BBA34AA}"/>
    <cellStyle name="Note 4 3 3 4 3" xfId="32498" xr:uid="{B7B70AF1-2881-4F41-89D5-BB50553B8F2F}"/>
    <cellStyle name="Note 4 3 3 5" xfId="16945" xr:uid="{C2936F7B-585C-44F0-B9F6-8A5A439B1083}"/>
    <cellStyle name="Note 4 3 3 5 2" xfId="32500" xr:uid="{81EEB0BE-FEA7-44C5-8B30-AB8176AD5E7C}"/>
    <cellStyle name="Note 4 3 3_sales contracts" xfId="16937" xr:uid="{CE4C572A-CB04-4789-BE4D-17931C88CAFF}"/>
    <cellStyle name="Note 4 3 4" xfId="16946" xr:uid="{C2895144-1585-4EFC-BC46-ADB21B816B3C}"/>
    <cellStyle name="Note 4 3 4 2" xfId="16947" xr:uid="{593B6A71-F81A-4C99-939F-E33B100BFE49}"/>
    <cellStyle name="Note 4 3 4 2 2" xfId="32502" xr:uid="{09983527-BCF1-4408-B6A8-05F6EA8985E4}"/>
    <cellStyle name="Note 4 3 4 3" xfId="16948" xr:uid="{8D989B26-3F30-48D7-B5BF-6DA8B800C0C4}"/>
    <cellStyle name="Note 4 3 4 3 2" xfId="32503" xr:uid="{43602F78-62F2-4DF7-9CF6-7606844E2EF8}"/>
    <cellStyle name="Note 4 3 4 4" xfId="32501" xr:uid="{0CED6B5C-2454-420E-8B66-00C06F8CAF9E}"/>
    <cellStyle name="Note 4 3 5" xfId="16949" xr:uid="{5BDE28AB-DFC5-4A3A-8F64-CC5CC7839A5D}"/>
    <cellStyle name="Note 4 3 5 2" xfId="16950" xr:uid="{68987C4F-4DF9-43A7-9C60-E2E1F20B279C}"/>
    <cellStyle name="Note 4 3 5 2 2" xfId="32505" xr:uid="{D4B7566E-7783-4F86-BBC7-5CCB37FB2F73}"/>
    <cellStyle name="Note 4 3 5 3" xfId="16951" xr:uid="{568ED065-720D-4FCE-A6FE-1887DBE0891A}"/>
    <cellStyle name="Note 4 3 5 3 2" xfId="32506" xr:uid="{2F4882D2-4293-4565-AEFE-3704555B0D7B}"/>
    <cellStyle name="Note 4 3 5 4" xfId="32504" xr:uid="{A70B08FB-0A63-4742-B41E-79A3D1E300B8}"/>
    <cellStyle name="Note 4 3 6" xfId="16952" xr:uid="{64FA6D15-683D-40F2-88F6-D48F29FA9C7D}"/>
    <cellStyle name="Note 4 3 6 2" xfId="16953" xr:uid="{0AF06DEE-2F70-49F6-A27E-9CAE831808CB}"/>
    <cellStyle name="Note 4 3 6 2 2" xfId="32508" xr:uid="{875903A0-E2DF-4A30-B718-6A77BCBDD38E}"/>
    <cellStyle name="Note 4 3 6 3" xfId="32507" xr:uid="{269D3223-35F0-4F3C-AE9C-03082A94435B}"/>
    <cellStyle name="Note 4 3 7" xfId="16954" xr:uid="{FBB5745A-AED1-40A7-A467-1C33D2B0BC0A}"/>
    <cellStyle name="Note 4 3 7 2" xfId="16955" xr:uid="{94177C74-4FCE-49D6-817D-43C9BCDCB811}"/>
    <cellStyle name="Note 4 3 7 2 2" xfId="32510" xr:uid="{4FD2326E-BB38-425F-B94A-5F5A5ED613FE}"/>
    <cellStyle name="Note 4 3 7 3" xfId="32509" xr:uid="{441D346B-C87C-4335-9DB6-4946465D745E}"/>
    <cellStyle name="Note 4 3 8" xfId="16956" xr:uid="{C82626D4-7B3D-4A6E-86F2-1CD8FB13E2B7}"/>
    <cellStyle name="Note 4 3 8 2" xfId="32511" xr:uid="{745E01DD-246B-4851-9E3F-065B9E421362}"/>
    <cellStyle name="Note 4 3_Dev global price ach" xfId="16957" xr:uid="{35D50C06-9821-454A-B811-8E0783050020}"/>
    <cellStyle name="Note 4 4" xfId="2115" xr:uid="{00000000-0005-0000-0000-00006B090000}"/>
    <cellStyle name="Note 4 4 2" xfId="2116" xr:uid="{00000000-0005-0000-0000-00006C090000}"/>
    <cellStyle name="Note 4 4 2 2" xfId="16959" xr:uid="{A8EAA5D8-685B-4BBB-B670-FC822C81AF90}"/>
    <cellStyle name="Note 4 4 2 2 2" xfId="16960" xr:uid="{2F2B4F11-B86D-44D7-9F3F-B7533A451B79}"/>
    <cellStyle name="Note 4 4 2 2 2 2" xfId="32513" xr:uid="{1F40614F-19A2-44A3-882B-5ED3C26FA85A}"/>
    <cellStyle name="Note 4 4 2 2 3" xfId="16961" xr:uid="{1E56383A-0D0F-405B-8E32-228D3E9DEB69}"/>
    <cellStyle name="Note 4 4 2 2 3 2" xfId="32514" xr:uid="{5503918D-6E89-458C-80F7-3FF7B76D96A4}"/>
    <cellStyle name="Note 4 4 2 2 4" xfId="32512" xr:uid="{A55282D2-C794-44EB-913E-2DAFB41B4552}"/>
    <cellStyle name="Note 4 4 2 3" xfId="16962" xr:uid="{14AA2B46-9FC1-428A-B3B6-C3D93C2AAECD}"/>
    <cellStyle name="Note 4 4 2 3 2" xfId="16963" xr:uid="{43C035A9-0FC8-455E-A912-783213C0EA52}"/>
    <cellStyle name="Note 4 4 2 3 2 2" xfId="32516" xr:uid="{82BAC57B-3A02-46FA-91C3-249A0D73FCD8}"/>
    <cellStyle name="Note 4 4 2 3 3" xfId="32515" xr:uid="{C91D5D3B-BD51-4003-9F31-9F7277BADC06}"/>
    <cellStyle name="Note 4 4 2 4" xfId="16964" xr:uid="{CC506EE7-2E88-4F78-9890-F1A756F90936}"/>
    <cellStyle name="Note 4 4 2 4 2" xfId="16965" xr:uid="{AFD6DEEA-2C02-4D19-9BF9-B892E8ABCE5F}"/>
    <cellStyle name="Note 4 4 2 4 2 2" xfId="32518" xr:uid="{8951E601-3649-46B9-B8B4-6FE3F1DE92EC}"/>
    <cellStyle name="Note 4 4 2 4 3" xfId="32517" xr:uid="{2F229895-71BD-40A4-93BA-F5D62591BAD6}"/>
    <cellStyle name="Note 4 4 2 5" xfId="16966" xr:uid="{37BEDDBC-7C79-4BCB-B982-0A83EC49C4EB}"/>
    <cellStyle name="Note 4 4 2 5 2" xfId="32519" xr:uid="{A7352727-D3F9-4163-A4E7-8CFE15B8123B}"/>
    <cellStyle name="Note 4 4 2_sales contracts" xfId="16958" xr:uid="{3A0AB26C-0230-4367-83B1-BBD11CA098DD}"/>
    <cellStyle name="Note 4 4 3" xfId="16967" xr:uid="{319F1FDF-3CD6-408C-9DBF-1837382C1A57}"/>
    <cellStyle name="Note 4 4 3 2" xfId="16968" xr:uid="{5181829B-2ABA-4275-B7F0-F2FA1B84BCCD}"/>
    <cellStyle name="Note 4 4 3 2 2" xfId="32521" xr:uid="{C74D2BA3-FE83-4610-A7FE-5DAC8EA26B2A}"/>
    <cellStyle name="Note 4 4 3 3" xfId="16969" xr:uid="{90CBCACB-475E-418E-9B23-A16ED9482E00}"/>
    <cellStyle name="Note 4 4 3 3 2" xfId="32522" xr:uid="{3866F07C-7D47-4129-B506-C6B15D22A08B}"/>
    <cellStyle name="Note 4 4 3 4" xfId="32520" xr:uid="{775A98A0-B19F-4F76-A5D1-40741DDAF9B7}"/>
    <cellStyle name="Note 4 4 4" xfId="16970" xr:uid="{B08F9213-DBE8-4D90-9329-FCF7CCC69732}"/>
    <cellStyle name="Note 4 4 4 2" xfId="16971" xr:uid="{14915E48-A699-490D-BB76-2C048A9A1647}"/>
    <cellStyle name="Note 4 4 4 2 2" xfId="32524" xr:uid="{057A0BE0-6D3F-413A-94E8-3E2FD15B7C80}"/>
    <cellStyle name="Note 4 4 4 3" xfId="16972" xr:uid="{296B7B7F-B8D7-4EF7-921D-5162C6429D81}"/>
    <cellStyle name="Note 4 4 4 3 2" xfId="32525" xr:uid="{1292EFF8-B0C8-4A0D-BC04-230B3F6CBD87}"/>
    <cellStyle name="Note 4 4 4 4" xfId="32523" xr:uid="{8DA60391-1389-4EE0-95C3-1DB2C5B8F089}"/>
    <cellStyle name="Note 4 4 5" xfId="16973" xr:uid="{F11FB864-C4F8-4F7E-9952-2EC7109805AD}"/>
    <cellStyle name="Note 4 4 5 2" xfId="16974" xr:uid="{2019BCE5-2E92-4E49-9BD3-A6F6ACF75AE6}"/>
    <cellStyle name="Note 4 4 5 2 2" xfId="32527" xr:uid="{07E883FA-2A0A-4A7B-9A0F-66230C1D5FFE}"/>
    <cellStyle name="Note 4 4 5 3" xfId="32526" xr:uid="{454C644E-BFFD-4028-BF93-B9ECC61444F2}"/>
    <cellStyle name="Note 4 4 6" xfId="16975" xr:uid="{1055C701-6300-4385-AEDF-C429109F6940}"/>
    <cellStyle name="Note 4 4 6 2" xfId="16976" xr:uid="{F2555DF6-80D0-4855-A112-5F81AA747F78}"/>
    <cellStyle name="Note 4 4 6 2 2" xfId="32529" xr:uid="{1DC289DD-078A-4B57-9ED5-584CFC8D790B}"/>
    <cellStyle name="Note 4 4 6 3" xfId="32528" xr:uid="{9FCA92BA-8D88-4DBA-BC1C-768D16A483D4}"/>
    <cellStyle name="Note 4 4 7" xfId="16977" xr:uid="{A8A30C31-0FC2-485B-B575-31DD53E4F18C}"/>
    <cellStyle name="Note 4 4 7 2" xfId="32530" xr:uid="{FAC184C8-15E6-49CD-9B0F-B265F9F8B3AD}"/>
    <cellStyle name="Note 4 4_Dev global price ach" xfId="16978" xr:uid="{4B735B62-B34C-4FCA-916B-05E502F931FE}"/>
    <cellStyle name="Note 4 5" xfId="2117" xr:uid="{00000000-0005-0000-0000-00006E090000}"/>
    <cellStyle name="Note 4 5 2" xfId="2118" xr:uid="{00000000-0005-0000-0000-00006F090000}"/>
    <cellStyle name="Note 4 5 2 2" xfId="16980" xr:uid="{D23635B9-662E-4995-AC11-0AF0E4A7DD90}"/>
    <cellStyle name="Note 4 5 2 2 2" xfId="16981" xr:uid="{0D8D1458-EE18-41E6-A6B7-E9C83E959577}"/>
    <cellStyle name="Note 4 5 2 2 2 2" xfId="32532" xr:uid="{3B74F63C-DFA2-4C7E-A795-4E420A516735}"/>
    <cellStyle name="Note 4 5 2 2 3" xfId="16982" xr:uid="{4D8DA879-3A35-4103-BFDD-C34ED85DC288}"/>
    <cellStyle name="Note 4 5 2 2 3 2" xfId="32533" xr:uid="{5F14FB16-82AB-46B2-A7DA-3DB3DC4FA99C}"/>
    <cellStyle name="Note 4 5 2 2 4" xfId="32531" xr:uid="{853B0ECE-AE27-4311-8F8A-B7C783548124}"/>
    <cellStyle name="Note 4 5 2 3" xfId="16983" xr:uid="{A10D6DF5-4AC3-495F-9D8C-B92F43369107}"/>
    <cellStyle name="Note 4 5 2 3 2" xfId="16984" xr:uid="{E33F6830-1E73-4726-A68F-60BF6A33CE9B}"/>
    <cellStyle name="Note 4 5 2 3 2 2" xfId="32535" xr:uid="{02455295-C850-4D61-AF44-A8DC43D26135}"/>
    <cellStyle name="Note 4 5 2 3 3" xfId="32534" xr:uid="{CCC58D0E-31D4-4648-B87D-F58062BAFF6B}"/>
    <cellStyle name="Note 4 5 2 4" xfId="16985" xr:uid="{89EBD1F5-037C-4236-8181-3BCC33AEFE43}"/>
    <cellStyle name="Note 4 5 2 4 2" xfId="16986" xr:uid="{DF53BA28-8FB6-4175-908A-0CB18FA8EDC1}"/>
    <cellStyle name="Note 4 5 2 4 2 2" xfId="32537" xr:uid="{BF188651-D7A6-4F50-BA08-1D8B558A649F}"/>
    <cellStyle name="Note 4 5 2 4 3" xfId="32536" xr:uid="{0A99A28F-79E7-4330-87C4-4F7BF3D52D2A}"/>
    <cellStyle name="Note 4 5 2 5" xfId="16987" xr:uid="{BE03B0AC-3375-40B1-A677-35227BF2B9FC}"/>
    <cellStyle name="Note 4 5 2 5 2" xfId="32538" xr:uid="{FDE63D7C-F292-4D3E-872E-C9412B39DC4A}"/>
    <cellStyle name="Note 4 5 2_sales contracts" xfId="16979" xr:uid="{31E75016-36FB-480D-8B43-E5C56143E4D1}"/>
    <cellStyle name="Note 4 5 3" xfId="16988" xr:uid="{73290515-4B6A-4845-9988-676909CD6FD9}"/>
    <cellStyle name="Note 4 5 3 2" xfId="16989" xr:uid="{5A0BF43F-48E1-454D-AB49-724B895D9628}"/>
    <cellStyle name="Note 4 5 3 2 2" xfId="32540" xr:uid="{2CC69B4A-4BF3-4134-9894-508A0C1CB602}"/>
    <cellStyle name="Note 4 5 3 3" xfId="16990" xr:uid="{5F30A9EE-D81B-4A1B-B4F0-3D379815F6BD}"/>
    <cellStyle name="Note 4 5 3 3 2" xfId="32541" xr:uid="{708114F3-C894-4C7C-801C-3C1AD2E22B96}"/>
    <cellStyle name="Note 4 5 3 4" xfId="32539" xr:uid="{7F7BD5B4-34E9-47E5-B08C-62ABEC9202E6}"/>
    <cellStyle name="Note 4 5 4" xfId="16991" xr:uid="{B636A385-D291-49B9-B181-8D7E7531AB92}"/>
    <cellStyle name="Note 4 5 4 2" xfId="16992" xr:uid="{84C2BB15-5CA1-46CB-B788-A0BA513F6CA8}"/>
    <cellStyle name="Note 4 5 4 2 2" xfId="32543" xr:uid="{3F60B874-33AD-4641-96BB-E859B5FE93D2}"/>
    <cellStyle name="Note 4 5 4 3" xfId="16993" xr:uid="{9FD7952D-78D0-41D3-86FE-35899416974A}"/>
    <cellStyle name="Note 4 5 4 3 2" xfId="32544" xr:uid="{EE292A9D-E57E-478B-B00D-A2D60507123A}"/>
    <cellStyle name="Note 4 5 4 4" xfId="32542" xr:uid="{430553C8-6CC9-461C-A537-75F693BBBEBB}"/>
    <cellStyle name="Note 4 5 5" xfId="16994" xr:uid="{5FDAFC79-6519-433A-91F2-09702F622B5B}"/>
    <cellStyle name="Note 4 5 5 2" xfId="16995" xr:uid="{2695353E-166D-4B85-A0F3-8966CC3C03D9}"/>
    <cellStyle name="Note 4 5 5 2 2" xfId="32546" xr:uid="{7A589584-6378-4D1C-AF81-FFEBC1E5915D}"/>
    <cellStyle name="Note 4 5 5 3" xfId="32545" xr:uid="{9ACFB257-D82B-4E57-9C9C-135C5B5C344A}"/>
    <cellStyle name="Note 4 5 6" xfId="16996" xr:uid="{374010AE-E388-4549-8734-B10822EFD048}"/>
    <cellStyle name="Note 4 5 6 2" xfId="16997" xr:uid="{C2FA74C6-21EF-4731-AE48-82DDBF2D193E}"/>
    <cellStyle name="Note 4 5 6 2 2" xfId="32548" xr:uid="{47032B52-3B85-450C-9E6A-26DCF9BF2B2E}"/>
    <cellStyle name="Note 4 5 6 3" xfId="32547" xr:uid="{D0E62C41-1BC5-45FA-954F-5A9911B94891}"/>
    <cellStyle name="Note 4 5 7" xfId="16998" xr:uid="{FCB126E2-CDCE-4579-9C36-20BCCEB71050}"/>
    <cellStyle name="Note 4 5 7 2" xfId="32549" xr:uid="{052F7786-01BF-461B-AC1F-721F1EE5CC9F}"/>
    <cellStyle name="Note 4 5_Dev global price ach" xfId="16999" xr:uid="{B878DFB6-9C5E-4044-8250-EE5DBB74962E}"/>
    <cellStyle name="Note 4 6" xfId="2119" xr:uid="{00000000-0005-0000-0000-000071090000}"/>
    <cellStyle name="Note 4 6 2" xfId="17001" xr:uid="{07877407-76F1-4D45-9F5B-498FA8BDD79B}"/>
    <cellStyle name="Note 4 6 2 2" xfId="32550" xr:uid="{C1ADA92A-258E-4CCD-87B8-4D42F0A216A7}"/>
    <cellStyle name="Note 4 6 3" xfId="17002" xr:uid="{F8932757-DB46-4C8A-B860-45B4322D570C}"/>
    <cellStyle name="Note 4 6 3 2" xfId="17003" xr:uid="{89E8C910-3713-42AA-B430-9D4B7B984BEC}"/>
    <cellStyle name="Note 4 6 3 2 2" xfId="32552" xr:uid="{F93BDC80-ABBA-4F24-B1AC-3C0EA2997943}"/>
    <cellStyle name="Note 4 6 3 3" xfId="17004" xr:uid="{C98AC73A-D69B-41C6-8D51-8EC48FC19FB0}"/>
    <cellStyle name="Note 4 6 3 3 2" xfId="32553" xr:uid="{64EB78B7-7A43-444A-955D-51DF094459E8}"/>
    <cellStyle name="Note 4 6 3 4" xfId="32551" xr:uid="{9BCD0B08-E568-441C-B08E-9043F33FF74F}"/>
    <cellStyle name="Note 4 6 4" xfId="17005" xr:uid="{7CBA2BE5-BC67-4FB7-87F3-8FE24BE50A62}"/>
    <cellStyle name="Note 4 6 4 2" xfId="17006" xr:uid="{ACE69A0F-4D53-4BCC-9716-A3112E6C4BF2}"/>
    <cellStyle name="Note 4 6 4 2 2" xfId="32555" xr:uid="{D97E9F0D-36E1-420F-869C-E9E042E8EDEE}"/>
    <cellStyle name="Note 4 6 4 3" xfId="32554" xr:uid="{9455D501-1626-4998-B561-A78307F0006B}"/>
    <cellStyle name="Note 4 6_sales contracts" xfId="17000" xr:uid="{B49113F9-637E-4B61-839C-262FD60E2074}"/>
    <cellStyle name="Note 4 7" xfId="2120" xr:uid="{00000000-0005-0000-0000-000072090000}"/>
    <cellStyle name="Note 4 7 2" xfId="17008" xr:uid="{768BCF28-7555-4FBD-BBED-DFE901A3D250}"/>
    <cellStyle name="Note 4 7 2 2" xfId="17009" xr:uid="{F226803D-FA28-4633-8C91-7E752AF2413A}"/>
    <cellStyle name="Note 4 7 2 2 2" xfId="32557" xr:uid="{665ECB4C-9838-47D4-898C-3329CB60738F}"/>
    <cellStyle name="Note 4 7 2 3" xfId="17010" xr:uid="{2CA8BFD1-1305-49B8-9951-9CB1D0FB1FFD}"/>
    <cellStyle name="Note 4 7 2 3 2" xfId="32558" xr:uid="{9F1569FC-C2BF-4082-8263-1DB65FA670AC}"/>
    <cellStyle name="Note 4 7 2 4" xfId="32556" xr:uid="{061F18D7-C068-47ED-A72F-F76C86C8DC9B}"/>
    <cellStyle name="Note 4 7 3" xfId="17011" xr:uid="{EEE7CB22-CFD8-460F-9377-53357A878062}"/>
    <cellStyle name="Note 4 7 3 2" xfId="17012" xr:uid="{B8F53736-BF21-4025-866B-D4C71774BE17}"/>
    <cellStyle name="Note 4 7 3 2 2" xfId="32560" xr:uid="{3545467A-C7CC-4CB3-BE20-001F2B14721D}"/>
    <cellStyle name="Note 4 7 3 3" xfId="32559" xr:uid="{74AF8C47-0A2C-4931-B55A-F761882DC06B}"/>
    <cellStyle name="Note 4 7 4" xfId="17013" xr:uid="{80CE423C-2637-48AA-8295-066C53149390}"/>
    <cellStyle name="Note 4 7 4 2" xfId="17014" xr:uid="{A2D7B442-8EB2-4479-8524-1DD86AC93BA1}"/>
    <cellStyle name="Note 4 7 4 2 2" xfId="32562" xr:uid="{600AA790-E090-4848-B28C-CDF4C61EF97C}"/>
    <cellStyle name="Note 4 7 4 3" xfId="32561" xr:uid="{99E8C9F6-9ECE-4215-8A53-F616E290A7DC}"/>
    <cellStyle name="Note 4 7 5" xfId="17015" xr:uid="{77B7EE63-F343-4DE7-B44D-569250220163}"/>
    <cellStyle name="Note 4 7 5 2" xfId="32563" xr:uid="{D1BACCAE-C1F7-4F0C-984B-2FEE53E8BF44}"/>
    <cellStyle name="Note 4 7_sales contracts" xfId="17007" xr:uid="{BB900E9C-E6C6-4347-81EC-086D6517F15F}"/>
    <cellStyle name="Note 4 8" xfId="17016" xr:uid="{6B5077CF-AFD8-4C79-BA5F-17DDAA9DB6FF}"/>
    <cellStyle name="Note 4 8 2" xfId="17017" xr:uid="{23886F78-98FE-4773-9CBF-25A7CC625A4B}"/>
    <cellStyle name="Note 4 8 2 2" xfId="32565" xr:uid="{53E8A310-A941-4479-952D-A0EAD067C945}"/>
    <cellStyle name="Note 4 8 3" xfId="17018" xr:uid="{1D966C4A-3FB0-4AEE-9786-B5C4F5BC75C5}"/>
    <cellStyle name="Note 4 8 3 2" xfId="32566" xr:uid="{9ADDD117-6D5B-4DF2-A701-1127B74AB3C3}"/>
    <cellStyle name="Note 4 8 4" xfId="32564" xr:uid="{39B63759-A01B-4AFF-B992-433377474822}"/>
    <cellStyle name="Note 4 9" xfId="17019" xr:uid="{058096E6-6B5A-4E0E-BB79-1E09AFCA3828}"/>
    <cellStyle name="Note 4 9 2" xfId="17020" xr:uid="{0CCCEE5C-0B66-4F10-88CD-A645BD103756}"/>
    <cellStyle name="Note 4 9 2 2" xfId="32568" xr:uid="{465B6184-7D2F-481C-9E0B-6F022FEAABAD}"/>
    <cellStyle name="Note 4 9 3" xfId="17021" xr:uid="{0DFA203A-6C5D-43FC-853E-11D02856EE7E}"/>
    <cellStyle name="Note 4 9 3 2" xfId="32569" xr:uid="{3BBA1280-957E-440C-B58F-9AABA57428C1}"/>
    <cellStyle name="Note 4 9 4" xfId="32567" xr:uid="{53FEC0E7-C55E-49D4-8BA6-1A3411C03089}"/>
    <cellStyle name="Note 4_Dev global price ach" xfId="17022" xr:uid="{4D7D7788-FB57-439F-A4FA-44ED79D26300}"/>
    <cellStyle name="Note 5" xfId="2121" xr:uid="{00000000-0005-0000-0000-000074090000}"/>
    <cellStyle name="Note 5 2" xfId="17024" xr:uid="{5ECDD2D5-1591-4933-B5BC-DB0B020823BF}"/>
    <cellStyle name="Note 5 2 2" xfId="32570" xr:uid="{60215258-A2EA-4114-902F-3344A22B133F}"/>
    <cellStyle name="Note 5 3" xfId="17025" xr:uid="{11E4862D-E197-4D97-983A-1B55B0DC6B00}"/>
    <cellStyle name="Note 5 3 2" xfId="32571" xr:uid="{35E034F5-F1B6-47E8-8E5A-CE0FFD910F05}"/>
    <cellStyle name="Note 5 4" xfId="17026" xr:uid="{35568C01-5D00-46F3-8C98-4A45D9CDFC75}"/>
    <cellStyle name="Note 5 4 2" xfId="32572" xr:uid="{728A415A-8CCD-4D87-9C7C-FD546ABB77F7}"/>
    <cellStyle name="Note 5_sales contracts" xfId="17023" xr:uid="{2DE0F713-5FDA-436E-805C-1B597ECAC987}"/>
    <cellStyle name="Note 6" xfId="17027" xr:uid="{BCC21897-97F1-44D1-B2B7-74BC8139737F}"/>
    <cellStyle name="Note 6 2" xfId="32573" xr:uid="{56FA6564-FFC9-4AE6-9B0B-3938373E00D3}"/>
    <cellStyle name="Note 7" xfId="17028" xr:uid="{78578E79-FBEF-4A87-A3D5-45DFB8052757}"/>
    <cellStyle name="Note 7 2" xfId="32574" xr:uid="{ACE3CB8B-98E5-47CE-AD7B-51EAAB5BBC65}"/>
    <cellStyle name="Note 8" xfId="17029" xr:uid="{32125E53-C770-4C6F-AD66-5C3FCFF1E21C}"/>
    <cellStyle name="Note 8 2" xfId="32575" xr:uid="{FE2CC3E5-E856-4F36-A442-C7BE02AF79C7}"/>
    <cellStyle name="Note 9" xfId="38109" xr:uid="{4F53872D-A4A7-4E2D-B79C-B764B1A6936D}"/>
    <cellStyle name="Nøytral" xfId="2122" xr:uid="{00000000-0005-0000-0000-000075090000}"/>
    <cellStyle name="Nøytral 2" xfId="34377" xr:uid="{9C1CD21D-81FB-4A86-BC6B-FFC3FE58E767}"/>
    <cellStyle name="Nøytral 2 2" xfId="37192" xr:uid="{C098473A-4F68-4181-A344-D32C6597701F}"/>
    <cellStyle name="Nøytral 3" xfId="33820" xr:uid="{8D20EAEB-B86F-40BC-9F9F-1F065A22128F}"/>
    <cellStyle name="Number" xfId="17030" xr:uid="{DBB1AE44-0B19-4C81-9727-90A3973BA85A}"/>
    <cellStyle name="Number 2" xfId="32576" xr:uid="{A1F5DBBD-419D-4F2A-B4EE-BC5298268A86}"/>
    <cellStyle name="Number(1)" xfId="17031" xr:uid="{56B6ECF4-15B2-4613-8A6C-CA20CF187609}"/>
    <cellStyle name="Number(1) 2" xfId="32577" xr:uid="{C49F648F-D748-4A95-B5F5-1F9448006D09}"/>
    <cellStyle name="number1" xfId="17032" xr:uid="{C7A9294C-8316-4A7E-8431-71F790ECBDCE}"/>
    <cellStyle name="number1 2" xfId="32578" xr:uid="{8DB4731A-2AFF-4FDA-A8A5-F9437872FEFC}"/>
    <cellStyle name="number1lb" xfId="17033" xr:uid="{41D98F13-858B-4FED-98B6-9E0F28B1B34D}"/>
    <cellStyle name="number1lb 2" xfId="32579" xr:uid="{169DB7BD-2A27-4C79-BED9-AD9192200EB6}"/>
    <cellStyle name="number1rb" xfId="17034" xr:uid="{A441A287-4583-4D77-A9B2-3B3E914E70DB}"/>
    <cellStyle name="number1rb 2" xfId="32580" xr:uid="{E3B5BF89-968E-4EC6-831A-BC9E1CB0EBF8}"/>
    <cellStyle name="Number2" xfId="17035" xr:uid="{F16B5065-FC5F-41D0-8AED-F30878407000}"/>
    <cellStyle name="Number2 2" xfId="32581" xr:uid="{CFFEC2AA-3643-4603-AE0D-1726B74436A6}"/>
    <cellStyle name="Number2lb" xfId="17036" xr:uid="{B53A0F2A-5EF3-493B-AFB0-80003CC3E980}"/>
    <cellStyle name="Number2lb 2" xfId="32582" xr:uid="{37D99F56-807B-43AC-8AED-AF9868181E42}"/>
    <cellStyle name="Number2rb" xfId="17037" xr:uid="{E0B1096D-5D97-48F6-B7FB-223BD39DFB1C}"/>
    <cellStyle name="Number2rb 2" xfId="32583" xr:uid="{B1897366-27B4-4A7E-8DB4-A293582FA1F4}"/>
    <cellStyle name="number3" xfId="17038" xr:uid="{BAACB4F5-8CE0-4440-866A-BACACB99A0AB}"/>
    <cellStyle name="number3 2" xfId="32584" xr:uid="{366551CE-66F7-4342-8A02-71F7159EDD2C}"/>
    <cellStyle name="number3lb" xfId="17039" xr:uid="{5DBFDFAD-6DE7-4FAF-B8EA-2F82241A9D79}"/>
    <cellStyle name="number3lb 2" xfId="32585" xr:uid="{FEAB8DA1-7450-44C3-BECD-360EF24CAF9D}"/>
    <cellStyle name="number3rb" xfId="17040" xr:uid="{D81C492D-4834-40A6-9162-7888C6BAA71B}"/>
    <cellStyle name="number3rb 2" xfId="32586" xr:uid="{E0D883F0-E10A-4E32-AAA8-33643A30D391}"/>
    <cellStyle name="Number4" xfId="17041" xr:uid="{EA33587E-3556-4614-A407-6C54F4957C13}"/>
    <cellStyle name="Number4 2" xfId="32587" xr:uid="{103B2104-C2D4-44B1-9BD5-4C46784509D6}"/>
    <cellStyle name="Number4lb" xfId="17042" xr:uid="{C5E5F089-4B59-4060-9BF8-D8A34ECEC153}"/>
    <cellStyle name="Number4lb 2" xfId="32588" xr:uid="{69D04CF5-A8C7-4892-8F94-3FC73ABC3CEF}"/>
    <cellStyle name="OScommands" xfId="17043" xr:uid="{ADB45723-6CF3-4DCD-B1EE-7A89386C95B3}"/>
    <cellStyle name="OScommands 2" xfId="32589" xr:uid="{3136F665-B482-49D8-833D-214395DF06F0}"/>
    <cellStyle name="Output 2" xfId="499" xr:uid="{00000000-0005-0000-0000-000076090000}"/>
    <cellStyle name="Output 2 2" xfId="17045" xr:uid="{93011946-F9D8-4258-B89F-2654D095E841}"/>
    <cellStyle name="Output 2 2 2" xfId="32590" xr:uid="{D12DF85F-649D-43D8-B9F7-0FD51BF2111A}"/>
    <cellStyle name="Output 2 2 3" xfId="35848" xr:uid="{0F799F41-B6A9-41D6-B1F3-771C773F1671}"/>
    <cellStyle name="Output 2 3" xfId="17046" xr:uid="{A67DD036-05A7-44DF-A1D5-764369E21A3C}"/>
    <cellStyle name="Output 2 3 2" xfId="32591" xr:uid="{847A08DC-7731-4873-9465-9DEACD82E1A6}"/>
    <cellStyle name="Output 2 3 3" xfId="37308" xr:uid="{05338E59-FDD3-4721-9981-42530990E483}"/>
    <cellStyle name="Output 2 4" xfId="37386" xr:uid="{EE8A7ED7-F1D8-4FBB-9480-D0E688FF194C}"/>
    <cellStyle name="Output 2 5" xfId="34681" xr:uid="{F297247A-F133-4833-9D11-BF0E1C71273D}"/>
    <cellStyle name="Output 2_sales contracts" xfId="17044" xr:uid="{9F43CFDF-593C-4648-BFE8-A77D63A19F3F}"/>
    <cellStyle name="Output 3" xfId="456" xr:uid="{00000000-0005-0000-0000-000077090000}"/>
    <cellStyle name="Output 3 2" xfId="17047" xr:uid="{2353824A-4C5E-4A72-AD71-7716F2A78EAA}"/>
    <cellStyle name="Output 3 2 2" xfId="32592" xr:uid="{4A5CFBAD-6DC4-48CE-A534-A579D19069F7}"/>
    <cellStyle name="Output 3 3" xfId="33942" xr:uid="{8CDB1C67-704E-49D1-B0F7-64CD2F37DD41}"/>
    <cellStyle name="Output 3_Dev global price ach" xfId="17048" xr:uid="{58A2E068-EAAC-436F-916B-523C9429BAC1}"/>
    <cellStyle name="Output 4" xfId="2123" xr:uid="{00000000-0005-0000-0000-000078090000}"/>
    <cellStyle name="Output 4 2" xfId="34378" xr:uid="{36B9C824-C3DA-4F8C-AAEC-2CB4DA41C421}"/>
    <cellStyle name="Output 4 2 2" xfId="37193" xr:uid="{233B68AB-F357-4DE2-8ADE-69DA350FA8DF}"/>
    <cellStyle name="Output 4 3" xfId="33821" xr:uid="{25EDA420-B3C8-47D5-BA70-5E9E4A0109EE}"/>
    <cellStyle name="Overskrift 1" xfId="2124" xr:uid="{00000000-0005-0000-0000-000079090000}"/>
    <cellStyle name="Overskrift 1 2" xfId="34379" xr:uid="{F3934B12-F5E3-40DB-905C-32A930A64335}"/>
    <cellStyle name="Overskrift 1 2 2" xfId="37194" xr:uid="{1857A2C7-3C2B-496A-B2CE-D6EF8754ABD3}"/>
    <cellStyle name="Overskrift 1 3" xfId="33822" xr:uid="{176AC67D-163A-42F3-843A-B5E010722EFD}"/>
    <cellStyle name="Overskrift 2" xfId="2125" xr:uid="{00000000-0005-0000-0000-00007A090000}"/>
    <cellStyle name="Overskrift 2 2" xfId="34380" xr:uid="{7B075507-40CA-4BC7-A864-B26C4337EDB6}"/>
    <cellStyle name="Overskrift 2 2 2" xfId="37195" xr:uid="{27553A8E-BEB0-4BC7-96A6-BFC5E3E9F056}"/>
    <cellStyle name="Overskrift 2 3" xfId="33823" xr:uid="{59B21165-CA02-4159-9E89-AC2DFD2713B8}"/>
    <cellStyle name="Overskrift 3" xfId="2126" xr:uid="{00000000-0005-0000-0000-00007B090000}"/>
    <cellStyle name="Overskrift 3 2" xfId="33825" xr:uid="{7A4AEFE4-6749-4859-9776-77D002E8A1DB}"/>
    <cellStyle name="Overskrift 3 2 2" xfId="33826" xr:uid="{C02D943E-06F2-4666-AE9A-59BDB5D68234}"/>
    <cellStyle name="Overskrift 3 2 2 2" xfId="33827" xr:uid="{E3180345-0EF9-4567-81E2-3B8AE4E5CFE5}"/>
    <cellStyle name="Overskrift 3 2 2 2 2" xfId="33828" xr:uid="{4A3D60C4-AEB6-4865-A2FE-5FA728E508AE}"/>
    <cellStyle name="Overskrift 3 2 2 2 2 2" xfId="37200" xr:uid="{8FB8449B-0D2B-4255-A7E2-9BF8142C2188}"/>
    <cellStyle name="Overskrift 3 2 2 2 3" xfId="37199" xr:uid="{955A655A-7535-4497-98C7-B6B18EB309F2}"/>
    <cellStyle name="Overskrift 3 2 2 2_Canada W" xfId="35744" xr:uid="{3F1BC604-7A5F-47B2-A089-0739430B34C7}"/>
    <cellStyle name="Overskrift 3 2 2 3" xfId="33829" xr:uid="{935CF131-CC33-4909-9849-946D5C13CB9B}"/>
    <cellStyle name="Overskrift 3 2 2 3 2" xfId="37201" xr:uid="{120570F9-F0F9-4DCC-8405-BF53D6C9AD9D}"/>
    <cellStyle name="Overskrift 3 2 2 4" xfId="37198" xr:uid="{0CABCB23-DF54-4566-AC46-39E12548CBF7}"/>
    <cellStyle name="Overskrift 3 2 2_Canada W" xfId="35745" xr:uid="{D110CD42-C7A4-4C58-AD44-006D427772C9}"/>
    <cellStyle name="Overskrift 3 2 3" xfId="33830" xr:uid="{1F89FD36-4E62-474A-88AA-B8A867F8C89F}"/>
    <cellStyle name="Overskrift 3 2 3 2" xfId="33831" xr:uid="{89881A74-D4B3-47A8-928C-75CAD6A93915}"/>
    <cellStyle name="Overskrift 3 2 3 2 2" xfId="37203" xr:uid="{B53B297C-831E-4485-9866-B832607571D2}"/>
    <cellStyle name="Overskrift 3 2 3 3" xfId="37202" xr:uid="{8F7BC6CB-F5FA-4246-A5C2-5AB28E2FE6F9}"/>
    <cellStyle name="Overskrift 3 2 3_Canada W" xfId="35746" xr:uid="{531BD42C-FD1E-4C6C-A51F-2DF576B616DB}"/>
    <cellStyle name="Overskrift 3 2 4" xfId="33832" xr:uid="{218A5B10-0B23-47C3-8B37-C2490197C957}"/>
    <cellStyle name="Overskrift 3 2 4 2" xfId="37204" xr:uid="{EF340C01-FBA0-431E-88A9-469C78B7ABC0}"/>
    <cellStyle name="Overskrift 3 2 5" xfId="37197" xr:uid="{50610D73-C794-4746-B7DD-116B414FF85B}"/>
    <cellStyle name="Overskrift 3 2_Canada W" xfId="35747" xr:uid="{3689B9F3-7909-4B56-89AE-4628E1BD3DA4}"/>
    <cellStyle name="Overskrift 3 3" xfId="33833" xr:uid="{429670C8-03A3-4BEC-8994-82CC7FD58D70}"/>
    <cellStyle name="Overskrift 3 3 2" xfId="33834" xr:uid="{B97F923C-5A0C-4BDF-ADFE-4E83FE800BF0}"/>
    <cellStyle name="Overskrift 3 3 2 2" xfId="37206" xr:uid="{B20545D0-C020-4267-9A03-6E8AECA2566C}"/>
    <cellStyle name="Overskrift 3 3 3" xfId="37205" xr:uid="{C2D6D16E-7257-49FD-9D9C-95A29846165D}"/>
    <cellStyle name="Overskrift 3 3_Canada W" xfId="35748" xr:uid="{61E45670-97FF-47C0-90A3-F3825EB9DD06}"/>
    <cellStyle name="Overskrift 3 4" xfId="33835" xr:uid="{5B0AF478-4E66-4CB7-A680-B08F95A0BF3A}"/>
    <cellStyle name="Overskrift 3 4 2" xfId="37207" xr:uid="{C06772EE-90ED-488A-853F-46E15BA6557C}"/>
    <cellStyle name="Overskrift 3 5" xfId="34381" xr:uid="{E9E9DADA-0ADF-4979-AFCF-CC8A7BC043A1}"/>
    <cellStyle name="Overskrift 3 5 2" xfId="37196" xr:uid="{A0C41FB5-213E-409D-8E8F-D53D37F864C8}"/>
    <cellStyle name="Overskrift 3 6" xfId="33824" xr:uid="{10A64A8F-A618-4B45-9BD8-A4803C5748FE}"/>
    <cellStyle name="Overskrift 3_Canada W" xfId="35749" xr:uid="{05FD80E0-022C-442D-ACD7-D2F2197A1AD4}"/>
    <cellStyle name="Overskrift 4" xfId="2127" xr:uid="{00000000-0005-0000-0000-00007C090000}"/>
    <cellStyle name="Overskrift 4 2" xfId="34382" xr:uid="{10A757EE-2C9B-4937-9FF4-8E3094875ECF}"/>
    <cellStyle name="Overskrift 4 2 2" xfId="37208" xr:uid="{C05B319C-A219-4EF8-A8EC-DE75D99A83C6}"/>
    <cellStyle name="Overskrift 4 3" xfId="33836" xr:uid="{29058D67-CDAB-462E-888C-3B9076B2D4DB}"/>
    <cellStyle name="Page Title (Blue/Gray)" xfId="345" xr:uid="{00000000-0005-0000-0000-00007D090000}"/>
    <cellStyle name="Page Title (Blue/Gray) 2" xfId="18128" xr:uid="{8585810B-0C67-4933-9563-CF942388AF17}"/>
    <cellStyle name="Page Title (Blue/Gray) 3" xfId="35750" xr:uid="{26721557-5D6C-402C-BE4B-78BFBA35CAB2}"/>
    <cellStyle name="paint" xfId="17049" xr:uid="{B1078839-3622-4334-83FB-DF57240011F4}"/>
    <cellStyle name="paint 2" xfId="32593" xr:uid="{0C701561-D736-414F-B88E-59E347C714CE}"/>
    <cellStyle name="Percent [0]" xfId="17050" xr:uid="{B1E4AFE1-9B93-4A49-8D53-5927E789E68E}"/>
    <cellStyle name="Percent [0] 2" xfId="17051" xr:uid="{427D6D5C-A1F4-4154-9E3D-8DA03C8996EF}"/>
    <cellStyle name="Percent [0] 2 2" xfId="32595" xr:uid="{C490009E-A810-46D6-848B-6B1B8210500F}"/>
    <cellStyle name="Percent [0] 3" xfId="32594" xr:uid="{4E154F3B-32DA-4264-B5BB-9D4EE13988BC}"/>
    <cellStyle name="Percent [00]" xfId="17052" xr:uid="{4133E585-C1B6-4D64-A65A-B0EE62B8E332}"/>
    <cellStyle name="Percent [00] 2" xfId="17053" xr:uid="{0E337E21-564B-47D9-AB71-7218E0116BD3}"/>
    <cellStyle name="Percent [00] 2 2" xfId="32597" xr:uid="{3EE358AA-ADB3-4F4A-BC4C-D02BDC8729D1}"/>
    <cellStyle name="Percent [00] 3" xfId="32596" xr:uid="{9D2B0B77-643A-4A0D-BAB8-CC8C831CB4F9}"/>
    <cellStyle name="Percent [2]" xfId="346" xr:uid="{00000000-0005-0000-0000-00007E090000}"/>
    <cellStyle name="Percent [2] 2" xfId="17055" xr:uid="{1766B2E2-2BFF-4F8A-B48E-4D9EA6FF8F77}"/>
    <cellStyle name="Percent [2] 2 2" xfId="17056" xr:uid="{9F580E82-E030-475B-9450-9DBA0273B552}"/>
    <cellStyle name="Percent [2] 2 2 2" xfId="17057" xr:uid="{92334C66-4CDA-4D09-A5D7-63A372E7A829}"/>
    <cellStyle name="Percent [2] 2 2 2 2" xfId="32600" xr:uid="{2599B40F-5889-44E7-8D8E-209D56F2403B}"/>
    <cellStyle name="Percent [2] 2 2 3" xfId="17058" xr:uid="{4963D5FA-57B8-4289-BDEC-0FA596D15E7B}"/>
    <cellStyle name="Percent [2] 2 2 3 2" xfId="32601" xr:uid="{306DF3D4-F331-4980-A5BE-970AE907203E}"/>
    <cellStyle name="Percent [2] 2 2 4" xfId="32599" xr:uid="{D0A05F54-4382-4C80-8154-545E7C4F26E0}"/>
    <cellStyle name="Percent [2] 2 3" xfId="32598" xr:uid="{97240D9E-0E28-48EF-941E-E65E699CB28A}"/>
    <cellStyle name="Percent [2] 3" xfId="35751" xr:uid="{44FE98B3-4A4A-44C9-8A05-8A79D2520D0D}"/>
    <cellStyle name="Percent [2]_sales contracts" xfId="17054" xr:uid="{38EB8FBE-179A-4D51-B154-207C29EC15DD}"/>
    <cellStyle name="Percent 10" xfId="401" xr:uid="{00000000-0005-0000-0000-00007F090000}"/>
    <cellStyle name="Percent 10 2" xfId="33838" xr:uid="{853BAAE4-2051-40C2-A799-659B57A4B695}"/>
    <cellStyle name="Percent 10 2 2" xfId="37209" xr:uid="{FD62A524-A22A-42AF-AA9E-D60EA3C11136}"/>
    <cellStyle name="Percent 10 3" xfId="33839" xr:uid="{3418401E-204A-4642-AAB0-5FBC8DCC22CF}"/>
    <cellStyle name="Percent 10 3 2" xfId="37210" xr:uid="{26C85293-0067-4C45-9BF4-DC0658423A63}"/>
    <cellStyle name="Percent 10 4" xfId="33837" xr:uid="{5EC25379-97E1-4D5A-89BE-40DC42913995}"/>
    <cellStyle name="Percent 10 5" xfId="33929" xr:uid="{602D4E00-1D16-40EC-8F72-6C4AC8E7F00A}"/>
    <cellStyle name="Percent 10 6" xfId="18130" xr:uid="{7FD7EC68-4228-4AFD-B0BA-5B648168F298}"/>
    <cellStyle name="Percent 10_Canada W" xfId="35752" xr:uid="{9DF4D0E3-93E9-4A69-B467-52BB13E463F8}"/>
    <cellStyle name="Percent 100" xfId="17985" xr:uid="{A9D3236D-ED67-4F45-83D2-576A6069233A}"/>
    <cellStyle name="Percent 101" xfId="17957" xr:uid="{3242F6CA-DD26-453E-811E-9AEF86C04F60}"/>
    <cellStyle name="Percent 102" xfId="17981" xr:uid="{52BCF013-CA3B-4639-BD39-D098BF36B3A8}"/>
    <cellStyle name="Percent 103" xfId="17993" xr:uid="{359EF26C-5D36-4378-9BDC-05B0B77B248D}"/>
    <cellStyle name="Percent 104" xfId="17977" xr:uid="{F79381CC-CB68-41F4-A5DD-537EAC1BC8F9}"/>
    <cellStyle name="Percent 105" xfId="18025" xr:uid="{196623C4-E36D-4324-A418-C24864AEBACA}"/>
    <cellStyle name="Percent 106" xfId="33912" xr:uid="{D31077CF-043A-40FF-8A2C-BDC9DCA04BD7}"/>
    <cellStyle name="Percent 107" xfId="19630" xr:uid="{7944BAF0-2490-4A68-BDCB-D2E49DA7D631}"/>
    <cellStyle name="Percent 108" xfId="38107" xr:uid="{0568A2E3-DD6F-41B2-A963-D1C99BD024D1}"/>
    <cellStyle name="Percent 11" xfId="404" xr:uid="{00000000-0005-0000-0000-000080090000}"/>
    <cellStyle name="Percent 11 2" xfId="33931" xr:uid="{0BB81573-8A36-4BE2-8133-BA68D2D3CADE}"/>
    <cellStyle name="Percent 11 2 2" xfId="37211" xr:uid="{427B95CC-D5F8-4C11-A4BB-269BA3635198}"/>
    <cellStyle name="Percent 11 3" xfId="33840" xr:uid="{245EFD04-2E66-4BB7-9B38-279B06246C11}"/>
    <cellStyle name="Percent 12" xfId="407" xr:uid="{00000000-0005-0000-0000-000081090000}"/>
    <cellStyle name="Percent 13" xfId="410" xr:uid="{00000000-0005-0000-0000-000082090000}"/>
    <cellStyle name="Percent 13 2" xfId="33934" xr:uid="{AFB5728A-7521-4F98-BF87-D84D79438880}"/>
    <cellStyle name="Percent 13 3" xfId="33887" xr:uid="{B6B34168-32DF-4552-B6E6-C54EFDAE76E4}"/>
    <cellStyle name="Percent 14" xfId="413" xr:uid="{00000000-0005-0000-0000-000083090000}"/>
    <cellStyle name="Percent 14 2" xfId="33936" xr:uid="{5F30929F-9DEC-4A40-8517-16C46B02FEEF}"/>
    <cellStyle name="Percent 14 3" xfId="33892" xr:uid="{C3D8B4FC-5474-40CD-834A-1FB45A54E94D}"/>
    <cellStyle name="Percent 15" xfId="416" xr:uid="{00000000-0005-0000-0000-000084090000}"/>
    <cellStyle name="Percent 15 2" xfId="33939" xr:uid="{AA27BC97-9044-44A0-A239-28C94FC38DB4}"/>
    <cellStyle name="Percent 15 3" xfId="33896" xr:uid="{A9A219DD-BBA6-4334-93AF-79B4C16D33C0}"/>
    <cellStyle name="Percent 16" xfId="418" xr:uid="{00000000-0005-0000-0000-000085090000}"/>
    <cellStyle name="Percent 16 2" xfId="33940" xr:uid="{2100DD68-D397-45DA-970D-3894BD8E3084}"/>
    <cellStyle name="Percent 16 3" xfId="33900" xr:uid="{F6718849-9FB0-4B8E-8566-D05DC2CCA817}"/>
    <cellStyle name="Percent 17" xfId="485" xr:uid="{00000000-0005-0000-0000-000086090000}"/>
    <cellStyle name="Percent 17 2" xfId="33948" xr:uid="{861F00FF-B8A7-4B21-807F-F88B5486B368}"/>
    <cellStyle name="Percent 17 3" xfId="33904" xr:uid="{14FFA4EF-F96D-4445-8AF8-34DDB64C532E}"/>
    <cellStyle name="Percent 18" xfId="505" xr:uid="{00000000-0005-0000-0000-000087090000}"/>
    <cellStyle name="Percent 18 2" xfId="33952" xr:uid="{D24A36FF-2566-411C-B7DD-23A6F32CF75E}"/>
    <cellStyle name="Percent 18 3" xfId="33908" xr:uid="{346BBDA4-1EA3-449E-9132-C7C23117A66E}"/>
    <cellStyle name="Percent 19" xfId="480" xr:uid="{00000000-0005-0000-0000-000088090000}"/>
    <cellStyle name="Percent 2" xfId="2" xr:uid="{00000000-0005-0000-0000-000089090000}"/>
    <cellStyle name="Percent 2 2" xfId="3" xr:uid="{00000000-0005-0000-0000-00008A090000}"/>
    <cellStyle name="Percent 2 2 2" xfId="2128" xr:uid="{00000000-0005-0000-0000-00008B090000}"/>
    <cellStyle name="Percent 2 2 2 2" xfId="17059" xr:uid="{965EF70B-076D-41D7-80EA-01952310667E}"/>
    <cellStyle name="Percent 2 2 2 2 2" xfId="32602" xr:uid="{6B92BB33-8E3A-4588-9ABD-1338D156AF36}"/>
    <cellStyle name="Percent 2 2 2 3" xfId="17060" xr:uid="{FFAF911D-EE02-4007-8C2D-F3CA64864C4C}"/>
    <cellStyle name="Percent 2 2 2 3 2" xfId="32603" xr:uid="{92EFDB0C-8333-4D79-BF57-6A460BC94CEB}"/>
    <cellStyle name="Percent 2 2 2_Canada W" xfId="35753" xr:uid="{B40E538F-2D54-42AB-B25A-9B4B230D9C1D}"/>
    <cellStyle name="Percent 2 2 3" xfId="33841" xr:uid="{3F971517-9BFD-4E1C-9C22-C4EEE9F6D29B}"/>
    <cellStyle name="Percent 2 2 3 2" xfId="37213" xr:uid="{908A1D81-19E3-4C95-94AA-CB69A46AE55D}"/>
    <cellStyle name="Percent 2 2 4" xfId="33913" xr:uid="{1F52381F-5AAE-4057-81FB-1F4FF2181F5A}"/>
    <cellStyle name="Percent 2 2_Canada W" xfId="35754" xr:uid="{86BDE8C7-3CF2-4654-AEC8-2EDD7DD951C0}"/>
    <cellStyle name="Percent 2 3" xfId="2129" xr:uid="{00000000-0005-0000-0000-00008C090000}"/>
    <cellStyle name="Percent 2 3 2" xfId="17061" xr:uid="{E043A771-8CA3-43BA-AB04-41F5851F01F4}"/>
    <cellStyle name="Percent 2 3 2 2" xfId="32604" xr:uid="{28629AB7-A08E-4B3E-843C-55CEF5D14FE4}"/>
    <cellStyle name="Percent 2 3_Canada W" xfId="35755" xr:uid="{6C3556C1-8B1B-46B5-96E0-34723B17FA24}"/>
    <cellStyle name="Percent 2 4" xfId="2130" xr:uid="{00000000-0005-0000-0000-00008D090000}"/>
    <cellStyle name="Percent 2 4 2" xfId="17063" xr:uid="{FA821B0A-E054-41E3-8457-B45A5044F9D9}"/>
    <cellStyle name="Percent 2 4 2 2" xfId="32605" xr:uid="{197E1D54-0D20-43D1-A228-465F7939A023}"/>
    <cellStyle name="Percent 2 4 3" xfId="17064" xr:uid="{6EF6602E-93E5-4D91-B741-AB73032CCE6B}"/>
    <cellStyle name="Percent 2 4 3 2" xfId="32606" xr:uid="{DB45B8F1-94B0-4530-9F8D-89E8616FE7A2}"/>
    <cellStyle name="Percent 2 4 4" xfId="34383" xr:uid="{A1BE7898-4E68-465F-9CBC-58AD250DFFD6}"/>
    <cellStyle name="Percent 2 4_sales contracts" xfId="17062" xr:uid="{DA9F08B7-AA0D-4864-A0DE-BC2BC8478DED}"/>
    <cellStyle name="Percent 2 5" xfId="2131" xr:uid="{00000000-0005-0000-0000-00008E090000}"/>
    <cellStyle name="Percent 2 5 2" xfId="17066" xr:uid="{8E2BA1E2-E560-4027-85C3-0B2BC19F8FB4}"/>
    <cellStyle name="Percent 2 5 2 2" xfId="32607" xr:uid="{8683581B-B7BC-44D8-87B8-4C222EC78C40}"/>
    <cellStyle name="Percent 2 5 2 3" xfId="35810" xr:uid="{2D3CB389-2FAF-43A5-9E1A-70845770D2BB}"/>
    <cellStyle name="Percent 2 5 3" xfId="17067" xr:uid="{5D339308-4A86-4062-BFC9-7BEB71C9A2FF}"/>
    <cellStyle name="Percent 2 5 3 2" xfId="32608" xr:uid="{9F41B6D9-50D7-48C4-9369-68AB7B1C4688}"/>
    <cellStyle name="Percent 2 5 4" xfId="34384" xr:uid="{B7AB1746-252F-43C3-AAB7-0B379FB8C3F0}"/>
    <cellStyle name="Percent 2 5 5" xfId="19584" xr:uid="{C3E31B94-F2F5-402C-9F89-8BC10D8DCFA3}"/>
    <cellStyle name="Percent 2 5 6" xfId="35756" xr:uid="{22831E71-5018-462E-9E15-3EBE40BC86F4}"/>
    <cellStyle name="Percent 2 5_sales contracts" xfId="17065" xr:uid="{9FEFA2DF-C8DD-43F9-BFAB-2EEA34DEABA4}"/>
    <cellStyle name="Percent 2_Canada W" xfId="35757" xr:uid="{10C179B3-F08A-4ADB-A9DB-60C1F9172152}"/>
    <cellStyle name="Percent 20" xfId="501" xr:uid="{00000000-0005-0000-0000-00008F090000}"/>
    <cellStyle name="Percent 21" xfId="475" xr:uid="{00000000-0005-0000-0000-000090090000}"/>
    <cellStyle name="Percent 22" xfId="466" xr:uid="{00000000-0005-0000-0000-000091090000}"/>
    <cellStyle name="Percent 23" xfId="473" xr:uid="{00000000-0005-0000-0000-000092090000}"/>
    <cellStyle name="Percent 24" xfId="484" xr:uid="{00000000-0005-0000-0000-000093090000}"/>
    <cellStyle name="Percent 25" xfId="482" xr:uid="{00000000-0005-0000-0000-000094090000}"/>
    <cellStyle name="Percent 26" xfId="502" xr:uid="{00000000-0005-0000-0000-000095090000}"/>
    <cellStyle name="Percent 27" xfId="506" xr:uid="{00000000-0005-0000-0000-000096090000}"/>
    <cellStyle name="Percent 28" xfId="504" xr:uid="{00000000-0005-0000-0000-000097090000}"/>
    <cellStyle name="Percent 29" xfId="464" xr:uid="{00000000-0005-0000-0000-000098090000}"/>
    <cellStyle name="Percent 3" xfId="380" xr:uid="{00000000-0005-0000-0000-000099090000}"/>
    <cellStyle name="Percent 3 2" xfId="2132" xr:uid="{00000000-0005-0000-0000-00009A090000}"/>
    <cellStyle name="Percent 3 2 2" xfId="33842" xr:uid="{A10231E1-B13D-430A-A732-C9F0E1BCB387}"/>
    <cellStyle name="Percent 3 2 2 2" xfId="37215" xr:uid="{8545281C-6DDA-40B8-A0C9-8C9EAF245B9A}"/>
    <cellStyle name="Percent 3 2_Canada W" xfId="35758" xr:uid="{59F2FEC0-9100-479A-8953-9B61A214AE26}"/>
    <cellStyle name="Percent 3 3" xfId="17068" xr:uid="{F7A78280-FC77-4C0D-B4E8-C863E95B0326}"/>
    <cellStyle name="Percent 3 3 2" xfId="32609" xr:uid="{3707D23C-0F5D-457F-915B-0DD61D6D024D}"/>
    <cellStyle name="Percent 3 4" xfId="19583" xr:uid="{DF0647F5-D9D5-48D7-AE1B-590EB78485A6}"/>
    <cellStyle name="Percent 3 5" xfId="19624" xr:uid="{9EF82829-E80E-4AF5-998E-B4FEEACAAE40}"/>
    <cellStyle name="Percent 3_Brood_Cleanerf" xfId="35759" xr:uid="{3A48F600-C302-4DCE-A61D-F0DA72BADCEC}"/>
    <cellStyle name="Percent 30" xfId="508" xr:uid="{00000000-0005-0000-0000-00009B090000}"/>
    <cellStyle name="Percent 31" xfId="511" xr:uid="{00000000-0005-0000-0000-00009C090000}"/>
    <cellStyle name="Percent 32" xfId="514" xr:uid="{00000000-0005-0000-0000-00009D090000}"/>
    <cellStyle name="Percent 33" xfId="519" xr:uid="{00000000-0005-0000-0000-00009E090000}"/>
    <cellStyle name="Percent 34" xfId="521" xr:uid="{00000000-0005-0000-0000-00009F090000}"/>
    <cellStyle name="Percent 35" xfId="524" xr:uid="{00000000-0005-0000-0000-0000A0090000}"/>
    <cellStyle name="Percent 36" xfId="526" xr:uid="{00000000-0005-0000-0000-0000A1090000}"/>
    <cellStyle name="Percent 37" xfId="529" xr:uid="{00000000-0005-0000-0000-0000A2090000}"/>
    <cellStyle name="Percent 38" xfId="533" xr:uid="{00000000-0005-0000-0000-0000A3090000}"/>
    <cellStyle name="Percent 39" xfId="595" xr:uid="{00000000-0005-0000-0000-0000A4090000}"/>
    <cellStyle name="Percent 4" xfId="383" xr:uid="{00000000-0005-0000-0000-0000A5090000}"/>
    <cellStyle name="Percent 4 2" xfId="2133" xr:uid="{00000000-0005-0000-0000-0000A6090000}"/>
    <cellStyle name="Percent 4 2 2" xfId="33843" xr:uid="{04DCBEF4-5AD4-405C-8981-A4578AF6DED5}"/>
    <cellStyle name="Percent 4 2 2 2" xfId="37217" xr:uid="{1703BD56-32BD-437F-BBCB-3245DA942507}"/>
    <cellStyle name="Percent 4 2_Canada W" xfId="35760" xr:uid="{16BDA904-25C7-41E3-BF62-3CE4E5697712}"/>
    <cellStyle name="Percent 4 3" xfId="2134" xr:uid="{00000000-0005-0000-0000-0000A7090000}"/>
    <cellStyle name="Percent 4 3 10" xfId="17070" xr:uid="{07C748B8-7D25-4530-A574-C9556C060E5E}"/>
    <cellStyle name="Percent 4 3 10 2" xfId="17071" xr:uid="{5A85431F-41EB-4901-953E-D37E83189243}"/>
    <cellStyle name="Percent 4 3 10 2 2" xfId="32611" xr:uid="{D3EAE08F-19DD-47CE-9869-3078359B53AC}"/>
    <cellStyle name="Percent 4 3 10 3" xfId="17072" xr:uid="{1D1976CB-F819-4F85-8417-5A3CA3B433FA}"/>
    <cellStyle name="Percent 4 3 10 3 2" xfId="32612" xr:uid="{BDDB8678-E697-42D3-900C-DAB240DF3E60}"/>
    <cellStyle name="Percent 4 3 10 4" xfId="32610" xr:uid="{B2C50933-1A2E-4D6C-AB65-2BBFE9E734D0}"/>
    <cellStyle name="Percent 4 3 11" xfId="17073" xr:uid="{08917B30-2C2B-40E4-A224-B4A7E7303B5C}"/>
    <cellStyle name="Percent 4 3 11 2" xfId="17074" xr:uid="{14DB5198-5790-49BD-A86E-86E80599EADB}"/>
    <cellStyle name="Percent 4 3 11 2 2" xfId="32614" xr:uid="{A582A52B-D708-48E8-8CBB-F70177A9F200}"/>
    <cellStyle name="Percent 4 3 11 3" xfId="32613" xr:uid="{B6E521F2-EB91-4709-887F-414D1E368E8C}"/>
    <cellStyle name="Percent 4 3 12" xfId="17075" xr:uid="{83C40220-D443-4C3D-B31C-F790C2C1B223}"/>
    <cellStyle name="Percent 4 3 12 2" xfId="17076" xr:uid="{5B307CD1-2812-4D33-8DCB-C05818554B59}"/>
    <cellStyle name="Percent 4 3 12 2 2" xfId="32616" xr:uid="{309B5616-934C-464B-B969-FAC07568D4F2}"/>
    <cellStyle name="Percent 4 3 12 3" xfId="32615" xr:uid="{FC9F7D44-DF27-4341-80D0-DB7D82451957}"/>
    <cellStyle name="Percent 4 3 13" xfId="17077" xr:uid="{616561F2-6A28-44B5-B3B3-F60466717430}"/>
    <cellStyle name="Percent 4 3 13 2" xfId="32617" xr:uid="{9E1C2202-B38E-4213-B4CE-0E750CACA027}"/>
    <cellStyle name="Percent 4 3 14" xfId="34385" xr:uid="{C3A0AA1A-5330-4F3F-8F7F-2B158205C943}"/>
    <cellStyle name="Percent 4 3 2" xfId="2135" xr:uid="{00000000-0005-0000-0000-0000A8090000}"/>
    <cellStyle name="Percent 4 3 2 10" xfId="17079" xr:uid="{AEA0541A-5840-4A25-BDA7-8C240530F393}"/>
    <cellStyle name="Percent 4 3 2 10 2" xfId="17080" xr:uid="{C5F669F4-6172-4195-8270-69B3F3B1538C}"/>
    <cellStyle name="Percent 4 3 2 10 2 2" xfId="32619" xr:uid="{C3AA88EA-C51E-4FAE-A707-1B31B626BCDF}"/>
    <cellStyle name="Percent 4 3 2 10 3" xfId="32618" xr:uid="{BF810070-3E32-4A89-B2D2-1A09C305B30B}"/>
    <cellStyle name="Percent 4 3 2 11" xfId="17081" xr:uid="{11544659-74C8-4D7C-8748-022234BA3B32}"/>
    <cellStyle name="Percent 4 3 2 11 2" xfId="17082" xr:uid="{2BA8F55B-008C-4B76-BB5D-3FDD49AA3190}"/>
    <cellStyle name="Percent 4 3 2 11 2 2" xfId="32621" xr:uid="{F3441282-BC48-46AA-A6E8-4DE1279E4238}"/>
    <cellStyle name="Percent 4 3 2 11 3" xfId="32620" xr:uid="{D6ECEED6-FD3A-415B-A56F-D981D7D5D768}"/>
    <cellStyle name="Percent 4 3 2 12" xfId="17083" xr:uid="{002B7FEC-FC57-4981-9019-D9402AC60882}"/>
    <cellStyle name="Percent 4 3 2 12 2" xfId="32622" xr:uid="{F353FAF9-D4ED-4734-A990-7867C962D0FA}"/>
    <cellStyle name="Percent 4 3 2 2" xfId="2136" xr:uid="{00000000-0005-0000-0000-0000A9090000}"/>
    <cellStyle name="Percent 4 3 2 2 2" xfId="2137" xr:uid="{00000000-0005-0000-0000-0000AA090000}"/>
    <cellStyle name="Percent 4 3 2 2 2 2" xfId="2138" xr:uid="{00000000-0005-0000-0000-0000AB090000}"/>
    <cellStyle name="Percent 4 3 2 2 2 2 2" xfId="17087" xr:uid="{47E58A2F-43CF-4D82-AEAE-B9EF934C2E8E}"/>
    <cellStyle name="Percent 4 3 2 2 2 2 2 2" xfId="17088" xr:uid="{E4BA49AC-1D36-4CC4-91A7-B729FAB88AF4}"/>
    <cellStyle name="Percent 4 3 2 2 2 2 2 2 2" xfId="32624" xr:uid="{86A90781-74BD-456B-9D1B-7634EB1D672C}"/>
    <cellStyle name="Percent 4 3 2 2 2 2 2 3" xfId="17089" xr:uid="{C1BE10E3-45E5-446F-8FEE-7299F44BA088}"/>
    <cellStyle name="Percent 4 3 2 2 2 2 2 3 2" xfId="32625" xr:uid="{6D5A7362-C622-472C-BB3B-1E5351230385}"/>
    <cellStyle name="Percent 4 3 2 2 2 2 2 4" xfId="32623" xr:uid="{CD139E9A-0996-4FEA-B80E-F08DA88AFC5F}"/>
    <cellStyle name="Percent 4 3 2 2 2 2 3" xfId="17090" xr:uid="{D25D795A-F001-4E16-838F-DCF014EC727A}"/>
    <cellStyle name="Percent 4 3 2 2 2 2 3 2" xfId="17091" xr:uid="{024BC159-3944-405E-99BF-DEBE92A76A92}"/>
    <cellStyle name="Percent 4 3 2 2 2 2 3 2 2" xfId="32627" xr:uid="{A978E7D1-B810-4208-BAD5-89E5C1D34D3B}"/>
    <cellStyle name="Percent 4 3 2 2 2 2 3 3" xfId="32626" xr:uid="{13BAD3C9-DB1D-4170-A428-E97C4E884AB7}"/>
    <cellStyle name="Percent 4 3 2 2 2 2 4" xfId="17092" xr:uid="{D54C468E-7EB8-4446-9917-D2C56534B676}"/>
    <cellStyle name="Percent 4 3 2 2 2 2 4 2" xfId="17093" xr:uid="{F2EFE8A3-EE9B-4254-BAA8-9803079B7BF8}"/>
    <cellStyle name="Percent 4 3 2 2 2 2 4 2 2" xfId="32629" xr:uid="{C747AC08-A9D9-4F2A-B0BD-1ED9D364C965}"/>
    <cellStyle name="Percent 4 3 2 2 2 2 4 3" xfId="32628" xr:uid="{DA964B64-681A-486A-8CA8-71B041139128}"/>
    <cellStyle name="Percent 4 3 2 2 2 2 5" xfId="17094" xr:uid="{0A0B8661-BCA2-4B7D-B56E-94B02CC0A4FF}"/>
    <cellStyle name="Percent 4 3 2 2 2 2 5 2" xfId="32630" xr:uid="{10D96C35-99E8-4CAA-92D7-5F456D302567}"/>
    <cellStyle name="Percent 4 3 2 2 2 2_sales contracts" xfId="17086" xr:uid="{F32CA1E6-822A-448E-A833-44DC73B1622D}"/>
    <cellStyle name="Percent 4 3 2 2 2 3" xfId="17095" xr:uid="{42F1E907-59F1-41AF-A50B-BA2404EAE4CA}"/>
    <cellStyle name="Percent 4 3 2 2 2 3 2" xfId="17096" xr:uid="{12E23496-6F3F-4D43-8045-72354E2D5C48}"/>
    <cellStyle name="Percent 4 3 2 2 2 3 2 2" xfId="32632" xr:uid="{A466B37E-3D6F-4AE7-8E0B-E44309C9A881}"/>
    <cellStyle name="Percent 4 3 2 2 2 3 3" xfId="17097" xr:uid="{0913557E-9CA2-4759-A5AD-4287B2710123}"/>
    <cellStyle name="Percent 4 3 2 2 2 3 3 2" xfId="32633" xr:uid="{77435F7D-09B2-4518-99A5-7F45B850F24D}"/>
    <cellStyle name="Percent 4 3 2 2 2 3 4" xfId="32631" xr:uid="{000C9D60-160E-413B-A194-78572B071992}"/>
    <cellStyle name="Percent 4 3 2 2 2 4" xfId="17098" xr:uid="{C23DB5DB-8075-4522-B202-8435E1C65D87}"/>
    <cellStyle name="Percent 4 3 2 2 2 4 2" xfId="17099" xr:uid="{A572A9F9-98F5-4DF3-A4C5-FC6C1C92DFF6}"/>
    <cellStyle name="Percent 4 3 2 2 2 4 2 2" xfId="32635" xr:uid="{37955DA7-727B-4734-90F1-B9F8CA39A397}"/>
    <cellStyle name="Percent 4 3 2 2 2 4 3" xfId="17100" xr:uid="{C67254D9-3688-468D-A4B1-B9342B9839BF}"/>
    <cellStyle name="Percent 4 3 2 2 2 4 3 2" xfId="32636" xr:uid="{8FD0DF02-840E-4901-A631-DC37E978D6FE}"/>
    <cellStyle name="Percent 4 3 2 2 2 4 4" xfId="32634" xr:uid="{7C0F7FD8-8918-47BA-9599-F269DBB63614}"/>
    <cellStyle name="Percent 4 3 2 2 2 5" xfId="17101" xr:uid="{44A7689A-98CC-48C2-949C-172094789865}"/>
    <cellStyle name="Percent 4 3 2 2 2 5 2" xfId="17102" xr:uid="{97F755A0-B809-4891-A4E7-687069497B0D}"/>
    <cellStyle name="Percent 4 3 2 2 2 5 2 2" xfId="32638" xr:uid="{A4402BF8-5314-478D-9497-2C1C5CCF81C0}"/>
    <cellStyle name="Percent 4 3 2 2 2 5 3" xfId="32637" xr:uid="{0CE3BB2D-B8DB-4114-94B2-72DE49005405}"/>
    <cellStyle name="Percent 4 3 2 2 2 6" xfId="17103" xr:uid="{09A5A6EB-BBD4-4071-9BFC-55BC12214EF4}"/>
    <cellStyle name="Percent 4 3 2 2 2 6 2" xfId="17104" xr:uid="{82A71DAD-71FF-48DB-9F11-9312ABBB0ABE}"/>
    <cellStyle name="Percent 4 3 2 2 2 6 2 2" xfId="32640" xr:uid="{22F271FE-614A-403A-AC72-63A51A96FCF0}"/>
    <cellStyle name="Percent 4 3 2 2 2 6 3" xfId="32639" xr:uid="{7564789E-498D-4F71-A5E2-94B6F063334A}"/>
    <cellStyle name="Percent 4 3 2 2 2 7" xfId="17105" xr:uid="{45B24B0D-24C2-4093-8E7B-4EC30BDF42CA}"/>
    <cellStyle name="Percent 4 3 2 2 2 7 2" xfId="32641" xr:uid="{D53E8532-CA71-4175-A57D-B9111CD65B24}"/>
    <cellStyle name="Percent 4 3 2 2 2_sales contracts" xfId="17085" xr:uid="{5FEF4841-26A9-4038-9F6C-08114E6B6BF8}"/>
    <cellStyle name="Percent 4 3 2 2 3" xfId="2139" xr:uid="{00000000-0005-0000-0000-0000AC090000}"/>
    <cellStyle name="Percent 4 3 2 2 3 2" xfId="17107" xr:uid="{6A07D63C-5F01-4195-9F5B-6720BA8E5541}"/>
    <cellStyle name="Percent 4 3 2 2 3 2 2" xfId="17108" xr:uid="{6A4F9B15-7AB2-4490-88F9-8EE8A973660D}"/>
    <cellStyle name="Percent 4 3 2 2 3 2 2 2" xfId="32643" xr:uid="{3A239235-8DEB-45B2-8F00-AF0AE7764383}"/>
    <cellStyle name="Percent 4 3 2 2 3 2 3" xfId="17109" xr:uid="{E3D939D8-35DF-465A-88BE-31852B6C5D12}"/>
    <cellStyle name="Percent 4 3 2 2 3 2 3 2" xfId="32644" xr:uid="{0A293ED9-2A3A-40ED-9783-2E52403D7A9B}"/>
    <cellStyle name="Percent 4 3 2 2 3 2 4" xfId="32642" xr:uid="{D1753615-390C-4A50-8F24-99A7EEC92429}"/>
    <cellStyle name="Percent 4 3 2 2 3 3" xfId="17110" xr:uid="{AF548803-9BAC-4239-A40D-69A5C699BA86}"/>
    <cellStyle name="Percent 4 3 2 2 3 3 2" xfId="17111" xr:uid="{F7E279E3-FAB9-4510-89C3-5522284B0CFC}"/>
    <cellStyle name="Percent 4 3 2 2 3 3 2 2" xfId="32646" xr:uid="{657B11C4-F057-43FC-B40F-A02C9A5896B4}"/>
    <cellStyle name="Percent 4 3 2 2 3 3 3" xfId="32645" xr:uid="{A471CC46-A84A-44A3-89A8-266781976065}"/>
    <cellStyle name="Percent 4 3 2 2 3 4" xfId="17112" xr:uid="{0BB211EB-93F2-49F0-94E5-9657650BEC9D}"/>
    <cellStyle name="Percent 4 3 2 2 3 4 2" xfId="17113" xr:uid="{27BD0D22-28F4-48B4-A1A4-E0B29F446B45}"/>
    <cellStyle name="Percent 4 3 2 2 3 4 2 2" xfId="32648" xr:uid="{E470BAA3-8A4A-446F-AAA1-6183A96AEB46}"/>
    <cellStyle name="Percent 4 3 2 2 3 4 3" xfId="32647" xr:uid="{A8E60C92-6AC1-4A3C-9048-D7286447ACA0}"/>
    <cellStyle name="Percent 4 3 2 2 3 5" xfId="17114" xr:uid="{BBBE4173-DEE8-4E67-92EB-7B99970A1FEE}"/>
    <cellStyle name="Percent 4 3 2 2 3 5 2" xfId="32649" xr:uid="{2D1DA0CE-5DFE-4E92-A7DD-C812C67EA8A4}"/>
    <cellStyle name="Percent 4 3 2 2 3_sales contracts" xfId="17106" xr:uid="{E6DA6966-FAAF-4B3C-AA8D-BE1C49F04814}"/>
    <cellStyle name="Percent 4 3 2 2 4" xfId="17115" xr:uid="{5CAC95D3-AD1C-45F2-8788-4E9B0A425500}"/>
    <cellStyle name="Percent 4 3 2 2 4 2" xfId="17116" xr:uid="{6D713D62-EA7C-4227-BAE3-A44D0D7EC93D}"/>
    <cellStyle name="Percent 4 3 2 2 4 2 2" xfId="32651" xr:uid="{F4599605-3F40-40C4-8E0E-5290E7F0FAE1}"/>
    <cellStyle name="Percent 4 3 2 2 4 3" xfId="17117" xr:uid="{758104FD-05DE-4B80-94F4-EC02AC7114F3}"/>
    <cellStyle name="Percent 4 3 2 2 4 3 2" xfId="32652" xr:uid="{42EE7B0C-822E-4A2A-8ECB-4F1C06E6B227}"/>
    <cellStyle name="Percent 4 3 2 2 4 4" xfId="32650" xr:uid="{6BA69E94-9210-4010-86F6-A3516115C33C}"/>
    <cellStyle name="Percent 4 3 2 2 5" xfId="17118" xr:uid="{ECA00A49-3A5A-4415-9935-17E1B0CCF001}"/>
    <cellStyle name="Percent 4 3 2 2 5 2" xfId="17119" xr:uid="{3D3AA0F5-76C4-4919-A349-7C6FD89B746B}"/>
    <cellStyle name="Percent 4 3 2 2 5 2 2" xfId="32654" xr:uid="{C64E3D9E-5A43-4D15-9A8C-2FF6FA03B765}"/>
    <cellStyle name="Percent 4 3 2 2 5 3" xfId="17120" xr:uid="{485D04AC-4570-4D0D-9F87-057E3EE6598A}"/>
    <cellStyle name="Percent 4 3 2 2 5 3 2" xfId="32655" xr:uid="{F61FF70C-9BD0-48B3-AA4B-3C75381F6467}"/>
    <cellStyle name="Percent 4 3 2 2 5 4" xfId="32653" xr:uid="{ECBC9D68-B136-4D63-9DF3-68AC6B5A7D65}"/>
    <cellStyle name="Percent 4 3 2 2 6" xfId="17121" xr:uid="{9C816C8F-0CE8-46AE-9FDA-3A2A0BF7305F}"/>
    <cellStyle name="Percent 4 3 2 2 6 2" xfId="17122" xr:uid="{A8FBFE2F-9C40-4F3E-9FEE-595B56CE417A}"/>
    <cellStyle name="Percent 4 3 2 2 6 2 2" xfId="32657" xr:uid="{CC71A228-7DAF-4C45-B86D-03F948D76932}"/>
    <cellStyle name="Percent 4 3 2 2 6 3" xfId="32656" xr:uid="{A786E32B-0FC6-412E-8D20-4E4DB4DF9F55}"/>
    <cellStyle name="Percent 4 3 2 2 7" xfId="17123" xr:uid="{5B5DFCEB-06C3-4B32-8707-8DA0AC0F894D}"/>
    <cellStyle name="Percent 4 3 2 2 7 2" xfId="17124" xr:uid="{A25FB509-C56B-4751-B147-B8F3EAD599DA}"/>
    <cellStyle name="Percent 4 3 2 2 7 2 2" xfId="32659" xr:uid="{52F56F91-43D8-47B9-B62C-6664AA16BC0A}"/>
    <cellStyle name="Percent 4 3 2 2 7 3" xfId="32658" xr:uid="{E3610E5C-C967-4541-AEEC-9F2905F9373A}"/>
    <cellStyle name="Percent 4 3 2 2 8" xfId="17125" xr:uid="{31E0D9CA-A8FD-4BBB-B260-3C0460E34587}"/>
    <cellStyle name="Percent 4 3 2 2 8 2" xfId="32660" xr:uid="{8BE6FA60-B18E-4AC5-B90F-756396BABA13}"/>
    <cellStyle name="Percent 4 3 2 2_sales contracts" xfId="17084" xr:uid="{A3DDE125-6A66-4D95-961E-670B77CC3D00}"/>
    <cellStyle name="Percent 4 3 2 3" xfId="2140" xr:uid="{00000000-0005-0000-0000-0000AD090000}"/>
    <cellStyle name="Percent 4 3 2 3 2" xfId="2141" xr:uid="{00000000-0005-0000-0000-0000AE090000}"/>
    <cellStyle name="Percent 4 3 2 3 2 2" xfId="2142" xr:uid="{00000000-0005-0000-0000-0000AF090000}"/>
    <cellStyle name="Percent 4 3 2 3 2 2 2" xfId="17129" xr:uid="{530B85FC-5C0A-44C4-9A59-9D535ACDFBDF}"/>
    <cellStyle name="Percent 4 3 2 3 2 2 2 2" xfId="17130" xr:uid="{B3DA7CBB-8B5A-483C-AD12-DCD8510DD446}"/>
    <cellStyle name="Percent 4 3 2 3 2 2 2 2 2" xfId="32662" xr:uid="{69709A71-FE24-48FA-8B44-CBDB521EE21A}"/>
    <cellStyle name="Percent 4 3 2 3 2 2 2 3" xfId="17131" xr:uid="{A810339C-D07A-405E-A784-D4A32E2FAE24}"/>
    <cellStyle name="Percent 4 3 2 3 2 2 2 3 2" xfId="32663" xr:uid="{C31A03B0-62ED-45B2-ACE5-FDE6F54B299D}"/>
    <cellStyle name="Percent 4 3 2 3 2 2 2 4" xfId="32661" xr:uid="{3DFF6E31-1EA8-4675-BEAE-18AAB0890175}"/>
    <cellStyle name="Percent 4 3 2 3 2 2 3" xfId="17132" xr:uid="{1CAAFFBA-5928-4D5F-855B-36A80142FD75}"/>
    <cellStyle name="Percent 4 3 2 3 2 2 3 2" xfId="17133" xr:uid="{AF754D9B-77C8-477F-9C83-F44C8148349D}"/>
    <cellStyle name="Percent 4 3 2 3 2 2 3 2 2" xfId="32665" xr:uid="{4A6D794B-DD8F-4519-B65F-910A687F9E85}"/>
    <cellStyle name="Percent 4 3 2 3 2 2 3 3" xfId="32664" xr:uid="{6CCAC9CE-DF1E-41B8-B215-727F9FBDA4CC}"/>
    <cellStyle name="Percent 4 3 2 3 2 2 4" xfId="17134" xr:uid="{8AD66EAB-D869-4BC5-97FD-53C5D7F70BAE}"/>
    <cellStyle name="Percent 4 3 2 3 2 2 4 2" xfId="17135" xr:uid="{CA98ECC5-4E6C-44BA-B9E0-95E1103A75C6}"/>
    <cellStyle name="Percent 4 3 2 3 2 2 4 2 2" xfId="32667" xr:uid="{BB6A1183-745D-4DEA-875E-FE7C04E0A12C}"/>
    <cellStyle name="Percent 4 3 2 3 2 2 4 3" xfId="32666" xr:uid="{4040947D-8864-4E6A-B57D-6D6C97AC1132}"/>
    <cellStyle name="Percent 4 3 2 3 2 2 5" xfId="17136" xr:uid="{66F26BC8-5349-4801-810E-713CCD437E68}"/>
    <cellStyle name="Percent 4 3 2 3 2 2 5 2" xfId="32668" xr:uid="{F48DC49B-8C3D-4647-89FB-69F9BFF5F55B}"/>
    <cellStyle name="Percent 4 3 2 3 2 2_sales contracts" xfId="17128" xr:uid="{8C59749F-4F4A-4FD7-81E3-98AA96DDBDB8}"/>
    <cellStyle name="Percent 4 3 2 3 2 3" xfId="17137" xr:uid="{03777826-A2B1-4A71-A02D-38D40C04D9DF}"/>
    <cellStyle name="Percent 4 3 2 3 2 3 2" xfId="17138" xr:uid="{11E63D67-8A5F-4545-B2A8-619330627A42}"/>
    <cellStyle name="Percent 4 3 2 3 2 3 2 2" xfId="32670" xr:uid="{A87DCD16-D53F-4C4C-8DCF-849D59CF15D7}"/>
    <cellStyle name="Percent 4 3 2 3 2 3 3" xfId="17139" xr:uid="{C311C39E-5AB0-410F-BE8E-89C50193CBE3}"/>
    <cellStyle name="Percent 4 3 2 3 2 3 3 2" xfId="32671" xr:uid="{608E3EC4-73C4-4281-A2E3-94E05A8015FB}"/>
    <cellStyle name="Percent 4 3 2 3 2 3 4" xfId="32669" xr:uid="{A8BE2BA1-E796-477E-B05E-398394F2CBF2}"/>
    <cellStyle name="Percent 4 3 2 3 2 4" xfId="17140" xr:uid="{7812586D-4C1E-442F-9DF0-29798F49A174}"/>
    <cellStyle name="Percent 4 3 2 3 2 4 2" xfId="17141" xr:uid="{9E26CB1C-1459-4409-B811-79764A7CDB1A}"/>
    <cellStyle name="Percent 4 3 2 3 2 4 2 2" xfId="32673" xr:uid="{B0091B1E-C8B6-4ECA-B45E-9D726A177D8D}"/>
    <cellStyle name="Percent 4 3 2 3 2 4 3" xfId="17142" xr:uid="{5DAC91EF-99E8-493E-B187-157F4CF3EC5F}"/>
    <cellStyle name="Percent 4 3 2 3 2 4 3 2" xfId="32674" xr:uid="{FC998A15-ED8B-46D8-880A-B81F85D3E8FD}"/>
    <cellStyle name="Percent 4 3 2 3 2 4 4" xfId="32672" xr:uid="{055B663C-3EAD-4755-B09F-29BFF69A8691}"/>
    <cellStyle name="Percent 4 3 2 3 2 5" xfId="17143" xr:uid="{2A27CD12-FEEE-4C0E-9F4C-4CB23687B3C1}"/>
    <cellStyle name="Percent 4 3 2 3 2 5 2" xfId="17144" xr:uid="{988463A9-E438-4C70-8861-D9CEA1DDEDE0}"/>
    <cellStyle name="Percent 4 3 2 3 2 5 2 2" xfId="32676" xr:uid="{9ACB48EA-03B2-4D11-A1D2-585AD2B80E9B}"/>
    <cellStyle name="Percent 4 3 2 3 2 5 3" xfId="32675" xr:uid="{941CE7C7-7D00-4B94-95B5-EE539F18908C}"/>
    <cellStyle name="Percent 4 3 2 3 2 6" xfId="17145" xr:uid="{F3B2F64E-E9F3-40FD-A35E-BFAE843D4B9A}"/>
    <cellStyle name="Percent 4 3 2 3 2 6 2" xfId="17146" xr:uid="{D68D3CBF-BBE0-489F-92CF-235E3F2ECDD4}"/>
    <cellStyle name="Percent 4 3 2 3 2 6 2 2" xfId="32678" xr:uid="{39F5F591-2915-4E62-A384-48410E9CF0E6}"/>
    <cellStyle name="Percent 4 3 2 3 2 6 3" xfId="32677" xr:uid="{6A756479-7B2A-40F6-A1DE-EA3962F4E1F3}"/>
    <cellStyle name="Percent 4 3 2 3 2 7" xfId="17147" xr:uid="{DFA2E21A-9C9F-4B21-A3FD-FA6A1EDEC3AF}"/>
    <cellStyle name="Percent 4 3 2 3 2 7 2" xfId="32679" xr:uid="{EF885E6E-9AA5-4F93-90D2-34D0DEE29D48}"/>
    <cellStyle name="Percent 4 3 2 3 2_sales contracts" xfId="17127" xr:uid="{16389148-EA25-4974-BD25-8B7A347FAD59}"/>
    <cellStyle name="Percent 4 3 2 3 3" xfId="2143" xr:uid="{00000000-0005-0000-0000-0000B0090000}"/>
    <cellStyle name="Percent 4 3 2 3 3 2" xfId="17149" xr:uid="{BA8A0E69-FFD7-4BAE-A979-310445605CDA}"/>
    <cellStyle name="Percent 4 3 2 3 3 2 2" xfId="17150" xr:uid="{268A5994-3B31-433A-A69B-3F43EE97709B}"/>
    <cellStyle name="Percent 4 3 2 3 3 2 2 2" xfId="32681" xr:uid="{4359FA25-37EA-4AEE-B1F8-F96A2305F02A}"/>
    <cellStyle name="Percent 4 3 2 3 3 2 3" xfId="17151" xr:uid="{702CFA79-42C8-44A5-98F6-50FB73CF4F7D}"/>
    <cellStyle name="Percent 4 3 2 3 3 2 3 2" xfId="32682" xr:uid="{E63F26E2-6FE2-4EE2-8EC3-F25579DC530D}"/>
    <cellStyle name="Percent 4 3 2 3 3 2 4" xfId="32680" xr:uid="{4C3F5234-6157-4D04-880B-4E64FCE8AB06}"/>
    <cellStyle name="Percent 4 3 2 3 3 3" xfId="17152" xr:uid="{64FB929D-A3B3-4986-B0DE-F7FCA70199D8}"/>
    <cellStyle name="Percent 4 3 2 3 3 3 2" xfId="17153" xr:uid="{23EE0442-698E-49F8-B0FC-D28A6728B898}"/>
    <cellStyle name="Percent 4 3 2 3 3 3 2 2" xfId="32684" xr:uid="{2E708F79-745C-481C-9258-4AA162B16745}"/>
    <cellStyle name="Percent 4 3 2 3 3 3 3" xfId="32683" xr:uid="{62E708E3-F3B2-48DE-AABB-65C0E3A36E61}"/>
    <cellStyle name="Percent 4 3 2 3 3 4" xfId="17154" xr:uid="{BD660B55-50C3-4360-8E93-BB8C2DE5EF4B}"/>
    <cellStyle name="Percent 4 3 2 3 3 4 2" xfId="17155" xr:uid="{303964CE-0965-400A-B694-0EF0610283AD}"/>
    <cellStyle name="Percent 4 3 2 3 3 4 2 2" xfId="32686" xr:uid="{8FE3922B-D0A3-46BF-9D45-ACCF9CBE4265}"/>
    <cellStyle name="Percent 4 3 2 3 3 4 3" xfId="32685" xr:uid="{5F678C32-5BDC-4E64-8753-1050E1879230}"/>
    <cellStyle name="Percent 4 3 2 3 3 5" xfId="17156" xr:uid="{C6F68875-6A26-4CFD-A50F-C5C82F3145FA}"/>
    <cellStyle name="Percent 4 3 2 3 3 5 2" xfId="32687" xr:uid="{D2714771-B5CD-486A-850C-19B9AA48DCA2}"/>
    <cellStyle name="Percent 4 3 2 3 3_sales contracts" xfId="17148" xr:uid="{BDC1D00C-D794-4D49-B5FD-94AF01DA0754}"/>
    <cellStyle name="Percent 4 3 2 3 4" xfId="17157" xr:uid="{AE415392-1841-4CC3-8E3B-F0D8EE8BD0BC}"/>
    <cellStyle name="Percent 4 3 2 3 4 2" xfId="17158" xr:uid="{2A1D558F-A383-4571-B4D0-B03C47F1CE95}"/>
    <cellStyle name="Percent 4 3 2 3 4 2 2" xfId="32689" xr:uid="{8595BE1B-A966-4250-BEF5-A70C3BF8280D}"/>
    <cellStyle name="Percent 4 3 2 3 4 3" xfId="17159" xr:uid="{C1E3E584-C1D5-4BC6-B16E-3D60889E49FD}"/>
    <cellStyle name="Percent 4 3 2 3 4 3 2" xfId="32690" xr:uid="{378CB77F-CC27-45EA-9804-69764CB54146}"/>
    <cellStyle name="Percent 4 3 2 3 4 4" xfId="32688" xr:uid="{ADD21796-4884-4F59-A4AF-1CF1F177ABC3}"/>
    <cellStyle name="Percent 4 3 2 3 5" xfId="17160" xr:uid="{20CD32F4-D1A0-48AD-BED5-382701A377D4}"/>
    <cellStyle name="Percent 4 3 2 3 5 2" xfId="17161" xr:uid="{70D7C90B-EDBE-40CE-B6E8-1F6A09C7FF88}"/>
    <cellStyle name="Percent 4 3 2 3 5 2 2" xfId="32692" xr:uid="{001FAF2C-BCE6-4636-BCEC-1FA43D0D913B}"/>
    <cellStyle name="Percent 4 3 2 3 5 3" xfId="17162" xr:uid="{A28646B9-C6F1-4036-A323-E73702A67ABF}"/>
    <cellStyle name="Percent 4 3 2 3 5 3 2" xfId="32693" xr:uid="{B800C3C8-E9DB-4B54-8788-5E6BDA20A9E1}"/>
    <cellStyle name="Percent 4 3 2 3 5 4" xfId="32691" xr:uid="{234647D1-5E5F-459C-923C-6B6083CA1D17}"/>
    <cellStyle name="Percent 4 3 2 3 6" xfId="17163" xr:uid="{23A4A055-91BB-44BA-AA2C-99A45CABBF21}"/>
    <cellStyle name="Percent 4 3 2 3 6 2" xfId="17164" xr:uid="{B2E51663-A7FA-4825-ADE0-F07E62D8B513}"/>
    <cellStyle name="Percent 4 3 2 3 6 2 2" xfId="32695" xr:uid="{86ED44E7-DCFC-48DF-A322-EE5604322E5A}"/>
    <cellStyle name="Percent 4 3 2 3 6 3" xfId="32694" xr:uid="{0499AC90-BC16-41CB-AA30-DFE69D08F93F}"/>
    <cellStyle name="Percent 4 3 2 3 7" xfId="17165" xr:uid="{5A9F0B41-94EA-483C-B7F4-E409F9DE7413}"/>
    <cellStyle name="Percent 4 3 2 3 7 2" xfId="17166" xr:uid="{C1AF2B4B-076C-4898-9123-884027B566B2}"/>
    <cellStyle name="Percent 4 3 2 3 7 2 2" xfId="32697" xr:uid="{CD251273-B239-4705-9909-FBF77D22C44E}"/>
    <cellStyle name="Percent 4 3 2 3 7 3" xfId="32696" xr:uid="{3FAB9F97-EAF8-4646-BD03-658C924DF9FF}"/>
    <cellStyle name="Percent 4 3 2 3 8" xfId="17167" xr:uid="{C21FBCE2-BB5F-4B7B-9F13-785DC14272A8}"/>
    <cellStyle name="Percent 4 3 2 3 8 2" xfId="32698" xr:uid="{4CAE4AD8-6C99-4CF4-A415-DFAAD8D938EC}"/>
    <cellStyle name="Percent 4 3 2 3_sales contracts" xfId="17126" xr:uid="{9DF3AB64-AC91-4883-8156-035210F5F556}"/>
    <cellStyle name="Percent 4 3 2 4" xfId="2144" xr:uid="{00000000-0005-0000-0000-0000B1090000}"/>
    <cellStyle name="Percent 4 3 2 4 2" xfId="2145" xr:uid="{00000000-0005-0000-0000-0000B2090000}"/>
    <cellStyle name="Percent 4 3 2 4 2 2" xfId="17170" xr:uid="{7A110D67-BB09-4061-B637-5FED83C28AA7}"/>
    <cellStyle name="Percent 4 3 2 4 2 2 2" xfId="17171" xr:uid="{F3B5B921-458E-45D1-BE46-385A148C5EF3}"/>
    <cellStyle name="Percent 4 3 2 4 2 2 2 2" xfId="32700" xr:uid="{928D0ABC-16E7-4955-8E52-FAA09FBBCEDA}"/>
    <cellStyle name="Percent 4 3 2 4 2 2 3" xfId="17172" xr:uid="{1715C220-EA25-4136-908C-47285BB75728}"/>
    <cellStyle name="Percent 4 3 2 4 2 2 3 2" xfId="32701" xr:uid="{B20F5791-6E9D-44BE-B08D-F29E068BAD9A}"/>
    <cellStyle name="Percent 4 3 2 4 2 2 4" xfId="32699" xr:uid="{FA3A1E67-5AAD-4E0D-BBFA-6FA0CE03E564}"/>
    <cellStyle name="Percent 4 3 2 4 2 3" xfId="17173" xr:uid="{F9944FC1-1230-4564-A0B9-7A1323DCB2E0}"/>
    <cellStyle name="Percent 4 3 2 4 2 3 2" xfId="17174" xr:uid="{BBC26B2C-01C9-4646-9ABA-F54B83170F94}"/>
    <cellStyle name="Percent 4 3 2 4 2 3 2 2" xfId="32703" xr:uid="{5680AF85-4BF7-401A-8CD2-30FC9A18997D}"/>
    <cellStyle name="Percent 4 3 2 4 2 3 3" xfId="32702" xr:uid="{AFD38F08-33BB-4DF2-9694-5F6E2ED6CE44}"/>
    <cellStyle name="Percent 4 3 2 4 2 4" xfId="17175" xr:uid="{DD09AD1A-A058-48C9-B880-22873E71BF19}"/>
    <cellStyle name="Percent 4 3 2 4 2 4 2" xfId="17176" xr:uid="{F9D1A183-D6B4-428F-ACAE-8AD2C96822E4}"/>
    <cellStyle name="Percent 4 3 2 4 2 4 2 2" xfId="32705" xr:uid="{41584EF7-1F70-47D6-B5EF-6072443EEA3C}"/>
    <cellStyle name="Percent 4 3 2 4 2 4 3" xfId="32704" xr:uid="{8A7B7ADB-B709-4407-B118-A79D10E17729}"/>
    <cellStyle name="Percent 4 3 2 4 2 5" xfId="17177" xr:uid="{E1B7FE8B-D2AB-4F8E-8F54-03B595548F30}"/>
    <cellStyle name="Percent 4 3 2 4 2 5 2" xfId="32706" xr:uid="{FD6BCCB0-7328-46DD-B37B-C16F76279930}"/>
    <cellStyle name="Percent 4 3 2 4 2_sales contracts" xfId="17169" xr:uid="{5EC6DFB8-B574-453E-A686-021F658F52D1}"/>
    <cellStyle name="Percent 4 3 2 4 3" xfId="17178" xr:uid="{3320AF8D-D93C-40E2-B48A-147C0DC82CBC}"/>
    <cellStyle name="Percent 4 3 2 4 3 2" xfId="17179" xr:uid="{7658EE1F-45C9-44BE-B72C-B06C75632BD7}"/>
    <cellStyle name="Percent 4 3 2 4 3 2 2" xfId="32708" xr:uid="{BD1F7337-DF8F-4F96-9A22-2ED45CD049C6}"/>
    <cellStyle name="Percent 4 3 2 4 3 3" xfId="17180" xr:uid="{D1FA4898-9927-4109-82DA-265CF290555D}"/>
    <cellStyle name="Percent 4 3 2 4 3 3 2" xfId="32709" xr:uid="{43ED1DE8-0EED-44F6-AE4B-043A99F60C9D}"/>
    <cellStyle name="Percent 4 3 2 4 3 4" xfId="32707" xr:uid="{5E9AECEF-AF9C-4C86-9F9C-2F289B29AB83}"/>
    <cellStyle name="Percent 4 3 2 4 4" xfId="17181" xr:uid="{F324F10A-C003-40CF-8CAB-846AF99B1467}"/>
    <cellStyle name="Percent 4 3 2 4 4 2" xfId="17182" xr:uid="{B4D15524-AD93-4983-9FEB-B45ADF6456FF}"/>
    <cellStyle name="Percent 4 3 2 4 4 2 2" xfId="32711" xr:uid="{6C47D3B1-EB59-4267-969F-D12E1EA1809D}"/>
    <cellStyle name="Percent 4 3 2 4 4 3" xfId="17183" xr:uid="{440F89D3-8F76-4DA0-AF5A-29B590E02F70}"/>
    <cellStyle name="Percent 4 3 2 4 4 3 2" xfId="32712" xr:uid="{15AC7BAA-F067-4838-B296-F176B193C64E}"/>
    <cellStyle name="Percent 4 3 2 4 4 4" xfId="32710" xr:uid="{C8FA0165-2BB9-4820-B7B3-F12F58F838A9}"/>
    <cellStyle name="Percent 4 3 2 4 5" xfId="17184" xr:uid="{6CED3696-8700-414F-B4A0-FF445533083E}"/>
    <cellStyle name="Percent 4 3 2 4 5 2" xfId="17185" xr:uid="{45B05582-1B44-4E71-8A42-111ECFD2E168}"/>
    <cellStyle name="Percent 4 3 2 4 5 2 2" xfId="32714" xr:uid="{561C84D5-E87D-46B5-BF01-0D449F0C62BA}"/>
    <cellStyle name="Percent 4 3 2 4 5 3" xfId="32713" xr:uid="{2036E040-CB75-464D-A977-3109BE8FE62B}"/>
    <cellStyle name="Percent 4 3 2 4 6" xfId="17186" xr:uid="{54C61505-F25D-4603-98F3-CCA5A1377B7B}"/>
    <cellStyle name="Percent 4 3 2 4 6 2" xfId="17187" xr:uid="{9196C30A-594B-4019-92C5-A04A6553EA33}"/>
    <cellStyle name="Percent 4 3 2 4 6 2 2" xfId="32716" xr:uid="{7D1494E0-7882-4330-AAA3-BDC5900D0E6A}"/>
    <cellStyle name="Percent 4 3 2 4 6 3" xfId="32715" xr:uid="{B44C9C4E-332B-41F5-8DDD-BC9647BA13F6}"/>
    <cellStyle name="Percent 4 3 2 4 7" xfId="17188" xr:uid="{A8D6204F-19AD-48CA-8E52-6C2C17C2E1EB}"/>
    <cellStyle name="Percent 4 3 2 4 7 2" xfId="32717" xr:uid="{124540C5-0FC3-4676-B438-1AADB949CDA9}"/>
    <cellStyle name="Percent 4 3 2 4_sales contracts" xfId="17168" xr:uid="{3D15C428-C949-425D-8E68-48766886E230}"/>
    <cellStyle name="Percent 4 3 2 5" xfId="2146" xr:uid="{00000000-0005-0000-0000-0000B3090000}"/>
    <cellStyle name="Percent 4 3 2 5 2" xfId="2147" xr:uid="{00000000-0005-0000-0000-0000B4090000}"/>
    <cellStyle name="Percent 4 3 2 5 2 2" xfId="17191" xr:uid="{E542F42B-4B68-4A68-AB90-9B88031074CA}"/>
    <cellStyle name="Percent 4 3 2 5 2 2 2" xfId="17192" xr:uid="{EED02575-3447-490B-BD72-6D3E1B5D638E}"/>
    <cellStyle name="Percent 4 3 2 5 2 2 2 2" xfId="32719" xr:uid="{543D5148-7119-4258-8EA8-AAC71D1CB422}"/>
    <cellStyle name="Percent 4 3 2 5 2 2 3" xfId="17193" xr:uid="{83A3DA87-DA46-48D5-BDE1-C24E44269075}"/>
    <cellStyle name="Percent 4 3 2 5 2 2 3 2" xfId="32720" xr:uid="{A166796A-1358-4316-9EAB-DA8C667DECDA}"/>
    <cellStyle name="Percent 4 3 2 5 2 2 4" xfId="32718" xr:uid="{301932CF-E959-4890-8BF0-8DF9B5C78595}"/>
    <cellStyle name="Percent 4 3 2 5 2 3" xfId="17194" xr:uid="{2F220B4C-0916-4350-9D8C-1D774E305C70}"/>
    <cellStyle name="Percent 4 3 2 5 2 3 2" xfId="17195" xr:uid="{B787CBC2-3C5C-4F89-8052-8303B8FF87E4}"/>
    <cellStyle name="Percent 4 3 2 5 2 3 2 2" xfId="32722" xr:uid="{091AABAA-AFA5-4C29-A123-E28F6D46D5A1}"/>
    <cellStyle name="Percent 4 3 2 5 2 3 3" xfId="32721" xr:uid="{A76D02A1-3365-4673-A8A6-3822F6BD9452}"/>
    <cellStyle name="Percent 4 3 2 5 2 4" xfId="17196" xr:uid="{19C740A2-5548-4067-863D-55BC5A08ECB3}"/>
    <cellStyle name="Percent 4 3 2 5 2 4 2" xfId="17197" xr:uid="{36FAA58B-97C3-416F-8988-9E1AEC4366B1}"/>
    <cellStyle name="Percent 4 3 2 5 2 4 2 2" xfId="32724" xr:uid="{1401D490-42B3-4D99-85A8-463EB955EB0E}"/>
    <cellStyle name="Percent 4 3 2 5 2 4 3" xfId="32723" xr:uid="{E18D931E-8DF8-41AF-B8C2-B013975FD381}"/>
    <cellStyle name="Percent 4 3 2 5 2 5" xfId="17198" xr:uid="{EFB45014-037A-4712-9C57-880C79F8CA97}"/>
    <cellStyle name="Percent 4 3 2 5 2 5 2" xfId="32725" xr:uid="{03742A89-ACDE-4807-B90C-8142B4A81453}"/>
    <cellStyle name="Percent 4 3 2 5 2_sales contracts" xfId="17190" xr:uid="{534CBE2F-E773-4E92-9B2A-2CB3C1FF0379}"/>
    <cellStyle name="Percent 4 3 2 5 3" xfId="17199" xr:uid="{38E8AB08-908D-436C-B2E7-7E403F35E49E}"/>
    <cellStyle name="Percent 4 3 2 5 3 2" xfId="17200" xr:uid="{6E0CC8E0-D40F-4CCD-B402-3EA49D6AC3D1}"/>
    <cellStyle name="Percent 4 3 2 5 3 2 2" xfId="32727" xr:uid="{61D43CC0-9873-454F-A041-5CB09614B13D}"/>
    <cellStyle name="Percent 4 3 2 5 3 3" xfId="17201" xr:uid="{DCD69521-7B16-4EB3-9734-7C472EFD6906}"/>
    <cellStyle name="Percent 4 3 2 5 3 3 2" xfId="32728" xr:uid="{5C52C9F9-4227-4CBC-8D90-B4AC06221314}"/>
    <cellStyle name="Percent 4 3 2 5 3 4" xfId="32726" xr:uid="{4C1BE3DB-1F62-4BD3-848C-8134391F46A3}"/>
    <cellStyle name="Percent 4 3 2 5 4" xfId="17202" xr:uid="{C2588807-5798-4E92-90E2-F56139D643E8}"/>
    <cellStyle name="Percent 4 3 2 5 4 2" xfId="17203" xr:uid="{CEE9E1DA-427C-4EE4-B4AB-5771F13C0C3B}"/>
    <cellStyle name="Percent 4 3 2 5 4 2 2" xfId="32730" xr:uid="{28770398-F6DA-472A-ABAA-4690A8AC8153}"/>
    <cellStyle name="Percent 4 3 2 5 4 3" xfId="17204" xr:uid="{502DF119-0615-4B7E-B62C-0198B8E0ED7B}"/>
    <cellStyle name="Percent 4 3 2 5 4 3 2" xfId="32731" xr:uid="{0302F39D-9E61-45FA-B42B-B0854B8BDB67}"/>
    <cellStyle name="Percent 4 3 2 5 4 4" xfId="32729" xr:uid="{70935E15-2A13-4C99-9382-FB141588E4A4}"/>
    <cellStyle name="Percent 4 3 2 5 5" xfId="17205" xr:uid="{1EB80345-A14B-4950-9CC4-BFAC3371B525}"/>
    <cellStyle name="Percent 4 3 2 5 5 2" xfId="17206" xr:uid="{CA4754B1-FFA7-4D13-8704-24FA8E3C72CB}"/>
    <cellStyle name="Percent 4 3 2 5 5 2 2" xfId="32733" xr:uid="{31410C58-D589-4750-8B26-BEEF04DD3FBA}"/>
    <cellStyle name="Percent 4 3 2 5 5 3" xfId="32732" xr:uid="{7645D01A-70D5-4944-94F7-D3087249C589}"/>
    <cellStyle name="Percent 4 3 2 5 6" xfId="17207" xr:uid="{149D623E-C8CF-4F36-9CE8-2D3633AA6CD4}"/>
    <cellStyle name="Percent 4 3 2 5 6 2" xfId="17208" xr:uid="{313673D0-F41C-46A9-9EDB-BEC893101745}"/>
    <cellStyle name="Percent 4 3 2 5 6 2 2" xfId="32735" xr:uid="{E6F5DE11-D8D2-40DB-BF75-A12A76E46535}"/>
    <cellStyle name="Percent 4 3 2 5 6 3" xfId="32734" xr:uid="{6C211CFD-9733-450B-A1DB-CD7AD1D3A9DC}"/>
    <cellStyle name="Percent 4 3 2 5 7" xfId="17209" xr:uid="{42C296C4-A1FE-4232-87C4-752FDD8E4520}"/>
    <cellStyle name="Percent 4 3 2 5 7 2" xfId="32736" xr:uid="{C9CAEE01-AF82-4924-B59B-A895EA714D9D}"/>
    <cellStyle name="Percent 4 3 2 5_sales contracts" xfId="17189" xr:uid="{0704E7DA-9AAC-41EC-9162-501EDAC79FD5}"/>
    <cellStyle name="Percent 4 3 2 6" xfId="2148" xr:uid="{00000000-0005-0000-0000-0000B5090000}"/>
    <cellStyle name="Percent 4 3 2 6 2" xfId="17211" xr:uid="{988620C2-3AD2-4E2D-AFF5-563283A9D039}"/>
    <cellStyle name="Percent 4 3 2 6 2 2" xfId="17212" xr:uid="{7E1B0DF5-D7ED-4C9D-B247-C0B0D0C73394}"/>
    <cellStyle name="Percent 4 3 2 6 2 2 2" xfId="17213" xr:uid="{186BFBD1-9DCD-4578-956F-281F77ECD212}"/>
    <cellStyle name="Percent 4 3 2 6 2 2 2 2" xfId="32739" xr:uid="{DAD59B2E-4FF1-4415-ABDE-C24A5FCD8D42}"/>
    <cellStyle name="Percent 4 3 2 6 2 2 3" xfId="32738" xr:uid="{CB4E87B8-9934-4C6B-8274-4A4A4B7782DE}"/>
    <cellStyle name="Percent 4 3 2 6 2 3" xfId="17214" xr:uid="{7EDF266B-9055-4B25-A4C7-6C3D00053967}"/>
    <cellStyle name="Percent 4 3 2 6 2 3 2" xfId="17215" xr:uid="{90E3BAB0-BD5D-4DEE-9D14-E11836F0EEA1}"/>
    <cellStyle name="Percent 4 3 2 6 2 3 2 2" xfId="32741" xr:uid="{DBEFAEFA-034E-4E1C-9A87-55E86877BEA6}"/>
    <cellStyle name="Percent 4 3 2 6 2 3 3" xfId="32740" xr:uid="{D49E7B7C-C3E8-4254-B19E-7391E93B50C0}"/>
    <cellStyle name="Percent 4 3 2 6 2 4" xfId="17216" xr:uid="{A672D4EA-394C-44F4-B11B-73B701F27534}"/>
    <cellStyle name="Percent 4 3 2 6 2 4 2" xfId="32742" xr:uid="{728EE48F-FD22-4B67-BD70-B3A324B16270}"/>
    <cellStyle name="Percent 4 3 2 6 2 5" xfId="32737" xr:uid="{0798704E-8684-4B0F-9D0C-E7B0BC818E55}"/>
    <cellStyle name="Percent 4 3 2 6 3" xfId="17217" xr:uid="{37BF3B59-C3E8-457E-BD69-3904336044AA}"/>
    <cellStyle name="Percent 4 3 2 6 3 2" xfId="17218" xr:uid="{6080B45F-E367-4A67-B5C9-9DA425AA2B50}"/>
    <cellStyle name="Percent 4 3 2 6 3 2 2" xfId="32744" xr:uid="{8C1CAC02-7DDF-4B9D-942D-18DFBA641A59}"/>
    <cellStyle name="Percent 4 3 2 6 3 3" xfId="17219" xr:uid="{EED7D54B-51A7-49CC-8C30-4317BF0701B2}"/>
    <cellStyle name="Percent 4 3 2 6 3 3 2" xfId="32745" xr:uid="{835E5B19-8085-42B7-A20E-2CA57FC39864}"/>
    <cellStyle name="Percent 4 3 2 6 3 4" xfId="32743" xr:uid="{58C57C23-8EC3-4915-8068-878F1C9035C5}"/>
    <cellStyle name="Percent 4 3 2 6 4" xfId="17220" xr:uid="{C0468745-BA90-4C52-A264-2514341279BF}"/>
    <cellStyle name="Percent 4 3 2 6 4 2" xfId="17221" xr:uid="{DA5BBCB6-1FD2-4F2A-AB1D-CA47A7603344}"/>
    <cellStyle name="Percent 4 3 2 6 4 2 2" xfId="32747" xr:uid="{E651B219-E062-4F86-BAB2-A12F7AAF435C}"/>
    <cellStyle name="Percent 4 3 2 6 4 3" xfId="32746" xr:uid="{0E3243EC-FB8F-4E5E-98E1-12A436A1A374}"/>
    <cellStyle name="Percent 4 3 2 6 5" xfId="17222" xr:uid="{3140AF4E-5469-4686-AAA1-8E2929EB02B2}"/>
    <cellStyle name="Percent 4 3 2 6 5 2" xfId="17223" xr:uid="{3C0B29D7-3649-4EBA-948C-035BC1B0AA83}"/>
    <cellStyle name="Percent 4 3 2 6 5 2 2" xfId="32749" xr:uid="{7CA9392E-B4DA-4734-B5BA-23FA5F0AAC7A}"/>
    <cellStyle name="Percent 4 3 2 6 5 3" xfId="32748" xr:uid="{67823A75-2B02-4386-850E-E8E7F5B00918}"/>
    <cellStyle name="Percent 4 3 2 6 6" xfId="17224" xr:uid="{707AC2F4-7777-4147-B1AF-BBD0E54A417F}"/>
    <cellStyle name="Percent 4 3 2 6 6 2" xfId="32750" xr:uid="{A303C146-D594-47E3-A41A-37A314975CCC}"/>
    <cellStyle name="Percent 4 3 2 6_sales contracts" xfId="17210" xr:uid="{9E0C93D8-1E6F-4059-BEA4-C0D92D944FC3}"/>
    <cellStyle name="Percent 4 3 2 7" xfId="17225" xr:uid="{FDBE20EA-2582-4F46-B6EA-9C5CD0C93963}"/>
    <cellStyle name="Percent 4 3 2 7 2" xfId="17226" xr:uid="{42B7F3F1-DDFA-4A8F-A25E-A015390CC286}"/>
    <cellStyle name="Percent 4 3 2 7 2 2" xfId="17227" xr:uid="{9CFB632E-1725-4501-9F94-C01773274DD4}"/>
    <cellStyle name="Percent 4 3 2 7 2 2 2" xfId="17228" xr:uid="{6A12136D-C059-4549-AB04-9D3C5E641701}"/>
    <cellStyle name="Percent 4 3 2 7 2 2 2 2" xfId="32754" xr:uid="{FA853491-0279-488C-869B-99F7D1D74C38}"/>
    <cellStyle name="Percent 4 3 2 7 2 2 3" xfId="32753" xr:uid="{49A3A467-AD70-4340-962E-13C9E6D1A711}"/>
    <cellStyle name="Percent 4 3 2 7 2 3" xfId="17229" xr:uid="{A9B6E696-5A9B-4579-B9AE-88860A270F9B}"/>
    <cellStyle name="Percent 4 3 2 7 2 3 2" xfId="17230" xr:uid="{A2238202-6395-4A5E-9EF9-B7DD2E1E0037}"/>
    <cellStyle name="Percent 4 3 2 7 2 3 2 2" xfId="32756" xr:uid="{309263AF-D4C8-4584-90CD-EA1CF8133B31}"/>
    <cellStyle name="Percent 4 3 2 7 2 3 3" xfId="32755" xr:uid="{79D1F6D0-9B87-44F9-813E-BD7102AA3E5C}"/>
    <cellStyle name="Percent 4 3 2 7 2 4" xfId="17231" xr:uid="{BF48F488-B787-4644-911A-A00696F63862}"/>
    <cellStyle name="Percent 4 3 2 7 2 4 2" xfId="32757" xr:uid="{70D97CEA-9A65-4B71-856C-23A79AFF856C}"/>
    <cellStyle name="Percent 4 3 2 7 2 5" xfId="32752" xr:uid="{BD7E22E2-A7FE-43AF-85D5-E554F65B771E}"/>
    <cellStyle name="Percent 4 3 2 7 3" xfId="17232" xr:uid="{17663FA0-07AA-45C5-96B5-E89A5E6B3400}"/>
    <cellStyle name="Percent 4 3 2 7 3 2" xfId="17233" xr:uid="{8C60722C-A9FF-49FF-98D1-79599F28A070}"/>
    <cellStyle name="Percent 4 3 2 7 3 2 2" xfId="32759" xr:uid="{8CF351B7-7EBF-48A0-9725-146B774BE670}"/>
    <cellStyle name="Percent 4 3 2 7 3 3" xfId="32758" xr:uid="{95E36476-A377-4C61-9CB8-33138102CAC0}"/>
    <cellStyle name="Percent 4 3 2 7 4" xfId="17234" xr:uid="{FED1A744-6D23-45E9-B27F-82882B135144}"/>
    <cellStyle name="Percent 4 3 2 7 4 2" xfId="17235" xr:uid="{AF9A1AF6-B4C1-42C7-BCAF-093DFB3FA706}"/>
    <cellStyle name="Percent 4 3 2 7 4 2 2" xfId="32761" xr:uid="{6C8EED86-B14E-454C-B95A-7DEFE99DDAC6}"/>
    <cellStyle name="Percent 4 3 2 7 4 3" xfId="32760" xr:uid="{5BB960E8-332F-4713-8C5D-108C7CA076BF}"/>
    <cellStyle name="Percent 4 3 2 7 5" xfId="17236" xr:uid="{E1575F1D-8308-488B-85A5-8D48C5B0FD17}"/>
    <cellStyle name="Percent 4 3 2 7 5 2" xfId="32762" xr:uid="{A6A423EC-4D36-4120-9751-FFF5F3084E58}"/>
    <cellStyle name="Percent 4 3 2 7 6" xfId="32751" xr:uid="{880DDF4A-26A9-432A-99C6-9DDCC0877117}"/>
    <cellStyle name="Percent 4 3 2 8" xfId="17237" xr:uid="{7EB6790A-58B4-4C1B-8EC4-55103EB023DA}"/>
    <cellStyle name="Percent 4 3 2 8 2" xfId="17238" xr:uid="{999F2695-3A2E-44DC-9C10-9FC43D940D85}"/>
    <cellStyle name="Percent 4 3 2 8 2 2" xfId="17239" xr:uid="{A98C7194-FC42-44CD-B56A-EC9DCA09655A}"/>
    <cellStyle name="Percent 4 3 2 8 2 2 2" xfId="32765" xr:uid="{8CE5ADB8-7C87-4160-96A9-1F5F90D6761B}"/>
    <cellStyle name="Percent 4 3 2 8 2 3" xfId="32764" xr:uid="{6DBAD05A-CEA2-4A6D-B6F2-42D105500B02}"/>
    <cellStyle name="Percent 4 3 2 8 3" xfId="17240" xr:uid="{4607E7DD-248D-4963-A847-B7C9C6FDB672}"/>
    <cellStyle name="Percent 4 3 2 8 3 2" xfId="17241" xr:uid="{CD197C35-14C8-4548-A057-3C2CE0129A0A}"/>
    <cellStyle name="Percent 4 3 2 8 3 2 2" xfId="32767" xr:uid="{E2E3D40F-0A83-47F1-BA5D-05D6932189DF}"/>
    <cellStyle name="Percent 4 3 2 8 3 3" xfId="32766" xr:uid="{AD755A9C-C544-424C-BC2A-8DED8C6DAEC5}"/>
    <cellStyle name="Percent 4 3 2 8 4" xfId="17242" xr:uid="{DE8E1986-139E-450B-80F8-919E0AE419C3}"/>
    <cellStyle name="Percent 4 3 2 8 4 2" xfId="32768" xr:uid="{BF0784BA-6E45-454E-B245-60155912D2E4}"/>
    <cellStyle name="Percent 4 3 2 8 5" xfId="32763" xr:uid="{E320A748-F689-42FB-86B8-80015F426E38}"/>
    <cellStyle name="Percent 4 3 2 9" xfId="17243" xr:uid="{03A51C84-8078-4E31-97BE-2AC909AE1F34}"/>
    <cellStyle name="Percent 4 3 2 9 2" xfId="17244" xr:uid="{D2103EF2-E1FB-40E4-95AF-25A7AE2AEDE1}"/>
    <cellStyle name="Percent 4 3 2 9 2 2" xfId="32770" xr:uid="{135EC534-CE13-462B-A120-A41CBDBAC070}"/>
    <cellStyle name="Percent 4 3 2 9 3" xfId="17245" xr:uid="{9DAC3873-4FA6-4F43-86EF-D00FC8E337C0}"/>
    <cellStyle name="Percent 4 3 2 9 3 2" xfId="32771" xr:uid="{3C89A6DF-B2C3-4F4F-937F-7A9CFC3A6FB7}"/>
    <cellStyle name="Percent 4 3 2 9 4" xfId="32769" xr:uid="{A6F9D550-1FD5-421F-833C-AA9D01B2A96D}"/>
    <cellStyle name="Percent 4 3 2_sales contracts" xfId="17078" xr:uid="{E5B7C0B5-F8B8-4D0F-8497-3C446ED50FA5}"/>
    <cellStyle name="Percent 4 3 3" xfId="2149" xr:uid="{00000000-0005-0000-0000-0000B6090000}"/>
    <cellStyle name="Percent 4 3 3 2" xfId="2150" xr:uid="{00000000-0005-0000-0000-0000B7090000}"/>
    <cellStyle name="Percent 4 3 3 2 2" xfId="2151" xr:uid="{00000000-0005-0000-0000-0000B8090000}"/>
    <cellStyle name="Percent 4 3 3 2 2 2" xfId="17249" xr:uid="{7003309B-A581-40D1-AE7F-CCAD9EFF0395}"/>
    <cellStyle name="Percent 4 3 3 2 2 2 2" xfId="17250" xr:uid="{2FAC0469-CE40-4262-804B-867D03FF1416}"/>
    <cellStyle name="Percent 4 3 3 2 2 2 2 2" xfId="32773" xr:uid="{0EC262D3-EA54-43A8-ABC8-FE01B5B9FF61}"/>
    <cellStyle name="Percent 4 3 3 2 2 2 3" xfId="17251" xr:uid="{885D52E6-09A9-4877-A280-5BC0A5E741C5}"/>
    <cellStyle name="Percent 4 3 3 2 2 2 3 2" xfId="32774" xr:uid="{EE26A3E4-EBC1-48F3-8574-F5EE042186A1}"/>
    <cellStyle name="Percent 4 3 3 2 2 2 4" xfId="32772" xr:uid="{A8A88DD2-A8E7-41B5-9779-D08E3A3EE9FF}"/>
    <cellStyle name="Percent 4 3 3 2 2 3" xfId="17252" xr:uid="{88F0F877-8AE0-4B62-9F3B-4FBF07F286A2}"/>
    <cellStyle name="Percent 4 3 3 2 2 3 2" xfId="17253" xr:uid="{DA0E16CD-C4D4-46FF-987E-A5AF2C2C7F5F}"/>
    <cellStyle name="Percent 4 3 3 2 2 3 2 2" xfId="32776" xr:uid="{73ABE85D-9D3E-4C8A-BD11-F20F5F7AD34C}"/>
    <cellStyle name="Percent 4 3 3 2 2 3 3" xfId="32775" xr:uid="{689D35AD-C66C-4657-BC75-F0C52C00E467}"/>
    <cellStyle name="Percent 4 3 3 2 2 4" xfId="17254" xr:uid="{EA41697F-7265-4237-86A1-DB2637E68429}"/>
    <cellStyle name="Percent 4 3 3 2 2 4 2" xfId="17255" xr:uid="{CC9B2F1E-6BF9-4865-85F3-283FECED0F56}"/>
    <cellStyle name="Percent 4 3 3 2 2 4 2 2" xfId="32778" xr:uid="{1C5E5D7F-C554-448D-AED6-5119E7D82ABA}"/>
    <cellStyle name="Percent 4 3 3 2 2 4 3" xfId="32777" xr:uid="{F520D15D-DB0A-4A97-A62E-365C556FB90C}"/>
    <cellStyle name="Percent 4 3 3 2 2 5" xfId="17256" xr:uid="{76181B54-02EC-4347-9FB1-7AD4EADA847C}"/>
    <cellStyle name="Percent 4 3 3 2 2 5 2" xfId="32779" xr:uid="{73E05817-6FC7-4396-AA95-81F34B9237FC}"/>
    <cellStyle name="Percent 4 3 3 2 2_sales contracts" xfId="17248" xr:uid="{BAEB38EF-61A8-4D9D-B2C1-4B50FB5137A0}"/>
    <cellStyle name="Percent 4 3 3 2 3" xfId="17257" xr:uid="{E24FAB76-4C02-40FB-AF87-0C6DA1246FD2}"/>
    <cellStyle name="Percent 4 3 3 2 3 2" xfId="17258" xr:uid="{3797A2E0-C96C-4280-A07A-F2B7F03C5E66}"/>
    <cellStyle name="Percent 4 3 3 2 3 2 2" xfId="32781" xr:uid="{10597E8E-655F-4302-871F-D589272E8208}"/>
    <cellStyle name="Percent 4 3 3 2 3 3" xfId="17259" xr:uid="{45655A5E-7F24-4872-91E2-52DDC34CE844}"/>
    <cellStyle name="Percent 4 3 3 2 3 3 2" xfId="32782" xr:uid="{F468DCC1-6AF2-46D2-8AB4-D8BDBD61C5DD}"/>
    <cellStyle name="Percent 4 3 3 2 3 4" xfId="32780" xr:uid="{138A52F6-B97B-4CDB-AE0A-536527A0E6D4}"/>
    <cellStyle name="Percent 4 3 3 2 4" xfId="17260" xr:uid="{FB5ED578-2771-4A2C-BD3C-2935EB2D37E4}"/>
    <cellStyle name="Percent 4 3 3 2 4 2" xfId="17261" xr:uid="{E7BBA186-0528-40EF-BCEC-E2DDDD1743F2}"/>
    <cellStyle name="Percent 4 3 3 2 4 2 2" xfId="32784" xr:uid="{91A3251A-0115-4D55-ACD7-5B96FC9DBBE4}"/>
    <cellStyle name="Percent 4 3 3 2 4 3" xfId="17262" xr:uid="{AEDD7E80-595D-45F0-A5F8-FBA42D30873E}"/>
    <cellStyle name="Percent 4 3 3 2 4 3 2" xfId="32785" xr:uid="{8CC10FA2-F16F-4515-9B03-4CEA5B5901E1}"/>
    <cellStyle name="Percent 4 3 3 2 4 4" xfId="32783" xr:uid="{2C4E7BB0-158E-491D-9698-9F90D85FB530}"/>
    <cellStyle name="Percent 4 3 3 2 5" xfId="17263" xr:uid="{AC031905-86F2-4D2E-8852-7D84FCC47D9B}"/>
    <cellStyle name="Percent 4 3 3 2 5 2" xfId="17264" xr:uid="{E0D79BA4-55E1-4520-BE98-567C83DB3F89}"/>
    <cellStyle name="Percent 4 3 3 2 5 2 2" xfId="32787" xr:uid="{4561F2CD-8DC1-4B57-AA46-1EFC290AA605}"/>
    <cellStyle name="Percent 4 3 3 2 5 3" xfId="32786" xr:uid="{1516F86C-5BC5-41AF-8A7A-78EB33153805}"/>
    <cellStyle name="Percent 4 3 3 2 6" xfId="17265" xr:uid="{09EB82D1-2D28-461A-879B-A86312381D3E}"/>
    <cellStyle name="Percent 4 3 3 2 6 2" xfId="17266" xr:uid="{198B2A69-BC51-4038-8DF3-CD87147CDF1F}"/>
    <cellStyle name="Percent 4 3 3 2 6 2 2" xfId="32789" xr:uid="{B558AB35-C9D5-4A4B-94D3-97F9C52AF768}"/>
    <cellStyle name="Percent 4 3 3 2 6 3" xfId="32788" xr:uid="{FB490E14-6A18-40DD-A7C7-B8A5560CDA88}"/>
    <cellStyle name="Percent 4 3 3 2 7" xfId="17267" xr:uid="{CABC4F9F-65CA-4566-87C2-7A353D018D8A}"/>
    <cellStyle name="Percent 4 3 3 2 7 2" xfId="32790" xr:uid="{FA425B08-BF3F-4B12-87D6-C0B63BFA3B8A}"/>
    <cellStyle name="Percent 4 3 3 2_sales contracts" xfId="17247" xr:uid="{822E4B65-CD12-4441-A541-1F02FBB0D597}"/>
    <cellStyle name="Percent 4 3 3 3" xfId="2152" xr:uid="{00000000-0005-0000-0000-0000B9090000}"/>
    <cellStyle name="Percent 4 3 3 3 2" xfId="17269" xr:uid="{402FF19A-BAE8-4926-AA0B-7F466A26BE8C}"/>
    <cellStyle name="Percent 4 3 3 3 2 2" xfId="17270" xr:uid="{25AC99AC-8858-4556-900C-31DC573DB991}"/>
    <cellStyle name="Percent 4 3 3 3 2 2 2" xfId="32792" xr:uid="{BC6078A9-4E70-4356-B0DB-5C7D959185DA}"/>
    <cellStyle name="Percent 4 3 3 3 2 3" xfId="17271" xr:uid="{C5419B5C-F344-486A-B7EF-BCA0FBBD5C07}"/>
    <cellStyle name="Percent 4 3 3 3 2 3 2" xfId="32793" xr:uid="{FF3642DD-53EA-400A-A65D-1E6CD94C571E}"/>
    <cellStyle name="Percent 4 3 3 3 2 4" xfId="32791" xr:uid="{E5274FE5-CAB0-4ACC-BCA7-5A55CE5FC6D8}"/>
    <cellStyle name="Percent 4 3 3 3 3" xfId="17272" xr:uid="{E26B7F5B-E15D-4E5E-ABA5-23AD6ADF73B8}"/>
    <cellStyle name="Percent 4 3 3 3 3 2" xfId="17273" xr:uid="{E86B40BE-504C-4AA2-8F63-84434A12506B}"/>
    <cellStyle name="Percent 4 3 3 3 3 2 2" xfId="32795" xr:uid="{D640C5B0-61B5-421A-A444-54EF1C9F034D}"/>
    <cellStyle name="Percent 4 3 3 3 3 3" xfId="32794" xr:uid="{65E3BF2A-0888-448B-88F2-E49393B39607}"/>
    <cellStyle name="Percent 4 3 3 3 4" xfId="17274" xr:uid="{C9C2FF31-F61C-464C-B891-2B6DDC6D69B8}"/>
    <cellStyle name="Percent 4 3 3 3 4 2" xfId="17275" xr:uid="{54DE7B71-42AA-4CD7-99F2-F618EAE3C558}"/>
    <cellStyle name="Percent 4 3 3 3 4 2 2" xfId="32797" xr:uid="{966DC0D1-4303-408B-A12D-18CA16B42A3F}"/>
    <cellStyle name="Percent 4 3 3 3 4 3" xfId="32796" xr:uid="{27B3571D-4B17-4C55-9548-E3768A8AFE7A}"/>
    <cellStyle name="Percent 4 3 3 3 5" xfId="17276" xr:uid="{28CE1F62-99FA-4441-B4D0-ED65B305E0A9}"/>
    <cellStyle name="Percent 4 3 3 3 5 2" xfId="32798" xr:uid="{FEC983F2-0116-4ED9-8BF5-0C55E6AFBCCA}"/>
    <cellStyle name="Percent 4 3 3 3_sales contracts" xfId="17268" xr:uid="{D7F38E51-A341-47BA-900A-38A3EDA8E7B7}"/>
    <cellStyle name="Percent 4 3 3 4" xfId="17277" xr:uid="{A2B097F9-29A2-4DE9-9F47-DA57B80A8A2D}"/>
    <cellStyle name="Percent 4 3 3 4 2" xfId="17278" xr:uid="{3B978C23-4A1E-4E9F-B1D0-6620E7F4F78B}"/>
    <cellStyle name="Percent 4 3 3 4 2 2" xfId="32800" xr:uid="{FA12E410-FFF5-4029-9946-D9C3786D62E2}"/>
    <cellStyle name="Percent 4 3 3 4 3" xfId="17279" xr:uid="{7FDEB493-9948-498A-918C-185AC69FEE40}"/>
    <cellStyle name="Percent 4 3 3 4 3 2" xfId="32801" xr:uid="{8A9C16BA-2E35-4E04-B1E2-2C2814DDE506}"/>
    <cellStyle name="Percent 4 3 3 4 4" xfId="32799" xr:uid="{889338D1-DBC6-4986-BE02-BEEA9D87F510}"/>
    <cellStyle name="Percent 4 3 3 5" xfId="17280" xr:uid="{080F083F-CF35-4D01-9CEE-DB15029332CD}"/>
    <cellStyle name="Percent 4 3 3 5 2" xfId="17281" xr:uid="{37E92B0E-63FA-4996-9A78-252343A8BE75}"/>
    <cellStyle name="Percent 4 3 3 5 2 2" xfId="32803" xr:uid="{EA3CE0D5-5989-418A-AA58-60D2CD14835D}"/>
    <cellStyle name="Percent 4 3 3 5 3" xfId="17282" xr:uid="{1330FE18-C143-4CEE-8BA9-659F5207DBB4}"/>
    <cellStyle name="Percent 4 3 3 5 3 2" xfId="32804" xr:uid="{A294FDF5-4BF8-4DCA-ACB2-098C2D64EFE6}"/>
    <cellStyle name="Percent 4 3 3 5 4" xfId="32802" xr:uid="{21A6CD6D-7ED6-4285-A3B9-7F5357B5A876}"/>
    <cellStyle name="Percent 4 3 3 6" xfId="17283" xr:uid="{668F6BFD-01EB-4CCD-9CB8-590FDD31CDA5}"/>
    <cellStyle name="Percent 4 3 3 6 2" xfId="17284" xr:uid="{B1DA4215-6ED1-499C-AD11-39BBF59ED042}"/>
    <cellStyle name="Percent 4 3 3 6 2 2" xfId="32806" xr:uid="{D342CE02-6E0C-4855-916A-19ECACCE0E3B}"/>
    <cellStyle name="Percent 4 3 3 6 3" xfId="32805" xr:uid="{B0E262F0-E9B8-48F5-B3E0-DFF6FB42AD0E}"/>
    <cellStyle name="Percent 4 3 3 7" xfId="17285" xr:uid="{DADC3FDE-2634-4A9C-A295-89B57E1A917D}"/>
    <cellStyle name="Percent 4 3 3 7 2" xfId="17286" xr:uid="{D03F763F-6A1F-4696-97CA-74A61BBB01A0}"/>
    <cellStyle name="Percent 4 3 3 7 2 2" xfId="32808" xr:uid="{BF048E38-EAA3-4E9B-BAFC-9ED9950C1C07}"/>
    <cellStyle name="Percent 4 3 3 7 3" xfId="32807" xr:uid="{885A6F2A-05C0-4DC5-B6F8-5899F2DF58F0}"/>
    <cellStyle name="Percent 4 3 3 8" xfId="17287" xr:uid="{95247EE9-CAAB-4753-ACE1-220A07AEC295}"/>
    <cellStyle name="Percent 4 3 3 8 2" xfId="32809" xr:uid="{9445C45B-3AA2-44D5-A4EC-CFE7301A6A98}"/>
    <cellStyle name="Percent 4 3 3_sales contracts" xfId="17246" xr:uid="{CDCA388D-E9C2-4930-BA03-CFDD8C4CF433}"/>
    <cellStyle name="Percent 4 3 4" xfId="2153" xr:uid="{00000000-0005-0000-0000-0000BA090000}"/>
    <cellStyle name="Percent 4 3 4 2" xfId="2154" xr:uid="{00000000-0005-0000-0000-0000BB090000}"/>
    <cellStyle name="Percent 4 3 4 2 2" xfId="2155" xr:uid="{00000000-0005-0000-0000-0000BC090000}"/>
    <cellStyle name="Percent 4 3 4 2 2 2" xfId="17291" xr:uid="{5B1366AD-6658-4E05-B8BE-E6CC679DC89D}"/>
    <cellStyle name="Percent 4 3 4 2 2 2 2" xfId="17292" xr:uid="{573C4F14-5D24-4784-A2D3-919EF6DB5505}"/>
    <cellStyle name="Percent 4 3 4 2 2 2 2 2" xfId="32811" xr:uid="{87AD60F2-BD6B-46FD-969D-13355C68472D}"/>
    <cellStyle name="Percent 4 3 4 2 2 2 3" xfId="17293" xr:uid="{82EA1CCC-FC55-4B3F-890A-E565091BF1E0}"/>
    <cellStyle name="Percent 4 3 4 2 2 2 3 2" xfId="32812" xr:uid="{B7AD94E6-BC14-42A5-A652-593394099872}"/>
    <cellStyle name="Percent 4 3 4 2 2 2 4" xfId="32810" xr:uid="{613EBC2A-7600-4B9B-BED3-324F87810607}"/>
    <cellStyle name="Percent 4 3 4 2 2 3" xfId="17294" xr:uid="{7F03ECCC-3910-4E6E-B14B-4A9E47CECAA7}"/>
    <cellStyle name="Percent 4 3 4 2 2 3 2" xfId="17295" xr:uid="{E6F49963-3089-43A8-AA51-64EA44DB95AD}"/>
    <cellStyle name="Percent 4 3 4 2 2 3 2 2" xfId="32814" xr:uid="{0F0A042E-5422-4C5B-BADC-C9AF776F0B05}"/>
    <cellStyle name="Percent 4 3 4 2 2 3 3" xfId="32813" xr:uid="{2F1A4BFF-86FC-42CB-92FE-84F5E1BEC6EA}"/>
    <cellStyle name="Percent 4 3 4 2 2 4" xfId="17296" xr:uid="{1926BC7D-FC76-4730-8B7D-DE51419B2FA7}"/>
    <cellStyle name="Percent 4 3 4 2 2 4 2" xfId="17297" xr:uid="{5E95DC81-CCE5-47CB-AA4C-30BE96AF0AFA}"/>
    <cellStyle name="Percent 4 3 4 2 2 4 2 2" xfId="32816" xr:uid="{2EC03AAB-C348-4AA1-8738-E34B9A71D154}"/>
    <cellStyle name="Percent 4 3 4 2 2 4 3" xfId="32815" xr:uid="{DE13794F-2C11-4EE7-9A89-6BEFFD9CFED0}"/>
    <cellStyle name="Percent 4 3 4 2 2 5" xfId="17298" xr:uid="{E123A2F2-9015-4B06-AF14-93DB2A4E371F}"/>
    <cellStyle name="Percent 4 3 4 2 2 5 2" xfId="32817" xr:uid="{51244F6D-E079-454F-9150-8568105BB6A5}"/>
    <cellStyle name="Percent 4 3 4 2 2_sales contracts" xfId="17290" xr:uid="{714190B6-57E6-4071-9F56-4D78181F0BB4}"/>
    <cellStyle name="Percent 4 3 4 2 3" xfId="17299" xr:uid="{5A4CBB23-6E28-4397-BE88-CD5175E446AA}"/>
    <cellStyle name="Percent 4 3 4 2 3 2" xfId="17300" xr:uid="{2FA29F04-CCC2-42D1-89AD-1532558B1B65}"/>
    <cellStyle name="Percent 4 3 4 2 3 2 2" xfId="32819" xr:uid="{9B7DBE1C-4368-4632-B762-6707A76F7712}"/>
    <cellStyle name="Percent 4 3 4 2 3 3" xfId="17301" xr:uid="{85D29FF3-B2B6-405A-8554-2655A6EC5F1E}"/>
    <cellStyle name="Percent 4 3 4 2 3 3 2" xfId="32820" xr:uid="{8B62D59C-6BE3-45C1-9FCB-3E433C66BD1B}"/>
    <cellStyle name="Percent 4 3 4 2 3 4" xfId="32818" xr:uid="{05D29DCB-95B2-4B8A-846D-D5EC79363DF6}"/>
    <cellStyle name="Percent 4 3 4 2 4" xfId="17302" xr:uid="{92E24616-530B-48F0-B288-2320BDDEECF2}"/>
    <cellStyle name="Percent 4 3 4 2 4 2" xfId="17303" xr:uid="{851FE67D-EEDD-4900-BE72-B8B831FDE3EC}"/>
    <cellStyle name="Percent 4 3 4 2 4 2 2" xfId="32822" xr:uid="{9C8C6295-62DF-4D7F-B624-475E4B2BD867}"/>
    <cellStyle name="Percent 4 3 4 2 4 3" xfId="17304" xr:uid="{328B2EE7-8B79-4602-A4A6-63C4F8DF88FF}"/>
    <cellStyle name="Percent 4 3 4 2 4 3 2" xfId="32823" xr:uid="{DAFEF71A-F8CA-4E87-B51D-7B9BB250B904}"/>
    <cellStyle name="Percent 4 3 4 2 4 4" xfId="32821" xr:uid="{161191D9-FCF4-497A-93DA-B59820CE4074}"/>
    <cellStyle name="Percent 4 3 4 2 5" xfId="17305" xr:uid="{8B910043-C97A-49FB-B7F1-9ED4EEB30ABC}"/>
    <cellStyle name="Percent 4 3 4 2 5 2" xfId="17306" xr:uid="{77E9001C-CF34-4D22-A3BC-890367DC2AF7}"/>
    <cellStyle name="Percent 4 3 4 2 5 2 2" xfId="32825" xr:uid="{3AEED321-8E81-4311-883F-C28F455D9C2E}"/>
    <cellStyle name="Percent 4 3 4 2 5 3" xfId="32824" xr:uid="{6690A890-2210-4D6F-967C-A93BBA0A3528}"/>
    <cellStyle name="Percent 4 3 4 2 6" xfId="17307" xr:uid="{6367A93C-FA1C-4BF0-8A20-DB1C28FF636F}"/>
    <cellStyle name="Percent 4 3 4 2 6 2" xfId="17308" xr:uid="{72D93C06-79CF-449A-AB7A-E52153D6C18C}"/>
    <cellStyle name="Percent 4 3 4 2 6 2 2" xfId="32827" xr:uid="{83CC9CC5-3F9C-468A-B257-EF4D65E446F6}"/>
    <cellStyle name="Percent 4 3 4 2 6 3" xfId="32826" xr:uid="{418BBFB9-D34E-46DB-AEBD-B359471E93B8}"/>
    <cellStyle name="Percent 4 3 4 2 7" xfId="17309" xr:uid="{2EC803CC-32CB-486F-8273-1E37F95C0196}"/>
    <cellStyle name="Percent 4 3 4 2 7 2" xfId="32828" xr:uid="{DA0CE5F6-A3E9-4E73-816D-B04DAD757F3A}"/>
    <cellStyle name="Percent 4 3 4 2_sales contracts" xfId="17289" xr:uid="{7C7200DD-8F49-467B-98A6-15C83FD42113}"/>
    <cellStyle name="Percent 4 3 4 3" xfId="2156" xr:uid="{00000000-0005-0000-0000-0000BD090000}"/>
    <cellStyle name="Percent 4 3 4 3 2" xfId="17311" xr:uid="{907834C0-D998-4F0E-9353-2C2A95CFFE4C}"/>
    <cellStyle name="Percent 4 3 4 3 2 2" xfId="17312" xr:uid="{31B12E3E-7946-48ED-94A4-CD02148B9CEE}"/>
    <cellStyle name="Percent 4 3 4 3 2 2 2" xfId="32830" xr:uid="{A7BED600-D326-469E-9A72-02F59B9C2321}"/>
    <cellStyle name="Percent 4 3 4 3 2 3" xfId="17313" xr:uid="{62F62333-E949-4D45-86C5-0FC90F68044C}"/>
    <cellStyle name="Percent 4 3 4 3 2 3 2" xfId="32831" xr:uid="{B2C5A3BB-E5CE-4EDC-8642-5AD646977148}"/>
    <cellStyle name="Percent 4 3 4 3 2 4" xfId="32829" xr:uid="{3A67EF81-9D07-4CF2-9728-DB1561C6917D}"/>
    <cellStyle name="Percent 4 3 4 3 3" xfId="17314" xr:uid="{D1DDC5E9-48CB-46EF-AEFB-C752B3388503}"/>
    <cellStyle name="Percent 4 3 4 3 3 2" xfId="17315" xr:uid="{6F2CC7C9-48DA-4738-ABF4-272A09ECFCA0}"/>
    <cellStyle name="Percent 4 3 4 3 3 2 2" xfId="32833" xr:uid="{3B24D5FD-25DC-497A-94B7-715DF9120D45}"/>
    <cellStyle name="Percent 4 3 4 3 3 3" xfId="32832" xr:uid="{1FC626FF-5413-42A4-AD5F-3D33E53A6991}"/>
    <cellStyle name="Percent 4 3 4 3 4" xfId="17316" xr:uid="{8E4B2DBB-64CD-4CF8-A2A6-FFB8FCB30778}"/>
    <cellStyle name="Percent 4 3 4 3 4 2" xfId="17317" xr:uid="{EE767E90-01DF-483E-8C09-78043B9F7042}"/>
    <cellStyle name="Percent 4 3 4 3 4 2 2" xfId="32835" xr:uid="{2BBF9BEA-847E-4A03-A7FE-1A63FE94AE14}"/>
    <cellStyle name="Percent 4 3 4 3 4 3" xfId="32834" xr:uid="{D2C001E8-6328-44F0-8A72-DB32F16D9E65}"/>
    <cellStyle name="Percent 4 3 4 3 5" xfId="17318" xr:uid="{5A7BFEC2-B23C-470A-96E3-AABDC6CDAE61}"/>
    <cellStyle name="Percent 4 3 4 3 5 2" xfId="32836" xr:uid="{C51EC0CC-28A1-4634-8448-F271476ADF7B}"/>
    <cellStyle name="Percent 4 3 4 3_sales contracts" xfId="17310" xr:uid="{DEC081FB-BE32-4F80-B66A-0FA71614C54D}"/>
    <cellStyle name="Percent 4 3 4 4" xfId="17319" xr:uid="{77AF8B71-A074-4022-A557-4A71F5782E71}"/>
    <cellStyle name="Percent 4 3 4 4 2" xfId="17320" xr:uid="{2005AE3D-4883-405F-8690-62B37C7C00F1}"/>
    <cellStyle name="Percent 4 3 4 4 2 2" xfId="32838" xr:uid="{78340450-8EC7-4939-9B6E-DAA1145B682F}"/>
    <cellStyle name="Percent 4 3 4 4 3" xfId="17321" xr:uid="{1CF53F8C-3B25-41AD-9B2D-D52A7356A6F5}"/>
    <cellStyle name="Percent 4 3 4 4 3 2" xfId="32839" xr:uid="{EE54E53C-B883-4D66-A518-19D8A3368356}"/>
    <cellStyle name="Percent 4 3 4 4 4" xfId="32837" xr:uid="{A5292C02-AA18-4375-8CD1-1E736574DEB9}"/>
    <cellStyle name="Percent 4 3 4 5" xfId="17322" xr:uid="{CF190E86-D644-44B5-84BF-CC5BB5EA35F7}"/>
    <cellStyle name="Percent 4 3 4 5 2" xfId="17323" xr:uid="{B6668C36-D16C-4C84-9502-43D66CBC6B08}"/>
    <cellStyle name="Percent 4 3 4 5 2 2" xfId="32841" xr:uid="{1FBA4394-9128-456F-9ABF-2DFFD31395F0}"/>
    <cellStyle name="Percent 4 3 4 5 3" xfId="17324" xr:uid="{5C43DF39-04EB-4421-8398-8E26C82802EB}"/>
    <cellStyle name="Percent 4 3 4 5 3 2" xfId="32842" xr:uid="{AE9E0710-B443-4906-BC8F-D4271BB4F20D}"/>
    <cellStyle name="Percent 4 3 4 5 4" xfId="32840" xr:uid="{74006079-9902-41D9-8F29-658625306ED8}"/>
    <cellStyle name="Percent 4 3 4 6" xfId="17325" xr:uid="{E1E0149B-3728-48A6-B074-5FCF73FB3966}"/>
    <cellStyle name="Percent 4 3 4 6 2" xfId="17326" xr:uid="{DCB46F98-92E5-4311-BCFB-B91F3377A3D0}"/>
    <cellStyle name="Percent 4 3 4 6 2 2" xfId="32844" xr:uid="{9FE605A5-C172-4091-B552-A8D1EDD4E8AB}"/>
    <cellStyle name="Percent 4 3 4 6 3" xfId="32843" xr:uid="{5C6160E3-127D-48BE-B660-14E2F9B1883E}"/>
    <cellStyle name="Percent 4 3 4 7" xfId="17327" xr:uid="{D1602F49-2B2D-4FAD-BA54-986737F769F0}"/>
    <cellStyle name="Percent 4 3 4 7 2" xfId="17328" xr:uid="{3788F3F4-3179-4025-AB9F-10DB3DC20FA1}"/>
    <cellStyle name="Percent 4 3 4 7 2 2" xfId="32846" xr:uid="{B61A7BA5-E266-40F3-91E4-802A57918E0A}"/>
    <cellStyle name="Percent 4 3 4 7 3" xfId="32845" xr:uid="{1AC2B9F4-54C9-4B4D-915D-B0F96BBFFF67}"/>
    <cellStyle name="Percent 4 3 4 8" xfId="17329" xr:uid="{909B8D44-800E-4355-844F-FF82D3DE3FA7}"/>
    <cellStyle name="Percent 4 3 4 8 2" xfId="32847" xr:uid="{3D2714FD-6426-45A1-B771-0A72DA7FC98F}"/>
    <cellStyle name="Percent 4 3 4_sales contracts" xfId="17288" xr:uid="{AAA3B7A5-EE0A-4B40-ADB8-1C1DCEF8CCBB}"/>
    <cellStyle name="Percent 4 3 5" xfId="2157" xr:uid="{00000000-0005-0000-0000-0000BE090000}"/>
    <cellStyle name="Percent 4 3 5 2" xfId="2158" xr:uid="{00000000-0005-0000-0000-0000BF090000}"/>
    <cellStyle name="Percent 4 3 5 2 2" xfId="17332" xr:uid="{65E7EDFC-6F26-4F8F-9518-D3655B505A9A}"/>
    <cellStyle name="Percent 4 3 5 2 2 2" xfId="17333" xr:uid="{8FDCABB5-CF07-4AB5-9926-7ECC8BA3556A}"/>
    <cellStyle name="Percent 4 3 5 2 2 2 2" xfId="32849" xr:uid="{9B311CC1-EC1A-42FD-88CA-EBD06AA0085D}"/>
    <cellStyle name="Percent 4 3 5 2 2 3" xfId="17334" xr:uid="{11148989-5C60-4FF4-A3E4-5063CE0734E3}"/>
    <cellStyle name="Percent 4 3 5 2 2 3 2" xfId="32850" xr:uid="{FE271AB2-1AAD-4BA3-9A7E-ED2D6019AC5E}"/>
    <cellStyle name="Percent 4 3 5 2 2 4" xfId="32848" xr:uid="{9319CF8B-FFE0-46FC-B2AE-F7F4A54ECB62}"/>
    <cellStyle name="Percent 4 3 5 2 3" xfId="17335" xr:uid="{483541F7-232A-4A3D-81E1-E146C6335510}"/>
    <cellStyle name="Percent 4 3 5 2 3 2" xfId="17336" xr:uid="{71511055-B366-4AA3-A79D-F7DC780DBC26}"/>
    <cellStyle name="Percent 4 3 5 2 3 2 2" xfId="32852" xr:uid="{EB2F4482-1772-4CAA-938D-0E8FCC75C32A}"/>
    <cellStyle name="Percent 4 3 5 2 3 3" xfId="32851" xr:uid="{9FF328F4-BC3A-4B68-9873-0AD952FB38C3}"/>
    <cellStyle name="Percent 4 3 5 2 4" xfId="17337" xr:uid="{033833AA-C22B-46AA-9D10-5A6EA73B403A}"/>
    <cellStyle name="Percent 4 3 5 2 4 2" xfId="17338" xr:uid="{F9C474B8-790C-405C-ACA0-C12ADA08A2E9}"/>
    <cellStyle name="Percent 4 3 5 2 4 2 2" xfId="32854" xr:uid="{4595E48C-1F24-42DE-8734-9CEA45171796}"/>
    <cellStyle name="Percent 4 3 5 2 4 3" xfId="32853" xr:uid="{441A3569-2936-40C0-8731-4C96720BE572}"/>
    <cellStyle name="Percent 4 3 5 2 5" xfId="17339" xr:uid="{5A36DE80-A672-4C97-B5AA-40D086AD7D4C}"/>
    <cellStyle name="Percent 4 3 5 2 5 2" xfId="32855" xr:uid="{1BE4FF0D-48D5-4429-9E64-407A5FFA014D}"/>
    <cellStyle name="Percent 4 3 5 2_sales contracts" xfId="17331" xr:uid="{0C9D8E7D-6160-4425-918C-C86C7975EB5B}"/>
    <cellStyle name="Percent 4 3 5 3" xfId="17340" xr:uid="{901E74EA-C1F9-48A1-81BC-ADEADEDF6E7F}"/>
    <cellStyle name="Percent 4 3 5 3 2" xfId="17341" xr:uid="{9AB84DD7-AD56-4774-A266-8C708E0738E1}"/>
    <cellStyle name="Percent 4 3 5 3 2 2" xfId="32857" xr:uid="{FA32C851-8C0A-4BFE-A241-01A5ACD90FFF}"/>
    <cellStyle name="Percent 4 3 5 3 3" xfId="17342" xr:uid="{67F425DD-7FAF-4836-B686-53B8BA500F40}"/>
    <cellStyle name="Percent 4 3 5 3 3 2" xfId="32858" xr:uid="{FE674674-FBAF-43DD-9DDC-D26C0DDB3837}"/>
    <cellStyle name="Percent 4 3 5 3 4" xfId="32856" xr:uid="{00D4BDBB-93B1-4523-8B05-4C5A9EEB9541}"/>
    <cellStyle name="Percent 4 3 5 4" xfId="17343" xr:uid="{046E75B5-369B-4A78-BACD-EFCEF03FE917}"/>
    <cellStyle name="Percent 4 3 5 4 2" xfId="17344" xr:uid="{A3D93C34-0101-4241-B3A4-85CB89DB32CE}"/>
    <cellStyle name="Percent 4 3 5 4 2 2" xfId="32860" xr:uid="{0D192A93-0EC6-4239-A16A-493264982E1A}"/>
    <cellStyle name="Percent 4 3 5 4 3" xfId="17345" xr:uid="{B05AC62F-FAEC-4176-AF7A-2BE510521506}"/>
    <cellStyle name="Percent 4 3 5 4 3 2" xfId="32861" xr:uid="{997677CC-7577-4828-8EE0-1484D7D1A223}"/>
    <cellStyle name="Percent 4 3 5 4 4" xfId="32859" xr:uid="{1464FB2A-14FB-448F-9E0A-CB40C62C8715}"/>
    <cellStyle name="Percent 4 3 5 5" xfId="17346" xr:uid="{88489ED6-7E89-43D2-B4C6-672E72AA9760}"/>
    <cellStyle name="Percent 4 3 5 5 2" xfId="17347" xr:uid="{C051DD6A-987E-443B-93EA-1BA7EA86B5C1}"/>
    <cellStyle name="Percent 4 3 5 5 2 2" xfId="32863" xr:uid="{B1766B37-FD92-44C0-8684-2E86BC4FB272}"/>
    <cellStyle name="Percent 4 3 5 5 3" xfId="32862" xr:uid="{E3DB72CD-31DB-4DED-BC96-D2E4F528D547}"/>
    <cellStyle name="Percent 4 3 5 6" xfId="17348" xr:uid="{24FD4C97-E3E2-4BA7-BE45-F07C5D47CA1A}"/>
    <cellStyle name="Percent 4 3 5 6 2" xfId="17349" xr:uid="{4906E326-440A-455D-A839-FE06F7CA8FB5}"/>
    <cellStyle name="Percent 4 3 5 6 2 2" xfId="32865" xr:uid="{03AEE3E1-BBF0-443E-BE4B-3DF20202BA08}"/>
    <cellStyle name="Percent 4 3 5 6 3" xfId="32864" xr:uid="{39C71DD0-3306-4F6B-AD77-0D5A2C3F0ADC}"/>
    <cellStyle name="Percent 4 3 5 7" xfId="17350" xr:uid="{5B6A97E5-5C22-4346-BD86-51BC325518DF}"/>
    <cellStyle name="Percent 4 3 5 7 2" xfId="32866" xr:uid="{0062FAA8-F926-477E-B366-4D9CA04CCA96}"/>
    <cellStyle name="Percent 4 3 5_sales contracts" xfId="17330" xr:uid="{D33F8F6F-F013-480C-A599-8344C9C0B2BF}"/>
    <cellStyle name="Percent 4 3 6" xfId="2159" xr:uid="{00000000-0005-0000-0000-0000C0090000}"/>
    <cellStyle name="Percent 4 3 6 2" xfId="2160" xr:uid="{00000000-0005-0000-0000-0000C1090000}"/>
    <cellStyle name="Percent 4 3 6 2 2" xfId="17353" xr:uid="{AA73B382-697C-44FE-8D02-6ECDF3A1D36D}"/>
    <cellStyle name="Percent 4 3 6 2 2 2" xfId="17354" xr:uid="{92CEB9E0-21E5-44CD-B128-4AF7245DD454}"/>
    <cellStyle name="Percent 4 3 6 2 2 2 2" xfId="32868" xr:uid="{938491A7-5A12-4CE2-A10D-83DAAE8F7D38}"/>
    <cellStyle name="Percent 4 3 6 2 2 3" xfId="17355" xr:uid="{0CF7FF93-537E-4C5E-9766-88022F3C525F}"/>
    <cellStyle name="Percent 4 3 6 2 2 3 2" xfId="32869" xr:uid="{018597BB-B844-4755-A051-4041057B07FF}"/>
    <cellStyle name="Percent 4 3 6 2 2 4" xfId="32867" xr:uid="{5D523F7E-D908-476C-A4BD-A06CF53FE1E4}"/>
    <cellStyle name="Percent 4 3 6 2 3" xfId="17356" xr:uid="{D6F19B9B-C171-4444-B28D-D6D422B3194B}"/>
    <cellStyle name="Percent 4 3 6 2 3 2" xfId="17357" xr:uid="{3F1FCF3B-83F5-495F-B2FA-0FD23FD5EF69}"/>
    <cellStyle name="Percent 4 3 6 2 3 2 2" xfId="32871" xr:uid="{192BF2CD-7CBF-4F18-AD0B-A69EF0E2EFA5}"/>
    <cellStyle name="Percent 4 3 6 2 3 3" xfId="32870" xr:uid="{BC71EE21-19AE-4D33-865B-8FA6D67151FA}"/>
    <cellStyle name="Percent 4 3 6 2 4" xfId="17358" xr:uid="{C965052E-90B0-4728-8230-99867C7E4163}"/>
    <cellStyle name="Percent 4 3 6 2 4 2" xfId="17359" xr:uid="{B4DC6FC7-1F9C-43D0-ABE3-DA7378261877}"/>
    <cellStyle name="Percent 4 3 6 2 4 2 2" xfId="32873" xr:uid="{D7299220-46FC-4E13-A2E6-C3BF807BC347}"/>
    <cellStyle name="Percent 4 3 6 2 4 3" xfId="32872" xr:uid="{40062094-7D32-4BD2-AD48-7239B0A850E4}"/>
    <cellStyle name="Percent 4 3 6 2 5" xfId="17360" xr:uid="{1BBE55CF-8DF5-4806-8B52-2E8E00FEECF0}"/>
    <cellStyle name="Percent 4 3 6 2 5 2" xfId="32874" xr:uid="{33D5998C-2EE2-4726-9FBB-D7B8871CF2C1}"/>
    <cellStyle name="Percent 4 3 6 2_sales contracts" xfId="17352" xr:uid="{738C165F-5C5C-4320-8A5A-77CF3D09B336}"/>
    <cellStyle name="Percent 4 3 6 3" xfId="17361" xr:uid="{14C43FBA-53A6-4C27-B443-11097FAEDD93}"/>
    <cellStyle name="Percent 4 3 6 3 2" xfId="17362" xr:uid="{00A0956E-ABD0-41F5-91B4-9F66270259BC}"/>
    <cellStyle name="Percent 4 3 6 3 2 2" xfId="32876" xr:uid="{9B17F0A3-310E-4E46-BE58-B51A4BB627BD}"/>
    <cellStyle name="Percent 4 3 6 3 3" xfId="17363" xr:uid="{03B2987F-B2EB-47B4-AABD-FFAE80C3B82D}"/>
    <cellStyle name="Percent 4 3 6 3 3 2" xfId="32877" xr:uid="{5FB0B705-73A7-405A-978A-A7EA2FECA179}"/>
    <cellStyle name="Percent 4 3 6 3 4" xfId="32875" xr:uid="{8EBF0FDB-1EDB-4152-898C-EB3EE241CBF5}"/>
    <cellStyle name="Percent 4 3 6 4" xfId="17364" xr:uid="{CCE3F73A-371F-4936-A6CF-9B8123CE4E12}"/>
    <cellStyle name="Percent 4 3 6 4 2" xfId="17365" xr:uid="{A7439302-F1D8-44CD-AD2B-557423766919}"/>
    <cellStyle name="Percent 4 3 6 4 2 2" xfId="32879" xr:uid="{E921EB91-34C9-435C-9E83-9D4824CEDA22}"/>
    <cellStyle name="Percent 4 3 6 4 3" xfId="17366" xr:uid="{A3E1A14E-BE34-41B5-940A-2DAF1BB577AB}"/>
    <cellStyle name="Percent 4 3 6 4 3 2" xfId="32880" xr:uid="{9B94DC66-01CB-4DE5-8939-F2F709F9A648}"/>
    <cellStyle name="Percent 4 3 6 4 4" xfId="32878" xr:uid="{8989B72E-0664-428A-9C4A-5BDF55450810}"/>
    <cellStyle name="Percent 4 3 6 5" xfId="17367" xr:uid="{BA271DB3-02A8-462A-9C40-E9DAF8650BCA}"/>
    <cellStyle name="Percent 4 3 6 5 2" xfId="17368" xr:uid="{EA768F3D-1E5E-4FC5-8EDE-D671A8B9599B}"/>
    <cellStyle name="Percent 4 3 6 5 2 2" xfId="32882" xr:uid="{B693BE45-1778-439B-8E09-2A9461D17D77}"/>
    <cellStyle name="Percent 4 3 6 5 3" xfId="32881" xr:uid="{41E7E278-CCC7-4DBA-B917-7F231CCFAF3D}"/>
    <cellStyle name="Percent 4 3 6 6" xfId="17369" xr:uid="{C73F3AAC-435B-4F26-A723-57154512F15B}"/>
    <cellStyle name="Percent 4 3 6 6 2" xfId="17370" xr:uid="{C5DFBC7A-5F94-41C6-9B70-58C2A94F126B}"/>
    <cellStyle name="Percent 4 3 6 6 2 2" xfId="32884" xr:uid="{915297C0-E549-4161-838E-0A6BE7B03A24}"/>
    <cellStyle name="Percent 4 3 6 6 3" xfId="32883" xr:uid="{793311CC-2973-4529-B4F6-01A91FE6ECD4}"/>
    <cellStyle name="Percent 4 3 6 7" xfId="17371" xr:uid="{EA02AF79-350B-461E-9E55-49F86C17B64D}"/>
    <cellStyle name="Percent 4 3 6 7 2" xfId="32885" xr:uid="{4B4BBAF7-5B71-4FD2-8F06-57F367428593}"/>
    <cellStyle name="Percent 4 3 6_sales contracts" xfId="17351" xr:uid="{BA8618B6-8EF2-478A-80BD-8C386E77BB82}"/>
    <cellStyle name="Percent 4 3 7" xfId="2161" xr:uid="{00000000-0005-0000-0000-0000C2090000}"/>
    <cellStyle name="Percent 4 3 7 2" xfId="17373" xr:uid="{AAFEEB51-07C6-4D7C-A883-5A0704C4E609}"/>
    <cellStyle name="Percent 4 3 7 2 2" xfId="32886" xr:uid="{23900A61-8EDB-4AFD-A7B7-B7CC95BD61D1}"/>
    <cellStyle name="Percent 4 3 7 3" xfId="17374" xr:uid="{5E7C31DD-492A-414F-A986-961FEC6C6C37}"/>
    <cellStyle name="Percent 4 3 7 3 2" xfId="17375" xr:uid="{D2BBA937-E9A0-461C-8B03-44D091569FA9}"/>
    <cellStyle name="Percent 4 3 7 3 2 2" xfId="32888" xr:uid="{D428DFE6-5E3A-4BD8-BF5C-D7C986E36016}"/>
    <cellStyle name="Percent 4 3 7 3 3" xfId="17376" xr:uid="{68E2D199-AE15-49AF-9C51-84B15CF08B44}"/>
    <cellStyle name="Percent 4 3 7 3 3 2" xfId="32889" xr:uid="{DBED6711-8EF2-4BD1-814D-8C715447601E}"/>
    <cellStyle name="Percent 4 3 7 3 4" xfId="32887" xr:uid="{EF698EF9-2338-4454-8022-EA045034FB05}"/>
    <cellStyle name="Percent 4 3 7 4" xfId="17377" xr:uid="{2D77CD67-3423-4AFA-981C-4D2B6C732141}"/>
    <cellStyle name="Percent 4 3 7 4 2" xfId="17378" xr:uid="{B61B825E-CD7B-453A-9219-7941310B8D31}"/>
    <cellStyle name="Percent 4 3 7 4 2 2" xfId="32891" xr:uid="{F80610E6-8033-4CF4-B225-B132DC73C5F5}"/>
    <cellStyle name="Percent 4 3 7 4 3" xfId="32890" xr:uid="{4D45179E-3B48-47EE-BA42-7D5808EC6305}"/>
    <cellStyle name="Percent 4 3 7_sales contracts" xfId="17372" xr:uid="{252795DF-4DBE-47B2-AFDB-3EB72F667A0F}"/>
    <cellStyle name="Percent 4 3 8" xfId="2162" xr:uid="{00000000-0005-0000-0000-0000C3090000}"/>
    <cellStyle name="Percent 4 3 8 2" xfId="17380" xr:uid="{F4877605-78FC-4217-BAA9-9D9606B1A06E}"/>
    <cellStyle name="Percent 4 3 8 2 2" xfId="17381" xr:uid="{A1EAD064-9B6D-4F50-A5F4-F17AF40A0983}"/>
    <cellStyle name="Percent 4 3 8 2 2 2" xfId="32893" xr:uid="{274FA909-2749-40A1-8E24-2BFD13DBA21C}"/>
    <cellStyle name="Percent 4 3 8 2 3" xfId="17382" xr:uid="{78686FF2-54DF-4CCD-804E-61B9ABEC6A32}"/>
    <cellStyle name="Percent 4 3 8 2 3 2" xfId="32894" xr:uid="{A6E8F4A7-D602-4E7C-ACD1-B06BE7A59905}"/>
    <cellStyle name="Percent 4 3 8 2 4" xfId="32892" xr:uid="{1009D17D-3B99-403A-9C16-FB2E2F8A232F}"/>
    <cellStyle name="Percent 4 3 8 3" xfId="17383" xr:uid="{DC4A5AF8-1DB4-43D8-8668-02F70EFA6DC2}"/>
    <cellStyle name="Percent 4 3 8 3 2" xfId="17384" xr:uid="{9A5B114F-38C7-4037-AB75-19D2EBAB3B32}"/>
    <cellStyle name="Percent 4 3 8 3 2 2" xfId="32896" xr:uid="{D5AF1FA6-5C78-4407-916D-DCFCCE19574A}"/>
    <cellStyle name="Percent 4 3 8 3 3" xfId="32895" xr:uid="{3B69BF27-F576-4AE9-B796-54E0CA918A11}"/>
    <cellStyle name="Percent 4 3 8 4" xfId="17385" xr:uid="{2BAFE2F2-41EE-42D0-B0FD-E36D3B01B200}"/>
    <cellStyle name="Percent 4 3 8 4 2" xfId="17386" xr:uid="{6AC8A9C8-86D6-460F-99D1-0DA98108E560}"/>
    <cellStyle name="Percent 4 3 8 4 2 2" xfId="32898" xr:uid="{48D54BBB-6C7A-4E58-81DC-6C6B294E795F}"/>
    <cellStyle name="Percent 4 3 8 4 3" xfId="32897" xr:uid="{58E9BB7C-49B2-4888-86C0-5780F79C7033}"/>
    <cellStyle name="Percent 4 3 8 5" xfId="17387" xr:uid="{B25EA027-BF87-42C5-8585-8C963EC5E08D}"/>
    <cellStyle name="Percent 4 3 8 5 2" xfId="32899" xr:uid="{67E106B9-0086-4DED-AD3A-8E434A28E7B2}"/>
    <cellStyle name="Percent 4 3 8_sales contracts" xfId="17379" xr:uid="{A33416F7-9579-46A6-BD15-4F2804A8EAF1}"/>
    <cellStyle name="Percent 4 3 9" xfId="17388" xr:uid="{767278E9-92F2-41B7-89AC-129CD4A41893}"/>
    <cellStyle name="Percent 4 3 9 2" xfId="17389" xr:uid="{B3E0E215-FCBA-4974-9699-0988BA4E0E52}"/>
    <cellStyle name="Percent 4 3 9 2 2" xfId="32901" xr:uid="{01CF22D2-50D0-479C-90D9-F611703E3112}"/>
    <cellStyle name="Percent 4 3 9 3" xfId="17390" xr:uid="{B2746DEA-0014-4958-8BE1-DD52E35D1E12}"/>
    <cellStyle name="Percent 4 3 9 3 2" xfId="32902" xr:uid="{BD1C6BC4-CFF8-4B09-B7B4-B68E993D3676}"/>
    <cellStyle name="Percent 4 3 9 4" xfId="32900" xr:uid="{EFFE6AFF-DDE4-4270-B044-D533E954FB76}"/>
    <cellStyle name="Percent 4 3_sales contracts" xfId="17069" xr:uid="{56C0879D-296C-4D15-AED1-089A78930742}"/>
    <cellStyle name="Percent 4 4" xfId="17391" xr:uid="{08821794-1D68-4840-AD28-E93EC6FA3FB1}"/>
    <cellStyle name="Percent 4 4 2" xfId="32903" xr:uid="{4F9DA9AE-8B56-489A-A596-A2C8229B3200}"/>
    <cellStyle name="Percent 4 4 3" xfId="19582" xr:uid="{5787E3F3-EF05-4FF1-8CDF-C71DD7523382}"/>
    <cellStyle name="Percent 4 5" xfId="17392" xr:uid="{AAEFE87C-4BF3-4881-BC16-37F7C3C43F5C}"/>
    <cellStyle name="Percent 4 5 2" xfId="17393" xr:uid="{35ACCAE8-163A-48FE-A3BB-100E012AA359}"/>
    <cellStyle name="Percent 4 5 2 2" xfId="32905" xr:uid="{5D0AA772-1636-4A82-8C8C-DD3DB4FD28A3}"/>
    <cellStyle name="Percent 4 5 3" xfId="17394" xr:uid="{6A58E4A5-D79D-464C-856B-A257CF502D95}"/>
    <cellStyle name="Percent 4 5 3 2" xfId="32906" xr:uid="{F297CAD3-2728-4C94-A8A6-E0AA2EF3C629}"/>
    <cellStyle name="Percent 4 5 4" xfId="32904" xr:uid="{389808BA-E7C2-46F0-87F5-F899AD67238B}"/>
    <cellStyle name="Percent 4 6" xfId="19619" xr:uid="{D618B885-C923-4045-8358-C6F0B51CB77E}"/>
    <cellStyle name="Percent 4_Canada W" xfId="35761" xr:uid="{A3E8FDA7-1F09-48A0-948F-342C398F7BBF}"/>
    <cellStyle name="Percent 40" xfId="550" xr:uid="{00000000-0005-0000-0000-0000C4090000}"/>
    <cellStyle name="Percent 41" xfId="598" xr:uid="{00000000-0005-0000-0000-0000C5090000}"/>
    <cellStyle name="Percent 42" xfId="549" xr:uid="{00000000-0005-0000-0000-0000C6090000}"/>
    <cellStyle name="Percent 43" xfId="542" xr:uid="{00000000-0005-0000-0000-0000C7090000}"/>
    <cellStyle name="Percent 44" xfId="558" xr:uid="{00000000-0005-0000-0000-0000C8090000}"/>
    <cellStyle name="Percent 45" xfId="579" xr:uid="{00000000-0005-0000-0000-0000C9090000}"/>
    <cellStyle name="Percent 46" xfId="567" xr:uid="{00000000-0005-0000-0000-0000CA090000}"/>
    <cellStyle name="Percent 47" xfId="538" xr:uid="{00000000-0005-0000-0000-0000CB090000}"/>
    <cellStyle name="Percent 47 2" xfId="17396" xr:uid="{4495E7CA-5ABE-4682-8597-0D8453D4C55B}"/>
    <cellStyle name="Percent 47 2 2" xfId="17397" xr:uid="{A571075A-34EC-432F-8B40-02D278C968AC}"/>
    <cellStyle name="Percent 47 2 2 2" xfId="17398" xr:uid="{88DEBBA1-48B4-48D1-9E6D-A91B13CE73C4}"/>
    <cellStyle name="Percent 47 2 2 2 2" xfId="32909" xr:uid="{C4C321EC-FB59-4924-8220-DDB8E11B6D53}"/>
    <cellStyle name="Percent 47 2 2 3" xfId="32908" xr:uid="{5B52F38B-9ED0-413B-B354-CD43A73EE094}"/>
    <cellStyle name="Percent 47 2 3" xfId="17399" xr:uid="{0A4B5D54-1667-4AA5-B0B5-C09BC0821F7B}"/>
    <cellStyle name="Percent 47 2 3 2" xfId="17400" xr:uid="{7C926844-994C-4727-9745-412F932BEFD3}"/>
    <cellStyle name="Percent 47 2 3 2 2" xfId="32911" xr:uid="{75EE549F-CBDF-4014-9F62-EC1BA74A4FFC}"/>
    <cellStyle name="Percent 47 2 3 3" xfId="32910" xr:uid="{06551E3A-D612-45E9-BAA1-AA8B06223D91}"/>
    <cellStyle name="Percent 47 2 4" xfId="17401" xr:uid="{75BE11D9-73B5-4AE9-BB74-4C11348B8E77}"/>
    <cellStyle name="Percent 47 2 4 2" xfId="32912" xr:uid="{BBBEE64A-D911-4BF7-A7F8-FD10313C23B5}"/>
    <cellStyle name="Percent 47 2 5" xfId="32907" xr:uid="{959E023B-EDDD-46AB-8F5F-5E657DEFA8EC}"/>
    <cellStyle name="Percent 47 3" xfId="17402" xr:uid="{672C8E41-1D02-47BB-A118-F888F8DBE0B2}"/>
    <cellStyle name="Percent 47 3 2" xfId="17403" xr:uid="{5BBFC43C-B2C9-4110-8904-46DE9A50571B}"/>
    <cellStyle name="Percent 47 3 2 2" xfId="32914" xr:uid="{781C6B6C-9749-46BF-A456-16EB386E9B42}"/>
    <cellStyle name="Percent 47 3 3" xfId="32913" xr:uid="{80D25DFD-22DF-4AA4-B95E-2DB6E37B7170}"/>
    <cellStyle name="Percent 47 4" xfId="17404" xr:uid="{9573869D-444A-42C5-8DD6-2D78071FE0A4}"/>
    <cellStyle name="Percent 47 4 2" xfId="32915" xr:uid="{EAE26093-0A16-4F3A-B6FE-777E04C09DCB}"/>
    <cellStyle name="Percent 47 5" xfId="17405" xr:uid="{F7175CF8-A579-4343-A800-63EE1189B50D}"/>
    <cellStyle name="Percent 47 5 2" xfId="32916" xr:uid="{2120AECF-F0CD-4113-A21F-68FDCC22783A}"/>
    <cellStyle name="Percent 47_sales contracts" xfId="17395" xr:uid="{DC2C55E1-3D88-4E14-B270-C3525AD1E759}"/>
    <cellStyle name="Percent 48" xfId="545" xr:uid="{00000000-0005-0000-0000-0000CC090000}"/>
    <cellStyle name="Percent 48 2" xfId="17407" xr:uid="{51F9EBCF-E3C2-46A9-BB22-65B55BF87F88}"/>
    <cellStyle name="Percent 48 2 2" xfId="17408" xr:uid="{C40C560D-60D7-4088-8398-F574BF1BA492}"/>
    <cellStyle name="Percent 48 2 2 2" xfId="17409" xr:uid="{B6585CEB-937B-4512-8264-D30552222732}"/>
    <cellStyle name="Percent 48 2 2 2 2" xfId="32919" xr:uid="{D08855A8-42E5-46C2-8F83-E69699CE168C}"/>
    <cellStyle name="Percent 48 2 2 3" xfId="32918" xr:uid="{8A744995-6721-49F4-B681-5F56DC12B479}"/>
    <cellStyle name="Percent 48 2 3" xfId="17410" xr:uid="{4F71AA5B-D195-489E-950A-3434C04B2483}"/>
    <cellStyle name="Percent 48 2 3 2" xfId="17411" xr:uid="{BEE5EDCD-EBC0-4EA8-AA6E-C6D4014C939A}"/>
    <cellStyle name="Percent 48 2 3 2 2" xfId="32921" xr:uid="{F71102D8-B6DE-4CEA-A0EF-EC2395F6737C}"/>
    <cellStyle name="Percent 48 2 3 3" xfId="32920" xr:uid="{68FA6015-B790-4F3E-806B-FFA3DFCE11C4}"/>
    <cellStyle name="Percent 48 2 4" xfId="17412" xr:uid="{9F5C8F4E-D377-45D7-A05D-14B259A1A6B1}"/>
    <cellStyle name="Percent 48 2 4 2" xfId="32922" xr:uid="{A02737D2-256F-4983-98D4-36C5676C901B}"/>
    <cellStyle name="Percent 48 2 5" xfId="32917" xr:uid="{98D5060C-6F97-4252-849D-22F60D1749D9}"/>
    <cellStyle name="Percent 48 3" xfId="17413" xr:uid="{2679E816-0D0E-4C50-8B60-C0A584580829}"/>
    <cellStyle name="Percent 48 3 2" xfId="17414" xr:uid="{B61DFDA7-1250-440B-8C76-4A170233C9AD}"/>
    <cellStyle name="Percent 48 3 2 2" xfId="32924" xr:uid="{25F2F055-9384-428D-9AB1-3ADFE97E2246}"/>
    <cellStyle name="Percent 48 3 3" xfId="32923" xr:uid="{F99D9C3D-DD96-4B17-A7D1-F02EB604AF06}"/>
    <cellStyle name="Percent 48 4" xfId="17415" xr:uid="{8FE8EE0D-5BDC-4A66-BE79-0F5F223CB5A5}"/>
    <cellStyle name="Percent 48 4 2" xfId="32925" xr:uid="{BA275C50-0CC9-4732-A3B5-A61FBD73C90C}"/>
    <cellStyle name="Percent 48 5" xfId="17416" xr:uid="{2CED1ACE-AC1D-4228-BE2B-73B571D1F35C}"/>
    <cellStyle name="Percent 48 5 2" xfId="32926" xr:uid="{500995D6-42EC-4146-8EC3-146C910BDFA5}"/>
    <cellStyle name="Percent 48_sales contracts" xfId="17406" xr:uid="{AF42EB6D-3AA7-43ED-AED7-BD33053EF005}"/>
    <cellStyle name="Percent 49" xfId="543" xr:uid="{00000000-0005-0000-0000-0000CD090000}"/>
    <cellStyle name="Percent 49 2" xfId="17418" xr:uid="{9DE4ED3B-9DFD-4E0A-9F32-FF604C4C393E}"/>
    <cellStyle name="Percent 49 2 2" xfId="17419" xr:uid="{3A130C20-AA84-4FB0-A240-D90B9B04C43B}"/>
    <cellStyle name="Percent 49 2 2 2" xfId="17420" xr:uid="{6996DB00-1A8E-4B9A-BE62-9ECF31D28F3A}"/>
    <cellStyle name="Percent 49 2 2 2 2" xfId="32929" xr:uid="{8CFFA414-E5F4-44ED-880B-AE557E0695A3}"/>
    <cellStyle name="Percent 49 2 2 3" xfId="32928" xr:uid="{7C4B91B9-B9C5-4E6C-8BDA-00D239AA6854}"/>
    <cellStyle name="Percent 49 2 3" xfId="17421" xr:uid="{2073F3A9-B9E9-483B-8FBA-5B060D0E03BF}"/>
    <cellStyle name="Percent 49 2 3 2" xfId="17422" xr:uid="{F9733991-E4FB-4184-A70A-8DBC20FB3281}"/>
    <cellStyle name="Percent 49 2 3 2 2" xfId="32931" xr:uid="{F3B797D3-C3F0-4D48-A742-7B013AA3D8A8}"/>
    <cellStyle name="Percent 49 2 3 3" xfId="32930" xr:uid="{515695EB-E8CB-40B9-805C-A6E7C6F2D6B4}"/>
    <cellStyle name="Percent 49 2 4" xfId="17423" xr:uid="{86B69F03-F2C9-49FC-AD94-43E9FD0BA126}"/>
    <cellStyle name="Percent 49 2 4 2" xfId="32932" xr:uid="{6577C196-A512-470E-A8BC-DF5E9DE7B751}"/>
    <cellStyle name="Percent 49 2 5" xfId="32927" xr:uid="{719E9E14-3F58-4ACF-B7A9-6DDF3A303185}"/>
    <cellStyle name="Percent 49 3" xfId="17424" xr:uid="{059FB6FC-5E85-45DC-A78D-4FF6AC29EADF}"/>
    <cellStyle name="Percent 49 3 2" xfId="17425" xr:uid="{EF57B259-9994-401D-ADA0-B86B3C208E7D}"/>
    <cellStyle name="Percent 49 3 2 2" xfId="32934" xr:uid="{391AD29D-2797-4FAF-B009-077F0D3D1AA7}"/>
    <cellStyle name="Percent 49 3 3" xfId="32933" xr:uid="{2457F5EB-7F1D-47E3-9B91-AE1E963AC0E9}"/>
    <cellStyle name="Percent 49 4" xfId="17426" xr:uid="{92A61CD1-219C-4C1C-B34A-CE238CCBEAC9}"/>
    <cellStyle name="Percent 49 4 2" xfId="32935" xr:uid="{723A3AA7-8E8D-4E8E-B635-CFB1BD8CFEE0}"/>
    <cellStyle name="Percent 49 5" xfId="17427" xr:uid="{83308851-B801-4B28-8BEF-F92A0CFF967D}"/>
    <cellStyle name="Percent 49 5 2" xfId="32936" xr:uid="{C1B9A1A4-BA17-4940-9062-73B88784D37D}"/>
    <cellStyle name="Percent 49_sales contracts" xfId="17417" xr:uid="{30AA5259-803D-44F4-9EA2-96674E398DD0}"/>
    <cellStyle name="Percent 5" xfId="386" xr:uid="{00000000-0005-0000-0000-0000CE090000}"/>
    <cellStyle name="Percent 5 2" xfId="17428" xr:uid="{3F1812D8-C5FA-45E1-893A-344B953A3F41}"/>
    <cellStyle name="Percent 5 2 2" xfId="32937" xr:uid="{2B996E71-E356-46B8-B829-F69A52D44E95}"/>
    <cellStyle name="Percent 5 3" xfId="17429" xr:uid="{6AD4FD07-A9E9-4FF3-9E4F-334E3588F01C}"/>
    <cellStyle name="Percent 5 3 2" xfId="32938" xr:uid="{68749F8B-EE1F-4063-9FEC-25AFE7698FCD}"/>
    <cellStyle name="Percent 5 4" xfId="33920" xr:uid="{BD08D77E-2B47-4F4F-8D7A-5050F1DEC2E3}"/>
    <cellStyle name="Percent 5 5" xfId="19616" xr:uid="{19E00D8D-3872-4876-BAC4-68D9DBFF6E53}"/>
    <cellStyle name="Percent 5_Canada W" xfId="35762" xr:uid="{314EB7B9-3AEE-46DC-B4BF-2A395443C751}"/>
    <cellStyle name="Percent 50" xfId="544" xr:uid="{00000000-0005-0000-0000-0000CF090000}"/>
    <cellStyle name="Percent 50 2" xfId="17431" xr:uid="{EF826A68-409E-413E-8E16-2E3C83DE857A}"/>
    <cellStyle name="Percent 50 2 2" xfId="17432" xr:uid="{36795E58-FA6F-4813-B836-96F56746FC41}"/>
    <cellStyle name="Percent 50 2 2 2" xfId="17433" xr:uid="{28421F2C-1E2C-4E48-8C13-9053A0DB62D4}"/>
    <cellStyle name="Percent 50 2 2 2 2" xfId="32941" xr:uid="{BC97D21D-CF22-43A9-BDB8-F7A4BD989218}"/>
    <cellStyle name="Percent 50 2 2 3" xfId="32940" xr:uid="{7174140F-F49E-43E1-80D8-EBFF54055312}"/>
    <cellStyle name="Percent 50 2 3" xfId="17434" xr:uid="{BD8849A2-40F7-4803-97CF-A6EC93D5D8A2}"/>
    <cellStyle name="Percent 50 2 3 2" xfId="17435" xr:uid="{77F52697-59B9-4226-8080-24222FDBAB8A}"/>
    <cellStyle name="Percent 50 2 3 2 2" xfId="32943" xr:uid="{96DAF2D8-A698-468A-9CF1-9E987C6549A1}"/>
    <cellStyle name="Percent 50 2 3 3" xfId="32942" xr:uid="{FA348947-83B0-49F9-B7B0-6795D11B96AF}"/>
    <cellStyle name="Percent 50 2 4" xfId="17436" xr:uid="{131CD51F-0F88-4561-B97F-39DF4153DF6C}"/>
    <cellStyle name="Percent 50 2 4 2" xfId="32944" xr:uid="{B1548857-37EF-4172-96EF-84B1EFBE402E}"/>
    <cellStyle name="Percent 50 2 5" xfId="32939" xr:uid="{608C55C6-543F-408E-BB2D-62C09E843CF0}"/>
    <cellStyle name="Percent 50 3" xfId="17437" xr:uid="{4592F035-E43D-4A32-8893-4DC910912772}"/>
    <cellStyle name="Percent 50 3 2" xfId="17438" xr:uid="{426DA023-E454-431F-A118-74DC7EDDB055}"/>
    <cellStyle name="Percent 50 3 2 2" xfId="32946" xr:uid="{F98B828E-570F-479C-A047-BEBA2EF027F8}"/>
    <cellStyle name="Percent 50 3 3" xfId="32945" xr:uid="{0CF1D8FD-BC88-4816-A58B-2958BACF338B}"/>
    <cellStyle name="Percent 50 4" xfId="17439" xr:uid="{FFC875B4-62ED-4D25-A512-BACBF4DD6DF1}"/>
    <cellStyle name="Percent 50 4 2" xfId="32947" xr:uid="{BA784A86-AB60-4D5B-AA77-79D699465607}"/>
    <cellStyle name="Percent 50 5" xfId="17440" xr:uid="{64DABB21-A846-40C6-9287-33A1640D0B50}"/>
    <cellStyle name="Percent 50 5 2" xfId="32948" xr:uid="{64931AED-1676-47B4-A111-249E8CAC0626}"/>
    <cellStyle name="Percent 50_sales contracts" xfId="17430" xr:uid="{8D3C08BA-2792-420D-A4C7-9C4F86F4229C}"/>
    <cellStyle name="Percent 51" xfId="599" xr:uid="{00000000-0005-0000-0000-0000D0090000}"/>
    <cellStyle name="Percent 51 2" xfId="17442" xr:uid="{BDF39E8F-4FB7-4933-BB6E-4363FC1369D5}"/>
    <cellStyle name="Percent 51 2 2" xfId="17443" xr:uid="{A4446EC0-E415-4F6E-B6A1-645E95FDFF6F}"/>
    <cellStyle name="Percent 51 2 2 2" xfId="17444" xr:uid="{C6B4CBE3-F8AF-4016-A733-8338C4AA90DD}"/>
    <cellStyle name="Percent 51 2 2 2 2" xfId="32951" xr:uid="{6C6A8355-E9A0-42F4-A9FB-156DD44D5536}"/>
    <cellStyle name="Percent 51 2 2 3" xfId="32950" xr:uid="{715FF513-6619-491A-BD73-B21BCC20DA04}"/>
    <cellStyle name="Percent 51 2 3" xfId="17445" xr:uid="{02FBEF0D-E9E7-4D01-830E-A6D89155F883}"/>
    <cellStyle name="Percent 51 2 3 2" xfId="17446" xr:uid="{CFF9D8C3-2941-4EA7-8CAF-B361EB3CB374}"/>
    <cellStyle name="Percent 51 2 3 2 2" xfId="32953" xr:uid="{539B6D0A-A903-4827-AAB7-FBA8D68EEFA6}"/>
    <cellStyle name="Percent 51 2 3 3" xfId="32952" xr:uid="{1F53DAD6-8B8E-46D3-A460-756C5CD50FCB}"/>
    <cellStyle name="Percent 51 2 4" xfId="17447" xr:uid="{CF4639DB-FE89-4795-B467-B2D65957B948}"/>
    <cellStyle name="Percent 51 2 4 2" xfId="32954" xr:uid="{7C7251BD-AC59-4518-99C0-531AD20458F0}"/>
    <cellStyle name="Percent 51 2 5" xfId="32949" xr:uid="{D5C80A45-8FF7-496C-9D6D-0114CE9527FE}"/>
    <cellStyle name="Percent 51 3" xfId="17448" xr:uid="{7C3A6B3E-162A-4ED7-B5A9-A66AD6EB464C}"/>
    <cellStyle name="Percent 51 3 2" xfId="17449" xr:uid="{B1DC82E3-4B48-4925-A40C-C53C401092AB}"/>
    <cellStyle name="Percent 51 3 2 2" xfId="32956" xr:uid="{89DD2B14-F6A4-493A-BD70-224081F0CFC8}"/>
    <cellStyle name="Percent 51 3 3" xfId="32955" xr:uid="{6BA3A70E-76CC-45CC-9AE9-8B11580D24CE}"/>
    <cellStyle name="Percent 51 4" xfId="17450" xr:uid="{4FB1CAA0-0675-489E-B239-08D3530F6E2A}"/>
    <cellStyle name="Percent 51 4 2" xfId="32957" xr:uid="{2AC34BA1-EDAA-4336-8E15-B08EE3F88ADA}"/>
    <cellStyle name="Percent 51 5" xfId="17451" xr:uid="{A3550759-6061-46F1-AFB6-94D589845259}"/>
    <cellStyle name="Percent 51 5 2" xfId="32958" xr:uid="{F4AED28D-C5CF-4415-93EA-2D5B7C0CC10C}"/>
    <cellStyle name="Percent 51_sales contracts" xfId="17441" xr:uid="{3CE2D9C4-1489-4DF4-940B-F19EDC9CB878}"/>
    <cellStyle name="Percent 52" xfId="539" xr:uid="{00000000-0005-0000-0000-0000D1090000}"/>
    <cellStyle name="Percent 52 2" xfId="17453" xr:uid="{5025D1B7-7D77-4308-B72D-08D3E243A913}"/>
    <cellStyle name="Percent 52 2 2" xfId="17454" xr:uid="{6F3B4575-8CA2-41D8-A914-724C1502FEFC}"/>
    <cellStyle name="Percent 52 2 2 2" xfId="17455" xr:uid="{0B3F6EE2-4E0D-4B2D-B042-DFE9CD8E8A75}"/>
    <cellStyle name="Percent 52 2 2 2 2" xfId="32961" xr:uid="{33005DD4-6595-4981-B951-514C060E3566}"/>
    <cellStyle name="Percent 52 2 2 3" xfId="32960" xr:uid="{89930DCB-3B58-4C44-A3D9-5AC687B888AC}"/>
    <cellStyle name="Percent 52 2 3" xfId="17456" xr:uid="{F9520FA0-B74B-47C0-A980-EAEEF22C50D4}"/>
    <cellStyle name="Percent 52 2 3 2" xfId="17457" xr:uid="{B8CAA926-ACAF-4F73-B59B-98D7AF6E7F91}"/>
    <cellStyle name="Percent 52 2 3 2 2" xfId="32963" xr:uid="{C18958E9-C93A-4B92-86DB-D01FDBBDA686}"/>
    <cellStyle name="Percent 52 2 3 3" xfId="32962" xr:uid="{726CA607-1E1A-4EB7-B38B-5A81417C07C7}"/>
    <cellStyle name="Percent 52 2 4" xfId="17458" xr:uid="{0F5E5B0C-F044-405B-8814-96A2B60AB491}"/>
    <cellStyle name="Percent 52 2 4 2" xfId="32964" xr:uid="{112FC060-174F-424B-A843-0AB3BE67F1F6}"/>
    <cellStyle name="Percent 52 2 5" xfId="32959" xr:uid="{0E9E537B-0ECB-487D-B20F-666315B7861C}"/>
    <cellStyle name="Percent 52 3" xfId="17459" xr:uid="{3198C58B-A9B7-453D-89DF-BA811772B2FC}"/>
    <cellStyle name="Percent 52 3 2" xfId="17460" xr:uid="{022B3DE0-ACCE-4A55-8A73-6DBDCF74F5E4}"/>
    <cellStyle name="Percent 52 3 2 2" xfId="32966" xr:uid="{5668E489-34F1-464B-80A3-E2576C8A4CFD}"/>
    <cellStyle name="Percent 52 3 3" xfId="32965" xr:uid="{FA350F35-585C-4D4B-B3F4-830EB19E067E}"/>
    <cellStyle name="Percent 52 4" xfId="17461" xr:uid="{6E133020-6CC1-4A27-8159-4E537B98D285}"/>
    <cellStyle name="Percent 52 4 2" xfId="32967" xr:uid="{246A6AD7-CE60-498F-91CA-7E3366EA70CA}"/>
    <cellStyle name="Percent 52 5" xfId="17462" xr:uid="{EA665569-FB7E-44C3-9B2B-4EC240609B11}"/>
    <cellStyle name="Percent 52 5 2" xfId="32968" xr:uid="{E3D2AC8B-A615-4D78-B52D-101D9490872B}"/>
    <cellStyle name="Percent 52_sales contracts" xfId="17452" xr:uid="{B82862EE-9376-4875-8A57-CE3ABA3E3F7F}"/>
    <cellStyle name="Percent 53" xfId="551" xr:uid="{00000000-0005-0000-0000-0000D2090000}"/>
    <cellStyle name="Percent 53 2" xfId="17464" xr:uid="{C24117C7-BE1D-425D-BF39-637394A1CD13}"/>
    <cellStyle name="Percent 53 2 2" xfId="17465" xr:uid="{B4ED3F59-51FB-43C8-9E33-195E71103BD1}"/>
    <cellStyle name="Percent 53 2 2 2" xfId="17466" xr:uid="{548C0D63-7C6C-423A-A4C9-B5BC0C8055B8}"/>
    <cellStyle name="Percent 53 2 2 2 2" xfId="32971" xr:uid="{1F5CC18D-314E-433A-9A38-B336B0B3A96F}"/>
    <cellStyle name="Percent 53 2 2 3" xfId="32970" xr:uid="{D02ACDD6-7803-446F-A600-8D8666B484D0}"/>
    <cellStyle name="Percent 53 2 3" xfId="17467" xr:uid="{AAEE4938-CB65-42F1-A002-A4347C648AE4}"/>
    <cellStyle name="Percent 53 2 3 2" xfId="17468" xr:uid="{DA494940-F82B-4740-BFF4-B1167DB1D20F}"/>
    <cellStyle name="Percent 53 2 3 2 2" xfId="32973" xr:uid="{B726CB58-EB8B-45B9-B689-59E85E538212}"/>
    <cellStyle name="Percent 53 2 3 3" xfId="32972" xr:uid="{0C27D5F3-C31C-46F0-A54F-F0A651664A2E}"/>
    <cellStyle name="Percent 53 2 4" xfId="17469" xr:uid="{09D9D6E0-BF92-495A-9BF2-5B7E9D83B697}"/>
    <cellStyle name="Percent 53 2 4 2" xfId="32974" xr:uid="{D90E6380-C467-4CA2-B382-A5D7F075748E}"/>
    <cellStyle name="Percent 53 2 5" xfId="32969" xr:uid="{834EDE27-7DAF-4DEE-900A-008FF018BB1D}"/>
    <cellStyle name="Percent 53 3" xfId="17470" xr:uid="{1C646E23-5512-4BB9-AD09-AA5FF2B993A8}"/>
    <cellStyle name="Percent 53 3 2" xfId="17471" xr:uid="{8C4F15BC-AFAB-472A-8500-67CED81625BD}"/>
    <cellStyle name="Percent 53 3 2 2" xfId="32976" xr:uid="{3053024A-FF47-474C-B4F4-9FFABED9D4D0}"/>
    <cellStyle name="Percent 53 3 3" xfId="32975" xr:uid="{82CD55DA-9E2C-47E6-8301-1E3BBF7F7460}"/>
    <cellStyle name="Percent 53 4" xfId="17472" xr:uid="{0FE18676-9C48-4D8D-AF5D-83721FFF2DCA}"/>
    <cellStyle name="Percent 53 4 2" xfId="32977" xr:uid="{D07ED700-B3FD-429B-A5CE-9812EE7C6DE6}"/>
    <cellStyle name="Percent 53 5" xfId="17473" xr:uid="{B5E2B4B4-EA4B-46A4-8E34-6AFB2269462C}"/>
    <cellStyle name="Percent 53 5 2" xfId="32978" xr:uid="{3262E446-932F-4150-AD5B-269CFDF32A51}"/>
    <cellStyle name="Percent 53_sales contracts" xfId="17463" xr:uid="{8283C674-B89C-4218-A510-3C79AE6C7388}"/>
    <cellStyle name="Percent 54" xfId="554" xr:uid="{00000000-0005-0000-0000-0000D3090000}"/>
    <cellStyle name="Percent 54 2" xfId="17475" xr:uid="{11A9AF3F-7423-49E3-83F6-193C8D638016}"/>
    <cellStyle name="Percent 54 2 2" xfId="17476" xr:uid="{3CD9C93A-D8CE-4445-B673-3251FE5926CE}"/>
    <cellStyle name="Percent 54 2 2 2" xfId="17477" xr:uid="{5CE1B2CA-431A-49E0-86DE-0FC0BA35A15D}"/>
    <cellStyle name="Percent 54 2 2 2 2" xfId="32981" xr:uid="{A9EF118A-AB6B-4513-A127-7819D3C5624A}"/>
    <cellStyle name="Percent 54 2 2 3" xfId="32980" xr:uid="{F1D64036-5FBD-424F-B75B-C47B459CC111}"/>
    <cellStyle name="Percent 54 2 3" xfId="17478" xr:uid="{45B67324-A552-4C6B-BC91-D68F00A32FB3}"/>
    <cellStyle name="Percent 54 2 3 2" xfId="17479" xr:uid="{3CA12B32-B319-494C-B0E0-EF882A98FD5A}"/>
    <cellStyle name="Percent 54 2 3 2 2" xfId="32983" xr:uid="{83C4656F-7A34-4F17-8EC8-D6ABDE13BF77}"/>
    <cellStyle name="Percent 54 2 3 3" xfId="32982" xr:uid="{8AB9DD01-EF94-466D-8DDD-8EDBF4D4CC1B}"/>
    <cellStyle name="Percent 54 2 4" xfId="17480" xr:uid="{544DA973-21C9-4FC2-AF54-EFCF4A27B73E}"/>
    <cellStyle name="Percent 54 2 4 2" xfId="32984" xr:uid="{DAB84F3D-209D-4EEF-8AB8-0B7A07176A68}"/>
    <cellStyle name="Percent 54 2 5" xfId="32979" xr:uid="{0FBDEAF4-933B-41C4-AC71-7DD384924926}"/>
    <cellStyle name="Percent 54 3" xfId="17481" xr:uid="{EC50A152-9266-4317-8A07-759BEA0D41B5}"/>
    <cellStyle name="Percent 54 3 2" xfId="17482" xr:uid="{6150BB83-051D-481C-A4CB-2A93BA182B7B}"/>
    <cellStyle name="Percent 54 3 2 2" xfId="32986" xr:uid="{BD2DED8E-BF22-4AC4-A69C-ABBBF6814315}"/>
    <cellStyle name="Percent 54 3 3" xfId="32985" xr:uid="{FF2E9516-2F18-4A79-9BA8-535E8987D65A}"/>
    <cellStyle name="Percent 54 4" xfId="17483" xr:uid="{BD9E6479-670C-4636-84E7-7063D9C8F0F9}"/>
    <cellStyle name="Percent 54 4 2" xfId="32987" xr:uid="{EF7EA59B-E0C2-4900-9AF5-B1D1504AD06D}"/>
    <cellStyle name="Percent 54 5" xfId="17484" xr:uid="{9FD23BA7-77FB-4BBA-8A30-AB4788831742}"/>
    <cellStyle name="Percent 54 5 2" xfId="32988" xr:uid="{C7FD3F7F-DFF2-4AF7-8C63-B2636CEACF4C}"/>
    <cellStyle name="Percent 54_sales contracts" xfId="17474" xr:uid="{9575A87C-268E-456A-A94B-41A1C5B6B32C}"/>
    <cellStyle name="Percent 55" xfId="578" xr:uid="{00000000-0005-0000-0000-0000D4090000}"/>
    <cellStyle name="Percent 55 2" xfId="17486" xr:uid="{98B79008-7859-4168-86DD-912F71D286A6}"/>
    <cellStyle name="Percent 55 2 2" xfId="17487" xr:uid="{3980E2E4-C3B0-40C1-AB1E-4016E483B174}"/>
    <cellStyle name="Percent 55 2 2 2" xfId="17488" xr:uid="{0699E66A-13E6-4C5D-B94A-90A553C369A4}"/>
    <cellStyle name="Percent 55 2 2 2 2" xfId="32991" xr:uid="{01E55782-2A2C-459E-90A2-FD490D04004A}"/>
    <cellStyle name="Percent 55 2 2 3" xfId="32990" xr:uid="{6A5D37CD-BDC9-4A21-BECD-5D6E20791B56}"/>
    <cellStyle name="Percent 55 2 3" xfId="17489" xr:uid="{C5F33CEE-90C9-4AA1-91F2-BAA4F72EB0FA}"/>
    <cellStyle name="Percent 55 2 3 2" xfId="17490" xr:uid="{F30B2F55-A2AB-4F07-819D-F6F880C5016E}"/>
    <cellStyle name="Percent 55 2 3 2 2" xfId="32993" xr:uid="{2AE21603-91C1-4B40-8BA1-586B91675C43}"/>
    <cellStyle name="Percent 55 2 3 3" xfId="32992" xr:uid="{E76E0023-FAF9-4AE3-8FCA-F5039ACA5300}"/>
    <cellStyle name="Percent 55 2 4" xfId="17491" xr:uid="{98A7776D-A6DF-4D65-87FE-E7A5CE795C9E}"/>
    <cellStyle name="Percent 55 2 4 2" xfId="32994" xr:uid="{9AA80904-A5D0-41F9-8E4D-7C3F476F2AB8}"/>
    <cellStyle name="Percent 55 2 5" xfId="32989" xr:uid="{908353EC-9752-4578-8292-9F33EAC15FA2}"/>
    <cellStyle name="Percent 55 3" xfId="17492" xr:uid="{5B7C6F2F-DB33-4B2E-A475-323887A27717}"/>
    <cellStyle name="Percent 55 3 2" xfId="17493" xr:uid="{FCF6CB69-4AD7-4EE0-A21E-074075F41C62}"/>
    <cellStyle name="Percent 55 3 2 2" xfId="32996" xr:uid="{A27B0488-1C97-4F3B-B9C8-4286F9B33463}"/>
    <cellStyle name="Percent 55 3 3" xfId="32995" xr:uid="{D14C6BF0-C88D-4BEB-85AE-D6A93C00E575}"/>
    <cellStyle name="Percent 55 4" xfId="17494" xr:uid="{925F8A61-2810-445C-90A5-37B45AF5FA50}"/>
    <cellStyle name="Percent 55 4 2" xfId="32997" xr:uid="{769ACF1F-C671-4A77-85DA-D463EA1D505E}"/>
    <cellStyle name="Percent 55 5" xfId="17495" xr:uid="{40487706-A456-40AB-9C85-2819FFDEAF91}"/>
    <cellStyle name="Percent 55 5 2" xfId="32998" xr:uid="{D90C70C1-2929-4AC3-8C34-212050EF57DF}"/>
    <cellStyle name="Percent 55_sales contracts" xfId="17485" xr:uid="{AEE6AA54-EB83-4289-A45E-3FB10FB7B6A9}"/>
    <cellStyle name="Percent 56" xfId="537" xr:uid="{00000000-0005-0000-0000-0000D5090000}"/>
    <cellStyle name="Percent 56 2" xfId="17497" xr:uid="{EF42DC8D-2A9A-42B9-8AB1-D9ED0A69D91B}"/>
    <cellStyle name="Percent 56 2 2" xfId="17498" xr:uid="{49968723-C53F-462C-AC1F-D251EBD29FC2}"/>
    <cellStyle name="Percent 56 2 2 2" xfId="17499" xr:uid="{87FD1CB9-454C-4597-B712-DF04D09347F0}"/>
    <cellStyle name="Percent 56 2 2 2 2" xfId="33001" xr:uid="{8ADC0CDC-0881-49F7-B969-5E42A63DB37D}"/>
    <cellStyle name="Percent 56 2 2 3" xfId="33000" xr:uid="{BA1CB178-EC08-422A-9510-74958C63F126}"/>
    <cellStyle name="Percent 56 2 3" xfId="17500" xr:uid="{0676D78A-53D6-4B2E-BDA6-DB8E661C6F0F}"/>
    <cellStyle name="Percent 56 2 3 2" xfId="17501" xr:uid="{5DD81CDC-B8DF-4B3F-A749-9DA471ECC060}"/>
    <cellStyle name="Percent 56 2 3 2 2" xfId="33003" xr:uid="{F828A8A9-9BD1-45A9-98D8-E5CDB537EA4B}"/>
    <cellStyle name="Percent 56 2 3 3" xfId="33002" xr:uid="{B62610A7-108E-4562-956C-7C6FC047B09A}"/>
    <cellStyle name="Percent 56 2 4" xfId="17502" xr:uid="{007222E9-4062-4A94-B6EF-08030EE57A54}"/>
    <cellStyle name="Percent 56 2 4 2" xfId="33004" xr:uid="{545DEB56-E862-43DC-B28F-25EB5437FE78}"/>
    <cellStyle name="Percent 56 2 5" xfId="32999" xr:uid="{CD80283D-805F-42C0-A6A1-2936FEE7953C}"/>
    <cellStyle name="Percent 56 3" xfId="17503" xr:uid="{B10BBCEF-978E-4B73-AD3A-D66E5EC12BE7}"/>
    <cellStyle name="Percent 56 3 2" xfId="17504" xr:uid="{5101E048-5B5F-4C53-9C51-24F708F803CE}"/>
    <cellStyle name="Percent 56 3 2 2" xfId="33006" xr:uid="{1CAA3C38-837C-4CEE-893E-09BBAAF393BC}"/>
    <cellStyle name="Percent 56 3 3" xfId="33005" xr:uid="{0299E2E4-D2F0-47A6-A7E5-EC5C965FAB36}"/>
    <cellStyle name="Percent 56 4" xfId="17505" xr:uid="{84A1C221-B046-4182-BE4C-7E87E16127BE}"/>
    <cellStyle name="Percent 56 4 2" xfId="33007" xr:uid="{3EEF3292-1DBF-4738-84BE-C1D54F1C2E2D}"/>
    <cellStyle name="Percent 56 5" xfId="17506" xr:uid="{1051BF2E-C538-47CB-9D2F-B4322D37B735}"/>
    <cellStyle name="Percent 56 5 2" xfId="33008" xr:uid="{6069B9B3-38EA-4BA0-B32E-23172C4E3292}"/>
    <cellStyle name="Percent 56_sales contracts" xfId="17496" xr:uid="{3993F0D1-909D-42BD-8D1A-54630097F919}"/>
    <cellStyle name="Percent 57" xfId="536" xr:uid="{00000000-0005-0000-0000-0000D6090000}"/>
    <cellStyle name="Percent 57 2" xfId="17508" xr:uid="{D0A490A9-45D6-4934-8F92-119EC3884574}"/>
    <cellStyle name="Percent 57 2 2" xfId="17509" xr:uid="{387DE45B-595C-43DA-B91D-CA7D965AA7BF}"/>
    <cellStyle name="Percent 57 2 2 2" xfId="33010" xr:uid="{23E056B4-C77F-4942-B64A-FC5124E2CEDB}"/>
    <cellStyle name="Percent 57 2 3" xfId="33009" xr:uid="{EFC791B9-673E-4219-BC6B-A5EFE1664B46}"/>
    <cellStyle name="Percent 57 3" xfId="17510" xr:uid="{461299C4-DC04-4DF6-90BA-A0A403E2E0B8}"/>
    <cellStyle name="Percent 57 3 2" xfId="33011" xr:uid="{ECBE14E2-BA40-40C0-ABD2-00D65C71B057}"/>
    <cellStyle name="Percent 57 4" xfId="17511" xr:uid="{8DF9E24D-6C1F-412F-9991-5B780925EDED}"/>
    <cellStyle name="Percent 57 4 2" xfId="33012" xr:uid="{9C246249-06D0-4A71-B070-0541C4958FA3}"/>
    <cellStyle name="Percent 57_sales contracts" xfId="17507" xr:uid="{E5D11755-4A59-485F-9CC7-1CAE52DB6E2F}"/>
    <cellStyle name="Percent 58" xfId="573" xr:uid="{00000000-0005-0000-0000-0000D7090000}"/>
    <cellStyle name="Percent 59" xfId="553" xr:uid="{00000000-0005-0000-0000-0000D8090000}"/>
    <cellStyle name="Percent 6" xfId="389" xr:uid="{00000000-0005-0000-0000-0000D9090000}"/>
    <cellStyle name="Percent 6 2" xfId="17512" xr:uid="{3F64EC05-E5C2-4374-A591-81A4D708E00F}"/>
    <cellStyle name="Percent 6 2 2" xfId="33013" xr:uid="{061BF416-FF37-4CE4-BC53-7BB8EF4CF7AD}"/>
    <cellStyle name="Percent 6 3" xfId="17513" xr:uid="{BD4F0550-C645-4A0C-885A-115473649FB1}"/>
    <cellStyle name="Percent 6 3 2" xfId="33014" xr:uid="{56591731-FED1-45FE-882E-562BF2FC664A}"/>
    <cellStyle name="Percent 6 4" xfId="33844" xr:uid="{F78FB599-674A-475A-9CC4-99A657C9342E}"/>
    <cellStyle name="Percent 6 5" xfId="33921" xr:uid="{A2B2E121-826E-4074-92D0-13886FBC0B65}"/>
    <cellStyle name="Percent 6 6" xfId="19613" xr:uid="{816CB46F-5F7E-44C0-B809-9E2E8622E495}"/>
    <cellStyle name="Percent 6_Canada W" xfId="35763" xr:uid="{C13A970F-0340-41B5-8C45-3C5DFE8D7171}"/>
    <cellStyle name="Percent 60" xfId="547" xr:uid="{00000000-0005-0000-0000-0000DA090000}"/>
    <cellStyle name="Percent 61" xfId="566" xr:uid="{00000000-0005-0000-0000-0000DB090000}"/>
    <cellStyle name="Percent 62" xfId="572" xr:uid="{00000000-0005-0000-0000-0000DC090000}"/>
    <cellStyle name="Percent 63" xfId="562" xr:uid="{00000000-0005-0000-0000-0000DD090000}"/>
    <cellStyle name="Percent 64" xfId="560" xr:uid="{00000000-0005-0000-0000-0000DE090000}"/>
    <cellStyle name="Percent 65" xfId="548" xr:uid="{00000000-0005-0000-0000-0000DF090000}"/>
    <cellStyle name="Percent 66" xfId="592" xr:uid="{00000000-0005-0000-0000-0000E0090000}"/>
    <cellStyle name="Percent 67" xfId="582" xr:uid="{00000000-0005-0000-0000-0000E1090000}"/>
    <cellStyle name="Percent 68" xfId="591" xr:uid="{00000000-0005-0000-0000-0000E2090000}"/>
    <cellStyle name="Percent 69" xfId="594" xr:uid="{00000000-0005-0000-0000-0000E3090000}"/>
    <cellStyle name="Percent 7" xfId="392" xr:uid="{00000000-0005-0000-0000-0000E4090000}"/>
    <cellStyle name="Percent 7 10" xfId="17514" xr:uid="{0803E87E-EE31-4E59-B02A-832BBC265CFD}"/>
    <cellStyle name="Percent 7 10 2" xfId="17515" xr:uid="{642E2385-D516-4E75-93D4-40E881C06F45}"/>
    <cellStyle name="Percent 7 10 2 2" xfId="33016" xr:uid="{5871CE3D-8393-41E8-86A2-F84BD9612AA1}"/>
    <cellStyle name="Percent 7 10 3" xfId="33015" xr:uid="{65EAFA41-6122-480A-B720-681F0808C5EB}"/>
    <cellStyle name="Percent 7 11" xfId="17516" xr:uid="{639232B4-B175-4C0F-91EE-B9E6D86A0DA9}"/>
    <cellStyle name="Percent 7 11 2" xfId="33017" xr:uid="{347C8B61-8A64-4076-8051-A83B739E1748}"/>
    <cellStyle name="Percent 7 12" xfId="33922" xr:uid="{BAC51965-5CFB-4938-982D-C4BFF37F71E6}"/>
    <cellStyle name="Percent 7 13" xfId="19602" xr:uid="{68F470C3-25EC-44FA-BF4C-4FD183E3918E}"/>
    <cellStyle name="Percent 7 2" xfId="2163" xr:uid="{00000000-0005-0000-0000-0000E5090000}"/>
    <cellStyle name="Percent 7 2 10" xfId="34386" xr:uid="{0AF2908B-2DB1-4A76-A7A0-DC3F8AED9FDF}"/>
    <cellStyle name="Percent 7 2 2" xfId="2164" xr:uid="{00000000-0005-0000-0000-0000E6090000}"/>
    <cellStyle name="Percent 7 2 2 2" xfId="2165" xr:uid="{00000000-0005-0000-0000-0000E7090000}"/>
    <cellStyle name="Percent 7 2 2 2 2" xfId="17520" xr:uid="{C79AFA5B-2571-46E4-B585-82E4288137AB}"/>
    <cellStyle name="Percent 7 2 2 2 2 2" xfId="17521" xr:uid="{DE3003B2-1B11-4B57-9D20-BA652C260F6E}"/>
    <cellStyle name="Percent 7 2 2 2 2 2 2" xfId="33019" xr:uid="{D77D5EEE-4A8F-49AD-9124-DBB41AC9F3B8}"/>
    <cellStyle name="Percent 7 2 2 2 2 3" xfId="17522" xr:uid="{524BCA02-1674-4B83-A779-ED606533DAB5}"/>
    <cellStyle name="Percent 7 2 2 2 2 3 2" xfId="33020" xr:uid="{C52CEC3C-70C8-411F-B5EE-E9D46B3B8CED}"/>
    <cellStyle name="Percent 7 2 2 2 2 4" xfId="33018" xr:uid="{37565B4D-9083-4651-BC70-580E5CA63C71}"/>
    <cellStyle name="Percent 7 2 2 2 3" xfId="17523" xr:uid="{764C1060-7B22-4486-A4B5-777937B49777}"/>
    <cellStyle name="Percent 7 2 2 2 3 2" xfId="17524" xr:uid="{CA370505-56E7-4312-A37C-3089CD87299B}"/>
    <cellStyle name="Percent 7 2 2 2 3 2 2" xfId="33022" xr:uid="{93B3928E-6F45-462A-B678-B240246C6176}"/>
    <cellStyle name="Percent 7 2 2 2 3 3" xfId="33021" xr:uid="{C7B56E9B-4A9F-4119-86EA-0CA20A4259F4}"/>
    <cellStyle name="Percent 7 2 2 2 4" xfId="17525" xr:uid="{852F3DCE-D716-441E-BD28-6D7CAB730522}"/>
    <cellStyle name="Percent 7 2 2 2 4 2" xfId="17526" xr:uid="{6C1AE5B3-612F-4B88-8E50-280021F4AAC9}"/>
    <cellStyle name="Percent 7 2 2 2 4 2 2" xfId="33024" xr:uid="{5B0F9A48-7885-423F-BB64-1563CC70D991}"/>
    <cellStyle name="Percent 7 2 2 2 4 3" xfId="33023" xr:uid="{674A9171-654A-4713-A8A9-5A2E57380E49}"/>
    <cellStyle name="Percent 7 2 2 2 5" xfId="17527" xr:uid="{1BD76466-7D03-43E0-8960-5FF0CA0B2EC9}"/>
    <cellStyle name="Percent 7 2 2 2 5 2" xfId="33025" xr:uid="{2AB5D66C-FF7F-4046-AAD5-28B37C60E578}"/>
    <cellStyle name="Percent 7 2 2 2_sales contracts" xfId="17519" xr:uid="{6BE5579F-87FE-477F-9D84-87D716FF2E4F}"/>
    <cellStyle name="Percent 7 2 2 3" xfId="17528" xr:uid="{9FF66E4F-6A1B-4467-B4F8-11714E1C55BA}"/>
    <cellStyle name="Percent 7 2 2 3 2" xfId="17529" xr:uid="{C36AD234-97B9-4734-A4DE-9ED8DE1D1B8B}"/>
    <cellStyle name="Percent 7 2 2 3 2 2" xfId="33027" xr:uid="{F5B961DB-BEA1-46C8-AB75-73F03D347EE6}"/>
    <cellStyle name="Percent 7 2 2 3 3" xfId="17530" xr:uid="{EE1BFCDD-AF6F-459D-AC34-43D08B3E425F}"/>
    <cellStyle name="Percent 7 2 2 3 3 2" xfId="33028" xr:uid="{05E606AC-71FD-481E-B804-A664BD10FDF6}"/>
    <cellStyle name="Percent 7 2 2 3 4" xfId="33026" xr:uid="{E72E31C8-C9EB-4100-AF39-68ED367C310F}"/>
    <cellStyle name="Percent 7 2 2 4" xfId="17531" xr:uid="{06D75ECC-CD4C-477B-8703-2DE2F73108C0}"/>
    <cellStyle name="Percent 7 2 2 4 2" xfId="17532" xr:uid="{1C16D2BF-D8D9-4FC2-B184-DADCB9209021}"/>
    <cellStyle name="Percent 7 2 2 4 2 2" xfId="33030" xr:uid="{4AE7EEA6-CF08-4703-B8C2-DFE55503BCAD}"/>
    <cellStyle name="Percent 7 2 2 4 3" xfId="17533" xr:uid="{87C4DB0A-E2B0-4AFD-BE3B-D4C9009D6815}"/>
    <cellStyle name="Percent 7 2 2 4 3 2" xfId="33031" xr:uid="{FED8346A-F203-4670-B063-1EF1E1BC208F}"/>
    <cellStyle name="Percent 7 2 2 4 4" xfId="33029" xr:uid="{3264AC27-EB05-4BD4-BA00-9DFB11204512}"/>
    <cellStyle name="Percent 7 2 2 5" xfId="17534" xr:uid="{DB02B084-8A66-4C2F-A6D5-90F397A0B15E}"/>
    <cellStyle name="Percent 7 2 2 5 2" xfId="17535" xr:uid="{6D1EF232-EFFD-4F99-9338-830CC09BDEE1}"/>
    <cellStyle name="Percent 7 2 2 5 2 2" xfId="33033" xr:uid="{CAE853E3-A677-43C5-AF7F-EBD90073AF81}"/>
    <cellStyle name="Percent 7 2 2 5 3" xfId="33032" xr:uid="{E84EFD8F-3074-471B-81DD-D447F956AC26}"/>
    <cellStyle name="Percent 7 2 2 6" xfId="17536" xr:uid="{B92ED096-E008-4DC8-B438-43087F092FD4}"/>
    <cellStyle name="Percent 7 2 2 6 2" xfId="17537" xr:uid="{524788E7-3CF1-4DB6-AEB1-A4321484D31A}"/>
    <cellStyle name="Percent 7 2 2 6 2 2" xfId="33035" xr:uid="{29686976-DFF0-4906-81FD-A83CF670DCFE}"/>
    <cellStyle name="Percent 7 2 2 6 3" xfId="33034" xr:uid="{32E27739-68CD-449E-B945-9ABF6483B34B}"/>
    <cellStyle name="Percent 7 2 2 7" xfId="17538" xr:uid="{47BC3319-D3C6-4FEE-97C9-301D12AD4CAF}"/>
    <cellStyle name="Percent 7 2 2 7 2" xfId="33036" xr:uid="{FACA298A-D10D-4C4B-9C89-D8135282C050}"/>
    <cellStyle name="Percent 7 2 2_sales contracts" xfId="17518" xr:uid="{0B74FFDD-5E04-4815-BBE5-2492EB2E8980}"/>
    <cellStyle name="Percent 7 2 3" xfId="2166" xr:uid="{00000000-0005-0000-0000-0000E8090000}"/>
    <cellStyle name="Percent 7 2 3 2" xfId="17540" xr:uid="{B34FAD6A-BDE8-4EE4-A90E-EB95AA355EEE}"/>
    <cellStyle name="Percent 7 2 3 2 2" xfId="17541" xr:uid="{0D4C0BDB-39AD-4277-900A-B4459AED5A13}"/>
    <cellStyle name="Percent 7 2 3 2 2 2" xfId="17542" xr:uid="{1A33D610-3389-4F8B-A0BE-294D274D722A}"/>
    <cellStyle name="Percent 7 2 3 2 2 2 2" xfId="33039" xr:uid="{9B5ED0C2-3D01-4A97-9940-D1D4EFB11836}"/>
    <cellStyle name="Percent 7 2 3 2 2 3" xfId="33038" xr:uid="{B60A538F-AD53-4533-824C-2399F79CEAA1}"/>
    <cellStyle name="Percent 7 2 3 2 3" xfId="17543" xr:uid="{5059C3F5-3A8C-457B-B47C-44231A9FC486}"/>
    <cellStyle name="Percent 7 2 3 2 3 2" xfId="17544" xr:uid="{330F70AB-5F52-4027-A3F6-37B3F0C0D470}"/>
    <cellStyle name="Percent 7 2 3 2 3 2 2" xfId="33041" xr:uid="{D20F8DAA-6630-4A11-A9B5-1DFB77485B57}"/>
    <cellStyle name="Percent 7 2 3 2 3 3" xfId="33040" xr:uid="{A8D9C1E8-84AC-42D7-B098-9E37D3E4269F}"/>
    <cellStyle name="Percent 7 2 3 2 4" xfId="17545" xr:uid="{733B5077-8CAC-4131-BBDE-0D8BCEB6558F}"/>
    <cellStyle name="Percent 7 2 3 2 4 2" xfId="33042" xr:uid="{B093A165-19D7-4AA2-8435-13844BC7BAB7}"/>
    <cellStyle name="Percent 7 2 3 2 5" xfId="33037" xr:uid="{B7965A78-614E-49A6-AD21-08394F1D87AC}"/>
    <cellStyle name="Percent 7 2 3 3" xfId="17546" xr:uid="{243D5666-CB34-4807-979F-7C2E82747BF2}"/>
    <cellStyle name="Percent 7 2 3 3 2" xfId="17547" xr:uid="{296A73BC-300B-44A5-845D-089B13E84CF1}"/>
    <cellStyle name="Percent 7 2 3 3 2 2" xfId="33044" xr:uid="{B0EE1115-D7FF-41E9-95C7-6BC3B4034BD6}"/>
    <cellStyle name="Percent 7 2 3 3 3" xfId="17548" xr:uid="{0E98F068-8E0F-4F0F-8DDE-A157AF4BEB54}"/>
    <cellStyle name="Percent 7 2 3 3 3 2" xfId="33045" xr:uid="{15B8EBDD-6FA3-4C1D-9E7B-3B66D91E269B}"/>
    <cellStyle name="Percent 7 2 3 3 4" xfId="33043" xr:uid="{41D9BF40-23DF-4C43-98CA-1DD13D606D85}"/>
    <cellStyle name="Percent 7 2 3 4" xfId="17549" xr:uid="{311E71F4-4123-45F2-A83E-34CBC4EEB11F}"/>
    <cellStyle name="Percent 7 2 3 4 2" xfId="17550" xr:uid="{BA5E5EBB-7687-4F7D-8BD6-09DA9C1DFABF}"/>
    <cellStyle name="Percent 7 2 3 4 2 2" xfId="33047" xr:uid="{518F3EA3-5151-476C-B6C4-A73A46A614F1}"/>
    <cellStyle name="Percent 7 2 3 4 3" xfId="33046" xr:uid="{48389AE8-1B34-4AD3-BF18-AC4EFEDFEDF7}"/>
    <cellStyle name="Percent 7 2 3 5" xfId="17551" xr:uid="{583493DA-D761-424A-B882-CCB214648D06}"/>
    <cellStyle name="Percent 7 2 3 5 2" xfId="17552" xr:uid="{9BF6EEC8-749A-4924-8C0B-116EDF861281}"/>
    <cellStyle name="Percent 7 2 3 5 2 2" xfId="33049" xr:uid="{A2EA8318-197E-44D8-9315-33E2748C9D17}"/>
    <cellStyle name="Percent 7 2 3 5 3" xfId="33048" xr:uid="{FA3A7BEA-DC6A-46FC-845A-E0971B6E31A7}"/>
    <cellStyle name="Percent 7 2 3 6" xfId="17553" xr:uid="{D0F9D131-5AF5-44EA-A0EF-9A6942EBFBA4}"/>
    <cellStyle name="Percent 7 2 3 6 2" xfId="33050" xr:uid="{0EF0E1EB-39DF-4259-860D-6992EDAEAE08}"/>
    <cellStyle name="Percent 7 2 3_sales contracts" xfId="17539" xr:uid="{2C518571-DA77-46E7-B1F8-C64950431E8E}"/>
    <cellStyle name="Percent 7 2 4" xfId="17554" xr:uid="{7085D86B-4C37-454C-9481-1A69043F598D}"/>
    <cellStyle name="Percent 7 2 4 2" xfId="17555" xr:uid="{70EDF293-A506-4CDA-AFA3-4DD8839EFB6A}"/>
    <cellStyle name="Percent 7 2 4 2 2" xfId="17556" xr:uid="{1ABA92CB-AE42-4346-B63D-CC6423984E49}"/>
    <cellStyle name="Percent 7 2 4 2 2 2" xfId="17557" xr:uid="{24E92DA6-DF34-4F37-A383-49EAF45B9EB7}"/>
    <cellStyle name="Percent 7 2 4 2 2 2 2" xfId="33054" xr:uid="{2ECC1CDB-8717-49A6-8FFB-82F473FD16A2}"/>
    <cellStyle name="Percent 7 2 4 2 2 3" xfId="33053" xr:uid="{4A6AFC2E-1A40-484A-9726-F8F015F349D5}"/>
    <cellStyle name="Percent 7 2 4 2 3" xfId="17558" xr:uid="{75CD3A88-6829-4338-B3C1-48FAD42B2484}"/>
    <cellStyle name="Percent 7 2 4 2 3 2" xfId="17559" xr:uid="{7A0CD767-53ED-44F5-8E3B-E7AA6AC2D53C}"/>
    <cellStyle name="Percent 7 2 4 2 3 2 2" xfId="33056" xr:uid="{243EB14A-6542-4A46-BF25-BBC95AD07630}"/>
    <cellStyle name="Percent 7 2 4 2 3 3" xfId="33055" xr:uid="{B9C27954-3755-4059-AA45-7375BB4EC16A}"/>
    <cellStyle name="Percent 7 2 4 2 4" xfId="17560" xr:uid="{89F89E09-6A73-4B36-AD99-4CB7EFDBEA22}"/>
    <cellStyle name="Percent 7 2 4 2 4 2" xfId="33057" xr:uid="{377EABD7-160A-40E4-A072-739F5F28C014}"/>
    <cellStyle name="Percent 7 2 4 2 5" xfId="33052" xr:uid="{E032ED0A-0E90-423C-B285-AA2464660A2E}"/>
    <cellStyle name="Percent 7 2 4 3" xfId="17561" xr:uid="{0588B5A1-9287-4BFE-8CF7-BE153E14A2B5}"/>
    <cellStyle name="Percent 7 2 4 3 2" xfId="17562" xr:uid="{2CB154C2-2206-4939-8451-CD7581CF306C}"/>
    <cellStyle name="Percent 7 2 4 3 2 2" xfId="33059" xr:uid="{12C42612-EDC1-4DF2-9C64-F7CFCF981709}"/>
    <cellStyle name="Percent 7 2 4 3 3" xfId="33058" xr:uid="{08569A75-C3F2-44F2-A60F-EB8C657A713B}"/>
    <cellStyle name="Percent 7 2 4 4" xfId="17563" xr:uid="{3B51966F-3CB3-48E8-8AC4-FF59804A642B}"/>
    <cellStyle name="Percent 7 2 4 4 2" xfId="17564" xr:uid="{AA593463-1AC2-464D-AC3D-15080AF365C3}"/>
    <cellStyle name="Percent 7 2 4 4 2 2" xfId="33061" xr:uid="{CCB248BD-B1E5-4355-85A2-4BAB959AB559}"/>
    <cellStyle name="Percent 7 2 4 4 3" xfId="33060" xr:uid="{08F149E5-56A2-4015-B0FE-F8DC7C3431AA}"/>
    <cellStyle name="Percent 7 2 4 5" xfId="17565" xr:uid="{035ECA3A-EDD0-4D92-8463-3CE7D01F0BDE}"/>
    <cellStyle name="Percent 7 2 4 5 2" xfId="33062" xr:uid="{2C6576BB-61F1-4E4E-85E2-8FD4691BDD38}"/>
    <cellStyle name="Percent 7 2 4 6" xfId="33051" xr:uid="{D3FCF9FA-A7F7-4E84-87DF-0E55F96D76E2}"/>
    <cellStyle name="Percent 7 2 5" xfId="17566" xr:uid="{96E10E7D-B916-4817-B755-90CF3C6ACE8A}"/>
    <cellStyle name="Percent 7 2 5 2" xfId="17567" xr:uid="{1F89C280-2B31-4987-8F87-BFCEFD66D61C}"/>
    <cellStyle name="Percent 7 2 5 2 2" xfId="17568" xr:uid="{52C5F9BF-9C26-44B0-AE07-FD8107EEA96A}"/>
    <cellStyle name="Percent 7 2 5 2 2 2" xfId="33065" xr:uid="{4B070598-DF21-49C4-8C7C-EC14D055E4FC}"/>
    <cellStyle name="Percent 7 2 5 2 3" xfId="33064" xr:uid="{FDB0B64D-DB00-4B86-8B5E-AB7674D3288E}"/>
    <cellStyle name="Percent 7 2 5 3" xfId="17569" xr:uid="{5B413DA1-3935-47F3-A856-DD53EA2C70B2}"/>
    <cellStyle name="Percent 7 2 5 3 2" xfId="17570" xr:uid="{CB68C490-CD03-4D09-8CE6-0EF87D887BCA}"/>
    <cellStyle name="Percent 7 2 5 3 2 2" xfId="33067" xr:uid="{997CFA32-DB29-4B8B-9BA3-A63A3724FACD}"/>
    <cellStyle name="Percent 7 2 5 3 3" xfId="33066" xr:uid="{B55FC0FC-8F15-4F29-AA0C-3036D39D2953}"/>
    <cellStyle name="Percent 7 2 5 4" xfId="17571" xr:uid="{EA5B951C-A965-4B1D-8D73-A6069450425A}"/>
    <cellStyle name="Percent 7 2 5 4 2" xfId="33068" xr:uid="{DA60CDA8-A6E2-49D4-B6C9-64355335564F}"/>
    <cellStyle name="Percent 7 2 5 5" xfId="33063" xr:uid="{B8FCB5D2-2C13-42F3-9914-D0EC136106F0}"/>
    <cellStyle name="Percent 7 2 6" xfId="17572" xr:uid="{421D3425-BB86-4C03-B338-0E74B7B01794}"/>
    <cellStyle name="Percent 7 2 6 2" xfId="17573" xr:uid="{F50F8392-9D46-4F55-B869-F0F382585C7C}"/>
    <cellStyle name="Percent 7 2 6 2 2" xfId="33070" xr:uid="{181D695E-12CA-4B1B-A02E-53C46CD75E15}"/>
    <cellStyle name="Percent 7 2 6 3" xfId="17574" xr:uid="{09C4CE7B-941D-4E6A-84D2-EC1595A8D2BB}"/>
    <cellStyle name="Percent 7 2 6 3 2" xfId="33071" xr:uid="{806C4577-706C-470A-B0AB-F8AF085427A8}"/>
    <cellStyle name="Percent 7 2 6 4" xfId="33069" xr:uid="{1CF3D52E-F002-433B-AC91-15A3AD869D5F}"/>
    <cellStyle name="Percent 7 2 7" xfId="17575" xr:uid="{04DA39FF-A6E9-4E7D-9686-29A6333AA34B}"/>
    <cellStyle name="Percent 7 2 7 2" xfId="17576" xr:uid="{1FCC327E-5A7B-47B9-93F8-1C6CE2E4D4E5}"/>
    <cellStyle name="Percent 7 2 7 2 2" xfId="33073" xr:uid="{5E6B9822-91A2-4716-AE97-08492A501E29}"/>
    <cellStyle name="Percent 7 2 7 3" xfId="33072" xr:uid="{E5D32BB6-B4AA-4888-BF31-89589A8E1954}"/>
    <cellStyle name="Percent 7 2 8" xfId="17577" xr:uid="{5AD302FE-26BD-49E2-83D4-55238D7D18BD}"/>
    <cellStyle name="Percent 7 2 8 2" xfId="17578" xr:uid="{C6C36A62-DF46-463B-ABC8-1991B6FB205E}"/>
    <cellStyle name="Percent 7 2 8 2 2" xfId="33075" xr:uid="{A2C26BC7-67EE-4710-AEAD-306303496D42}"/>
    <cellStyle name="Percent 7 2 8 3" xfId="33074" xr:uid="{6F332EF0-8404-4A42-A1B7-AE21CFFF5295}"/>
    <cellStyle name="Percent 7 2 9" xfId="17579" xr:uid="{69EAFD65-382D-4B77-AE72-7D45F4A927C3}"/>
    <cellStyle name="Percent 7 2 9 2" xfId="33076" xr:uid="{27038458-CA43-41C0-A782-8D4E2BE96981}"/>
    <cellStyle name="Percent 7 2_sales contracts" xfId="17517" xr:uid="{6ABB8ABE-DFA5-4154-BB43-ECE7539F34D6}"/>
    <cellStyle name="Percent 7 3" xfId="2167" xr:uid="{00000000-0005-0000-0000-0000E9090000}"/>
    <cellStyle name="Percent 7 3 2" xfId="2168" xr:uid="{00000000-0005-0000-0000-0000EA090000}"/>
    <cellStyle name="Percent 7 3 2 2" xfId="2169" xr:uid="{00000000-0005-0000-0000-0000EB090000}"/>
    <cellStyle name="Percent 7 3 2 2 2" xfId="17583" xr:uid="{B5108BD3-587E-4F8E-B6CA-86949CBE7781}"/>
    <cellStyle name="Percent 7 3 2 2 2 2" xfId="17584" xr:uid="{AE4836B9-CE7E-42DE-99C0-3328124B2E1F}"/>
    <cellStyle name="Percent 7 3 2 2 2 2 2" xfId="33078" xr:uid="{86034433-D232-43A0-85BA-A7141B8F9B7E}"/>
    <cellStyle name="Percent 7 3 2 2 2 3" xfId="17585" xr:uid="{9D660759-A4C0-4BFE-AE79-0CF5A224F785}"/>
    <cellStyle name="Percent 7 3 2 2 2 3 2" xfId="33079" xr:uid="{F9E4C7AB-1EB9-4272-8801-7093D8C30E44}"/>
    <cellStyle name="Percent 7 3 2 2 2 4" xfId="33077" xr:uid="{A4725076-706E-4B0E-98A9-C7BFCD9E0543}"/>
    <cellStyle name="Percent 7 3 2 2 3" xfId="17586" xr:uid="{B01AA65E-C8A7-4FC3-8AB2-68045B80328C}"/>
    <cellStyle name="Percent 7 3 2 2 3 2" xfId="17587" xr:uid="{E8D78553-3844-4B72-901E-002E79970CFB}"/>
    <cellStyle name="Percent 7 3 2 2 3 2 2" xfId="33081" xr:uid="{ACDCE265-9D06-42A7-8BC7-DFF7653E36C8}"/>
    <cellStyle name="Percent 7 3 2 2 3 3" xfId="33080" xr:uid="{DB3EAF28-4CF4-4636-8613-15C518955917}"/>
    <cellStyle name="Percent 7 3 2 2 4" xfId="17588" xr:uid="{F2603F05-5E38-4381-8550-9CAC55E405B4}"/>
    <cellStyle name="Percent 7 3 2 2 4 2" xfId="17589" xr:uid="{6674975C-515D-4080-BE1C-1E82B6FAABBB}"/>
    <cellStyle name="Percent 7 3 2 2 4 2 2" xfId="33083" xr:uid="{6A14EBE0-D2BB-46A0-8027-5CBDB7E40CAD}"/>
    <cellStyle name="Percent 7 3 2 2 4 3" xfId="33082" xr:uid="{C5647FFD-17DC-43A1-B393-00036F1E5142}"/>
    <cellStyle name="Percent 7 3 2 2 5" xfId="17590" xr:uid="{D399CDAA-49BE-4B00-B04A-07780633A9EF}"/>
    <cellStyle name="Percent 7 3 2 2 5 2" xfId="33084" xr:uid="{4BB2BF39-716F-4CCF-ADDA-F1790DF9EBCB}"/>
    <cellStyle name="Percent 7 3 2 2_sales contracts" xfId="17582" xr:uid="{36F4F531-353B-4138-AC6B-8E1BC2021998}"/>
    <cellStyle name="Percent 7 3 2 3" xfId="17591" xr:uid="{18BD8E10-1F32-48AC-B979-1FB3A4C83280}"/>
    <cellStyle name="Percent 7 3 2 3 2" xfId="17592" xr:uid="{9735376B-EE9D-4CDC-BAF8-25B510DD72DD}"/>
    <cellStyle name="Percent 7 3 2 3 2 2" xfId="33086" xr:uid="{0F429C9F-E1ED-4DDF-A1AD-E2914EEC3815}"/>
    <cellStyle name="Percent 7 3 2 3 3" xfId="17593" xr:uid="{4BB35FD0-B1B4-4316-9DFB-E51EF4A995A8}"/>
    <cellStyle name="Percent 7 3 2 3 3 2" xfId="33087" xr:uid="{55281389-BE03-4A08-8947-BBBC3EE9EBC9}"/>
    <cellStyle name="Percent 7 3 2 3 4" xfId="33085" xr:uid="{80686019-A460-47AB-8440-3DBB9549CCC3}"/>
    <cellStyle name="Percent 7 3 2 4" xfId="17594" xr:uid="{5621B9C0-86E8-4B3A-9B2D-B4E4A1B0C6F3}"/>
    <cellStyle name="Percent 7 3 2 4 2" xfId="17595" xr:uid="{E9342D0B-0F41-4BD3-AC72-335E6BE00EFA}"/>
    <cellStyle name="Percent 7 3 2 4 2 2" xfId="33089" xr:uid="{F04F613C-6FC0-458D-8694-8532AC081910}"/>
    <cellStyle name="Percent 7 3 2 4 3" xfId="17596" xr:uid="{B625928E-EE39-4E1A-8915-251EC4B9FB89}"/>
    <cellStyle name="Percent 7 3 2 4 3 2" xfId="33090" xr:uid="{27463ACA-949B-47CC-9230-0146B1D6E45E}"/>
    <cellStyle name="Percent 7 3 2 4 4" xfId="33088" xr:uid="{B8A92A51-1000-481D-83E9-BD45E1D61AA1}"/>
    <cellStyle name="Percent 7 3 2 5" xfId="17597" xr:uid="{B9AD9F57-1945-4604-9998-567A292B42A0}"/>
    <cellStyle name="Percent 7 3 2 5 2" xfId="17598" xr:uid="{090FCC93-CB59-4B4B-916F-E905C53389EF}"/>
    <cellStyle name="Percent 7 3 2 5 2 2" xfId="33092" xr:uid="{D7EC3539-CDC5-4356-97FB-A5630537AA02}"/>
    <cellStyle name="Percent 7 3 2 5 3" xfId="33091" xr:uid="{1C55A8B1-9D17-41B3-8772-2A5CAB4730D2}"/>
    <cellStyle name="Percent 7 3 2 6" xfId="17599" xr:uid="{0C93F53D-AA08-4510-B560-BF6A52116DA0}"/>
    <cellStyle name="Percent 7 3 2 6 2" xfId="17600" xr:uid="{4FE66C52-4623-4554-B006-819AEB7F578B}"/>
    <cellStyle name="Percent 7 3 2 6 2 2" xfId="33094" xr:uid="{6E38F067-4597-487E-AE09-E5DCEA3A5688}"/>
    <cellStyle name="Percent 7 3 2 6 3" xfId="33093" xr:uid="{4F23AE3B-11AF-4211-95A0-802C6F4646E1}"/>
    <cellStyle name="Percent 7 3 2 7" xfId="17601" xr:uid="{560895E4-9500-467A-B994-472B2C80A8C2}"/>
    <cellStyle name="Percent 7 3 2 7 2" xfId="33095" xr:uid="{F8883AE8-C16E-40AD-A1BB-6226C3E53D95}"/>
    <cellStyle name="Percent 7 3 2_sales contracts" xfId="17581" xr:uid="{D9B99CD1-574F-4C81-B6C5-7C5084FB7A9E}"/>
    <cellStyle name="Percent 7 3 3" xfId="2170" xr:uid="{00000000-0005-0000-0000-0000EC090000}"/>
    <cellStyle name="Percent 7 3 3 2" xfId="17603" xr:uid="{C361F54D-63BB-4FF6-AB01-0CE70272DA64}"/>
    <cellStyle name="Percent 7 3 3 2 2" xfId="17604" xr:uid="{F8B6CE45-A618-4CEA-B784-6228E364CF43}"/>
    <cellStyle name="Percent 7 3 3 2 2 2" xfId="33097" xr:uid="{C5BB0102-64E1-484B-B165-505FEB1F294C}"/>
    <cellStyle name="Percent 7 3 3 2 3" xfId="17605" xr:uid="{19E6A133-CD88-4A36-8AF9-FE27BEE2F535}"/>
    <cellStyle name="Percent 7 3 3 2 3 2" xfId="33098" xr:uid="{D0902C1D-62E5-47A3-849A-A5B9917FF8DA}"/>
    <cellStyle name="Percent 7 3 3 2 4" xfId="33096" xr:uid="{8C671A1D-322C-4197-8918-9453703BBE6C}"/>
    <cellStyle name="Percent 7 3 3 3" xfId="17606" xr:uid="{6A43C04B-9A35-4F17-B2D8-0D4FE1BABBF4}"/>
    <cellStyle name="Percent 7 3 3 3 2" xfId="17607" xr:uid="{2D9204E5-9AAC-4A87-A875-75D1224C6DD4}"/>
    <cellStyle name="Percent 7 3 3 3 2 2" xfId="33100" xr:uid="{AA71F1A1-F924-4853-BC9F-DF11DA797BF4}"/>
    <cellStyle name="Percent 7 3 3 3 3" xfId="33099" xr:uid="{2FFC4827-555B-412F-B5AC-17384BB8BD15}"/>
    <cellStyle name="Percent 7 3 3 4" xfId="17608" xr:uid="{0CF61A86-3981-4D01-B37E-C030D9CE9704}"/>
    <cellStyle name="Percent 7 3 3 4 2" xfId="17609" xr:uid="{420E5535-229E-473C-ABFB-D67E1669E967}"/>
    <cellStyle name="Percent 7 3 3 4 2 2" xfId="33102" xr:uid="{577B84C5-D96C-4613-9A94-5FFB67ECB233}"/>
    <cellStyle name="Percent 7 3 3 4 3" xfId="33101" xr:uid="{A69D6724-3EAC-4D1C-857F-91DFE76C5C98}"/>
    <cellStyle name="Percent 7 3 3 5" xfId="17610" xr:uid="{B7A58B29-91A5-47AD-8735-704FC7179B9F}"/>
    <cellStyle name="Percent 7 3 3 5 2" xfId="33103" xr:uid="{D6EA6EF9-BA04-48C4-BF89-086D8320396F}"/>
    <cellStyle name="Percent 7 3 3_sales contracts" xfId="17602" xr:uid="{77EB4836-1BCC-4DC1-B8B1-164E2005A4C5}"/>
    <cellStyle name="Percent 7 3 4" xfId="17611" xr:uid="{58881FC3-5774-4068-B55F-2BD36F5EE5B7}"/>
    <cellStyle name="Percent 7 3 4 2" xfId="17612" xr:uid="{DE366B55-1561-44D1-8C06-EC12A74871D8}"/>
    <cellStyle name="Percent 7 3 4 2 2" xfId="33105" xr:uid="{1EF830C3-3ECB-4ADF-A90F-F4AC8A88B3D7}"/>
    <cellStyle name="Percent 7 3 4 3" xfId="17613" xr:uid="{B279E017-92AA-4E49-809B-3EC4C0CA077A}"/>
    <cellStyle name="Percent 7 3 4 3 2" xfId="33106" xr:uid="{0DCBEE8A-BAD3-4A61-A031-F50192B63EB2}"/>
    <cellStyle name="Percent 7 3 4 4" xfId="33104" xr:uid="{8203BFF1-0605-435B-8D87-EE9C72A4C72F}"/>
    <cellStyle name="Percent 7 3 5" xfId="17614" xr:uid="{736AD828-DCD2-4A13-99EE-F5D3C26985E5}"/>
    <cellStyle name="Percent 7 3 5 2" xfId="17615" xr:uid="{E7842FC8-6476-4F88-A8BE-8B8E36D77B25}"/>
    <cellStyle name="Percent 7 3 5 2 2" xfId="33108" xr:uid="{3F729E96-B193-42B7-8CFA-19CF845E414F}"/>
    <cellStyle name="Percent 7 3 5 3" xfId="17616" xr:uid="{EDE67952-7183-4208-89F9-7A2F388BF407}"/>
    <cellStyle name="Percent 7 3 5 3 2" xfId="33109" xr:uid="{2B1B318E-BE30-4E7C-8CE9-CD2C4D023F49}"/>
    <cellStyle name="Percent 7 3 5 4" xfId="33107" xr:uid="{C7C86AE2-F0F2-4784-94F7-C845E9E24BF4}"/>
    <cellStyle name="Percent 7 3 6" xfId="17617" xr:uid="{51477AE3-C1B0-4482-B7F9-7A462D301826}"/>
    <cellStyle name="Percent 7 3 6 2" xfId="17618" xr:uid="{F94B942F-79F6-4D92-B141-98BEA0A3E6DB}"/>
    <cellStyle name="Percent 7 3 6 2 2" xfId="33111" xr:uid="{E71A00AF-9C68-4DA4-BE09-00E36376B4BD}"/>
    <cellStyle name="Percent 7 3 6 3" xfId="33110" xr:uid="{B64B6E7E-F208-4430-AD5E-9D4CB33E2147}"/>
    <cellStyle name="Percent 7 3 7" xfId="17619" xr:uid="{C77B71C4-5801-4957-9293-DD6783CE181C}"/>
    <cellStyle name="Percent 7 3 7 2" xfId="17620" xr:uid="{8F1EBDAD-597D-402B-8A12-D5E1B0FC8CF3}"/>
    <cellStyle name="Percent 7 3 7 2 2" xfId="33113" xr:uid="{0B2D8EBD-1D2C-43B7-B917-8F9D837CC83A}"/>
    <cellStyle name="Percent 7 3 7 3" xfId="33112" xr:uid="{D9AE8CE5-48DB-4A91-9800-5C1C814464D2}"/>
    <cellStyle name="Percent 7 3 8" xfId="17621" xr:uid="{F097077C-7D7F-4CEF-A7A4-6909B507708A}"/>
    <cellStyle name="Percent 7 3 8 2" xfId="33114" xr:uid="{5D1F3A96-D997-45B5-B0E0-484BDB983B78}"/>
    <cellStyle name="Percent 7 3 9" xfId="34387" xr:uid="{8AA6F059-85D4-4423-BCDA-8ED6E45F552F}"/>
    <cellStyle name="Percent 7 3_sales contracts" xfId="17580" xr:uid="{016B0439-4E9C-4816-A8FD-E93E0EE3CBCD}"/>
    <cellStyle name="Percent 7 4" xfId="2171" xr:uid="{00000000-0005-0000-0000-0000ED090000}"/>
    <cellStyle name="Percent 7 4 2" xfId="2172" xr:uid="{00000000-0005-0000-0000-0000EE090000}"/>
    <cellStyle name="Percent 7 4 2 2" xfId="17624" xr:uid="{4CE850DD-23E0-4DE1-AA42-07780C9C181D}"/>
    <cellStyle name="Percent 7 4 2 2 2" xfId="17625" xr:uid="{017280B7-2875-44EA-9961-97E59E01FF3D}"/>
    <cellStyle name="Percent 7 4 2 2 2 2" xfId="33116" xr:uid="{536145AF-4109-4F83-B4B9-603A81EBC424}"/>
    <cellStyle name="Percent 7 4 2 2 3" xfId="17626" xr:uid="{9E9D96D6-3CD8-4A72-9680-167D667CAA33}"/>
    <cellStyle name="Percent 7 4 2 2 3 2" xfId="33117" xr:uid="{3FF98FD6-0B48-4F50-BC3D-002AF21A3CE4}"/>
    <cellStyle name="Percent 7 4 2 2 4" xfId="33115" xr:uid="{2948CCA0-EA48-4477-95EF-39BDABFBC980}"/>
    <cellStyle name="Percent 7 4 2 3" xfId="17627" xr:uid="{45962652-9C5B-463D-B349-92E84314E9C7}"/>
    <cellStyle name="Percent 7 4 2 3 2" xfId="17628" xr:uid="{3035197C-0028-4C9B-9AF3-69725CDE2B80}"/>
    <cellStyle name="Percent 7 4 2 3 2 2" xfId="33119" xr:uid="{84919338-B8EC-4426-95C9-2D52F1B28900}"/>
    <cellStyle name="Percent 7 4 2 3 3" xfId="33118" xr:uid="{B768B10D-32BE-4720-B94F-CF7126922E28}"/>
    <cellStyle name="Percent 7 4 2 4" xfId="17629" xr:uid="{D11D7BD0-024C-4311-BEC8-9FE1EF0EA8E4}"/>
    <cellStyle name="Percent 7 4 2 4 2" xfId="17630" xr:uid="{9F31315F-309E-495C-95B4-7036F492F571}"/>
    <cellStyle name="Percent 7 4 2 4 2 2" xfId="33121" xr:uid="{C78E90A5-C4F2-473E-A179-5011E8FD4704}"/>
    <cellStyle name="Percent 7 4 2 4 3" xfId="33120" xr:uid="{B5027E39-9B3B-4FAF-A289-22ACB82844AD}"/>
    <cellStyle name="Percent 7 4 2 5" xfId="17631" xr:uid="{FE3B0725-C22E-442C-A993-24C2451C04C3}"/>
    <cellStyle name="Percent 7 4 2 5 2" xfId="33122" xr:uid="{BCE0C4F2-7093-43F6-85F8-910B9322D21D}"/>
    <cellStyle name="Percent 7 4 2_sales contracts" xfId="17623" xr:uid="{3024565C-B516-452E-B838-0F72B47442BE}"/>
    <cellStyle name="Percent 7 4 3" xfId="17632" xr:uid="{9642B4F5-BC14-45ED-A22E-FE8D2CEAD8DC}"/>
    <cellStyle name="Percent 7 4 3 2" xfId="17633" xr:uid="{1CB50E12-A2D4-4303-8862-C44080F8E2A5}"/>
    <cellStyle name="Percent 7 4 3 2 2" xfId="33124" xr:uid="{65C1FC83-DDDF-497C-9892-1075C19F5428}"/>
    <cellStyle name="Percent 7 4 3 3" xfId="17634" xr:uid="{0400C109-9643-465A-B21E-0CD9DC512FC2}"/>
    <cellStyle name="Percent 7 4 3 3 2" xfId="33125" xr:uid="{DFF8304C-5528-4015-A858-B86319962D7F}"/>
    <cellStyle name="Percent 7 4 3 4" xfId="33123" xr:uid="{0EC1F132-E86E-48DA-90FD-C2E5EE061793}"/>
    <cellStyle name="Percent 7 4 4" xfId="17635" xr:uid="{DC4355B7-F78B-49F1-BDA8-CBAD55B1CDA2}"/>
    <cellStyle name="Percent 7 4 4 2" xfId="17636" xr:uid="{75CFBD20-A54F-4656-9AB6-2F174A8BB83B}"/>
    <cellStyle name="Percent 7 4 4 2 2" xfId="33127" xr:uid="{4B0BD2C9-7649-4BAC-AB47-61E2A042104E}"/>
    <cellStyle name="Percent 7 4 4 3" xfId="17637" xr:uid="{67FD8589-6FD0-48F2-84AE-7AB332B0D97B}"/>
    <cellStyle name="Percent 7 4 4 3 2" xfId="33128" xr:uid="{67C5F965-5B17-4D43-ACD2-EF0124C47A97}"/>
    <cellStyle name="Percent 7 4 4 4" xfId="33126" xr:uid="{BFB4E1FB-0CFC-42AD-90AA-EC8EEBE32168}"/>
    <cellStyle name="Percent 7 4 5" xfId="17638" xr:uid="{89F21F54-2896-4DA7-8C5D-A4A3DD1474E9}"/>
    <cellStyle name="Percent 7 4 5 2" xfId="17639" xr:uid="{07911296-791E-47F3-91A7-ECCCDAA06417}"/>
    <cellStyle name="Percent 7 4 5 2 2" xfId="33130" xr:uid="{BF9199B1-6623-4A22-9DBD-EF8EE8E28BE9}"/>
    <cellStyle name="Percent 7 4 5 3" xfId="33129" xr:uid="{F03513D4-9C2B-42F8-B607-EBD731AA6037}"/>
    <cellStyle name="Percent 7 4 6" xfId="17640" xr:uid="{ED8C0EAE-1A29-4F70-82D3-39F934534FC2}"/>
    <cellStyle name="Percent 7 4 6 2" xfId="17641" xr:uid="{EDBDA553-8BD5-44EC-97C2-F875DBFF806F}"/>
    <cellStyle name="Percent 7 4 6 2 2" xfId="33132" xr:uid="{22D22E34-0706-44E1-B393-D13F431D76E5}"/>
    <cellStyle name="Percent 7 4 6 3" xfId="33131" xr:uid="{2176C4C9-5759-42B7-8D31-05B8BACFB54A}"/>
    <cellStyle name="Percent 7 4 7" xfId="17642" xr:uid="{2EA74243-A00D-4CDB-B72F-4BFA12ADB9CE}"/>
    <cellStyle name="Percent 7 4 7 2" xfId="33133" xr:uid="{057D4DD0-8141-48BB-A73F-140D27A9CED6}"/>
    <cellStyle name="Percent 7 4 8" xfId="34388" xr:uid="{85EDA4A6-4BD2-4118-805F-E3EB5F23AA27}"/>
    <cellStyle name="Percent 7 4_sales contracts" xfId="17622" xr:uid="{6AD12F57-1196-4031-A4C1-E9F9C4147A19}"/>
    <cellStyle name="Percent 7 5" xfId="2173" xr:uid="{00000000-0005-0000-0000-0000EF090000}"/>
    <cellStyle name="Percent 7 5 2" xfId="2174" xr:uid="{00000000-0005-0000-0000-0000F0090000}"/>
    <cellStyle name="Percent 7 5 2 2" xfId="17645" xr:uid="{29B98B9E-28DC-4BA0-B794-73768BAD311A}"/>
    <cellStyle name="Percent 7 5 2 2 2" xfId="17646" xr:uid="{1A357E41-B426-480D-9DBC-8267CB2BE68E}"/>
    <cellStyle name="Percent 7 5 2 2 2 2" xfId="33135" xr:uid="{D76C8941-1EC9-46CE-AEB0-3D70EF36AB2F}"/>
    <cellStyle name="Percent 7 5 2 2 3" xfId="17647" xr:uid="{5EED01E5-68A6-456D-9715-897F48D1FE5C}"/>
    <cellStyle name="Percent 7 5 2 2 3 2" xfId="33136" xr:uid="{A9625957-523B-46CA-9C11-09BEA3001602}"/>
    <cellStyle name="Percent 7 5 2 2 4" xfId="33134" xr:uid="{5EEDF015-52C2-4A5F-8916-D0E42875CC29}"/>
    <cellStyle name="Percent 7 5 2 3" xfId="17648" xr:uid="{A42A1178-F651-4666-A3AB-645ACAAAEADD}"/>
    <cellStyle name="Percent 7 5 2 3 2" xfId="17649" xr:uid="{33207B9D-3E28-4320-95AA-6F78D31ED889}"/>
    <cellStyle name="Percent 7 5 2 3 2 2" xfId="33138" xr:uid="{36B73042-4A32-406A-952B-C2D45BBC4AAD}"/>
    <cellStyle name="Percent 7 5 2 3 3" xfId="33137" xr:uid="{8DBE1032-FC19-478C-B3E1-4A87562AEA77}"/>
    <cellStyle name="Percent 7 5 2 4" xfId="17650" xr:uid="{572969B5-CF6B-4599-AB4C-9D3A9F85CE07}"/>
    <cellStyle name="Percent 7 5 2 4 2" xfId="17651" xr:uid="{4E524C24-E37F-4887-94C6-E1961061C99B}"/>
    <cellStyle name="Percent 7 5 2 4 2 2" xfId="33140" xr:uid="{02A6FCAA-C6AC-4677-B2B7-6C24E6EFB27D}"/>
    <cellStyle name="Percent 7 5 2 4 3" xfId="33139" xr:uid="{B95F50E1-B61E-4AC7-8C1E-75AA094FAD22}"/>
    <cellStyle name="Percent 7 5 2 5" xfId="17652" xr:uid="{5F2A963C-8336-4DB1-A0E6-EFE69A21D649}"/>
    <cellStyle name="Percent 7 5 2 5 2" xfId="33141" xr:uid="{C54BD404-976D-4711-B694-3FFB0D571826}"/>
    <cellStyle name="Percent 7 5 2_sales contracts" xfId="17644" xr:uid="{2BA523BF-D62A-4638-B999-82BC8BABC9F0}"/>
    <cellStyle name="Percent 7 5 3" xfId="17653" xr:uid="{78CB4C83-D03F-4DD1-A540-BBE0A1006562}"/>
    <cellStyle name="Percent 7 5 3 2" xfId="17654" xr:uid="{95DB6BCD-A416-40A0-A7D1-600615283D8F}"/>
    <cellStyle name="Percent 7 5 3 2 2" xfId="33143" xr:uid="{BFC6203D-2E65-4F20-BCF6-ECB30C584563}"/>
    <cellStyle name="Percent 7 5 3 3" xfId="17655" xr:uid="{0803CDBC-6F79-4368-8C57-E5843425E685}"/>
    <cellStyle name="Percent 7 5 3 3 2" xfId="33144" xr:uid="{84C696E9-241B-4A18-9E14-2CAC7D875BFB}"/>
    <cellStyle name="Percent 7 5 3 4" xfId="33142" xr:uid="{EA0132D7-5E81-4F5F-A8E2-4D913E60AE63}"/>
    <cellStyle name="Percent 7 5 4" xfId="17656" xr:uid="{EF696730-1401-4D27-A70E-DBB2F2758229}"/>
    <cellStyle name="Percent 7 5 4 2" xfId="17657" xr:uid="{1D36859B-9181-45C5-ADD0-EAF4E1E61888}"/>
    <cellStyle name="Percent 7 5 4 2 2" xfId="33146" xr:uid="{54340378-6411-485B-9C1D-CAABAD5CE72D}"/>
    <cellStyle name="Percent 7 5 4 3" xfId="17658" xr:uid="{6EC124E7-3B38-454D-A932-723AF4072025}"/>
    <cellStyle name="Percent 7 5 4 3 2" xfId="33147" xr:uid="{AD1202E9-63C1-4A81-8AAA-2A9C8F42174A}"/>
    <cellStyle name="Percent 7 5 4 4" xfId="33145" xr:uid="{7603FD8B-9044-429F-B1DD-9F6D59F0E71F}"/>
    <cellStyle name="Percent 7 5 5" xfId="17659" xr:uid="{EFD6F975-BF42-43EC-900D-13D20526C7BF}"/>
    <cellStyle name="Percent 7 5 5 2" xfId="17660" xr:uid="{FD361109-6AA4-4E1F-80D0-F92270D38EFC}"/>
    <cellStyle name="Percent 7 5 5 2 2" xfId="33149" xr:uid="{33BCD16F-3A5C-49EE-9DD4-CB74A9ABE1A7}"/>
    <cellStyle name="Percent 7 5 5 3" xfId="33148" xr:uid="{840F08BD-0D9D-4E3B-A37C-68378444B59D}"/>
    <cellStyle name="Percent 7 5 6" xfId="17661" xr:uid="{CAE89335-B0AA-4773-8E49-AFD9BCB517DB}"/>
    <cellStyle name="Percent 7 5 6 2" xfId="17662" xr:uid="{24D90245-200C-4642-A74C-8BA3A7BC17CA}"/>
    <cellStyle name="Percent 7 5 6 2 2" xfId="33151" xr:uid="{5F34F22E-2AD3-44E2-8A2C-A356222039F9}"/>
    <cellStyle name="Percent 7 5 6 3" xfId="33150" xr:uid="{24CCE2EF-AA87-479C-B575-293AB93CCDD1}"/>
    <cellStyle name="Percent 7 5 7" xfId="17663" xr:uid="{F1E6905E-B86D-41DD-94DB-E3401C27F7A3}"/>
    <cellStyle name="Percent 7 5 7 2" xfId="33152" xr:uid="{1CC05A85-F11C-425A-A6FE-60A6A075B371}"/>
    <cellStyle name="Percent 7 5_sales contracts" xfId="17643" xr:uid="{31F26A59-2DED-4028-90DD-EA0B6CABB7F4}"/>
    <cellStyle name="Percent 7 6" xfId="2175" xr:uid="{00000000-0005-0000-0000-0000F1090000}"/>
    <cellStyle name="Percent 7 6 2" xfId="17665" xr:uid="{397256A0-2C52-4583-AD9F-AEF270C25110}"/>
    <cellStyle name="Percent 7 6 2 2" xfId="33153" xr:uid="{426D93CA-1470-4524-9B96-426430C2C4B4}"/>
    <cellStyle name="Percent 7 6 3" xfId="17666" xr:uid="{CBAAB46F-CA23-4AEF-BCEA-5FE3A4D082D0}"/>
    <cellStyle name="Percent 7 6 3 2" xfId="17667" xr:uid="{23A4EDD4-26F0-42EF-AD40-AB6B1E511A8C}"/>
    <cellStyle name="Percent 7 6 3 2 2" xfId="33155" xr:uid="{AE1009D2-53A9-4087-9AB3-B47343C9229E}"/>
    <cellStyle name="Percent 7 6 3 3" xfId="17668" xr:uid="{A19BA9D3-B597-40B4-9135-0AEF507CD1AA}"/>
    <cellStyle name="Percent 7 6 3 3 2" xfId="33156" xr:uid="{E6BA941A-77E2-491A-A95D-C2B30BFD6F05}"/>
    <cellStyle name="Percent 7 6 3 4" xfId="33154" xr:uid="{97B21005-DD39-4859-A278-6978F34ECA88}"/>
    <cellStyle name="Percent 7 6 4" xfId="17669" xr:uid="{75823BBC-33E5-4B58-BCA7-3C2720ADAB2B}"/>
    <cellStyle name="Percent 7 6 4 2" xfId="17670" xr:uid="{150EAB7C-4432-4866-9651-B00D76BCE2D9}"/>
    <cellStyle name="Percent 7 6 4 2 2" xfId="33158" xr:uid="{BDCCAEB0-FC67-468F-BD7B-8078836D67CC}"/>
    <cellStyle name="Percent 7 6 4 3" xfId="33157" xr:uid="{4F57DFCB-1CB9-4562-89BB-F6A9030A97E5}"/>
    <cellStyle name="Percent 7 6_sales contracts" xfId="17664" xr:uid="{28955222-6CED-4D8A-B71F-4C2528F3F851}"/>
    <cellStyle name="Percent 7 7" xfId="17671" xr:uid="{2A8CDA9F-6FB0-490D-97AE-B8F5837F63AD}"/>
    <cellStyle name="Percent 7 7 2" xfId="17672" xr:uid="{764303EB-EF75-4ACC-A55C-53373DE0D95A}"/>
    <cellStyle name="Percent 7 7 2 2" xfId="17673" xr:uid="{BF4835DB-88C3-4D47-82FE-318F09BDD328}"/>
    <cellStyle name="Percent 7 7 2 2 2" xfId="33161" xr:uid="{D4B17492-D044-4BEC-B1A9-53ADF5A3D05F}"/>
    <cellStyle name="Percent 7 7 2 3" xfId="33160" xr:uid="{65771E8D-C81D-4A13-839A-AD2AF33E44F7}"/>
    <cellStyle name="Percent 7 7 3" xfId="17674" xr:uid="{106E5DED-3878-4EF0-B4EC-ACFF09479752}"/>
    <cellStyle name="Percent 7 7 3 2" xfId="17675" xr:uid="{09BBCCA3-BCB1-42BF-BD38-21C3E81BF769}"/>
    <cellStyle name="Percent 7 7 3 2 2" xfId="33163" xr:uid="{5ECC30BC-B29C-4A27-ABF2-02EF59449144}"/>
    <cellStyle name="Percent 7 7 3 3" xfId="33162" xr:uid="{297F248E-BF90-4BF3-B7FE-D553BE03F679}"/>
    <cellStyle name="Percent 7 7 4" xfId="17676" xr:uid="{C24AEE5F-92BD-4CAB-BC28-1417ED754D57}"/>
    <cellStyle name="Percent 7 7 4 2" xfId="33164" xr:uid="{6BD64CD0-3C13-47A4-8E9A-0A2F4850E82C}"/>
    <cellStyle name="Percent 7 7 5" xfId="33159" xr:uid="{8F9A6987-FC04-4BA9-B64E-34EC166542A5}"/>
    <cellStyle name="Percent 7 8" xfId="17677" xr:uid="{68A2D499-9DF1-4425-866E-5BAB7AF3D128}"/>
    <cellStyle name="Percent 7 8 2" xfId="17678" xr:uid="{A18039E7-23F8-4B7F-BBFE-AC9EAEB7B03C}"/>
    <cellStyle name="Percent 7 8 2 2" xfId="33166" xr:uid="{E5333384-9463-4310-A825-F115D2D7D420}"/>
    <cellStyle name="Percent 7 8 3" xfId="17679" xr:uid="{F2E8136E-F8AE-4ABC-BF4F-A42263E88421}"/>
    <cellStyle name="Percent 7 8 3 2" xfId="33167" xr:uid="{0884E225-548E-418B-99C3-4F5B3B48EF57}"/>
    <cellStyle name="Percent 7 8 4" xfId="33165" xr:uid="{274C8A50-0101-4538-B56E-8A264553A353}"/>
    <cellStyle name="Percent 7 9" xfId="17680" xr:uid="{0587E9FD-3E99-47CF-A85B-A3ADB173300F}"/>
    <cellStyle name="Percent 7 9 2" xfId="17681" xr:uid="{AE3E8552-AF48-401D-846D-B80D22C61D56}"/>
    <cellStyle name="Percent 7 9 2 2" xfId="33169" xr:uid="{CC775FEC-D540-4172-884D-6257353F7D5F}"/>
    <cellStyle name="Percent 7 9 3" xfId="33168" xr:uid="{15500D72-2695-42A5-9972-B40E41B68D83}"/>
    <cellStyle name="Percent 7_Canada W" xfId="35764" xr:uid="{D03B5612-BA90-47C3-95FC-DEDC14114BF6}"/>
    <cellStyle name="Percent 70" xfId="620" xr:uid="{00000000-0005-0000-0000-0000F2090000}"/>
    <cellStyle name="Percent 71" xfId="622" xr:uid="{00000000-0005-0000-0000-0000F3090000}"/>
    <cellStyle name="Percent 72" xfId="624" xr:uid="{00000000-0005-0000-0000-0000F4090000}"/>
    <cellStyle name="Percent 73" xfId="626" xr:uid="{00000000-0005-0000-0000-0000F5090000}"/>
    <cellStyle name="Percent 74" xfId="628" xr:uid="{00000000-0005-0000-0000-0000F6090000}"/>
    <cellStyle name="Percent 75" xfId="630" xr:uid="{00000000-0005-0000-0000-0000F7090000}"/>
    <cellStyle name="Percent 76" xfId="585" xr:uid="{00000000-0005-0000-0000-0000F8090000}"/>
    <cellStyle name="Percent 77" xfId="2245" xr:uid="{00000000-0005-0000-0000-0000F9090000}"/>
    <cellStyle name="Percent 78" xfId="17919" xr:uid="{1B13CD6B-4E5C-41AB-BB5D-47E9099BE1F0}"/>
    <cellStyle name="Percent 79" xfId="17921" xr:uid="{C5C87525-67A1-47E0-B664-F6A9E1BE0566}"/>
    <cellStyle name="Percent 8" xfId="395" xr:uid="{00000000-0005-0000-0000-0000FA090000}"/>
    <cellStyle name="Percent 8 10" xfId="17682" xr:uid="{6E3F95D6-CD82-4030-BD9A-5000E7AD0562}"/>
    <cellStyle name="Percent 8 10 2" xfId="17683" xr:uid="{7E19350B-681B-4C6F-A1E5-6980E76C9DCC}"/>
    <cellStyle name="Percent 8 10 2 2" xfId="33171" xr:uid="{729CCBF6-5BA9-4094-BFD7-40364554D072}"/>
    <cellStyle name="Percent 8 10 3" xfId="33170" xr:uid="{23BB65FB-1697-4139-96B6-290EAC2B383E}"/>
    <cellStyle name="Percent 8 11" xfId="17684" xr:uid="{E1857EFA-35D9-4E46-897D-F5F1C55590C2}"/>
    <cellStyle name="Percent 8 11 2" xfId="33172" xr:uid="{9E55DEC1-5816-4083-A6EA-63AC032D6BF4}"/>
    <cellStyle name="Percent 8 12" xfId="33924" xr:uid="{A4994F72-A843-4D0D-B8DD-2710295D7E4A}"/>
    <cellStyle name="Percent 8 13" xfId="19598" xr:uid="{342975FB-F5B1-4C0E-AD8B-66FD30A72C26}"/>
    <cellStyle name="Percent 8 2" xfId="2176" xr:uid="{00000000-0005-0000-0000-0000FB090000}"/>
    <cellStyle name="Percent 8 2 2" xfId="2177" xr:uid="{00000000-0005-0000-0000-0000FC090000}"/>
    <cellStyle name="Percent 8 2 2 2" xfId="2178" xr:uid="{00000000-0005-0000-0000-0000FD090000}"/>
    <cellStyle name="Percent 8 2 2 2 2" xfId="17688" xr:uid="{06B29D74-B80F-43A8-8447-4117B86DE8E6}"/>
    <cellStyle name="Percent 8 2 2 2 2 2" xfId="17689" xr:uid="{BA828B60-0DAD-4525-A6E5-E5B7BC4D5BE2}"/>
    <cellStyle name="Percent 8 2 2 2 2 2 2" xfId="33174" xr:uid="{16E8CFD6-4133-47D5-A34D-4030EF4C98D8}"/>
    <cellStyle name="Percent 8 2 2 2 2 3" xfId="17690" xr:uid="{B248EE13-B398-4268-AB5C-4DFC97FAC191}"/>
    <cellStyle name="Percent 8 2 2 2 2 3 2" xfId="33175" xr:uid="{B5B625F4-4B75-4725-B293-97A4F69613AC}"/>
    <cellStyle name="Percent 8 2 2 2 2 4" xfId="33173" xr:uid="{27A236E6-65A7-43E5-A3B0-FE003CFB43DD}"/>
    <cellStyle name="Percent 8 2 2 2 3" xfId="17691" xr:uid="{E78B91CC-6B44-4951-9321-3ACF7829B931}"/>
    <cellStyle name="Percent 8 2 2 2 3 2" xfId="17692" xr:uid="{D7D46090-9909-4DB7-A441-E890849EC74D}"/>
    <cellStyle name="Percent 8 2 2 2 3 2 2" xfId="33177" xr:uid="{8F1A6412-2386-487E-9DAA-203F6A5BA93C}"/>
    <cellStyle name="Percent 8 2 2 2 3 3" xfId="33176" xr:uid="{46961E6B-5DCE-469B-BA00-C1CA44532EFE}"/>
    <cellStyle name="Percent 8 2 2 2 4" xfId="17693" xr:uid="{F292129C-FC95-405F-83D1-FC7F3F155F4E}"/>
    <cellStyle name="Percent 8 2 2 2 4 2" xfId="17694" xr:uid="{08921322-8A78-4EEC-993D-7D5F253FDF6E}"/>
    <cellStyle name="Percent 8 2 2 2 4 2 2" xfId="33179" xr:uid="{98889E15-182D-4905-BAD0-39CCAF52422F}"/>
    <cellStyle name="Percent 8 2 2 2 4 3" xfId="33178" xr:uid="{4C0701A6-2A8D-4A05-AFDD-6FBA09EA3491}"/>
    <cellStyle name="Percent 8 2 2 2 5" xfId="17695" xr:uid="{76FD3C03-695B-4309-A90E-961A29A57153}"/>
    <cellStyle name="Percent 8 2 2 2 5 2" xfId="33180" xr:uid="{AD027350-08AB-4AF7-BEC2-15259B92AF9E}"/>
    <cellStyle name="Percent 8 2 2 2_sales contracts" xfId="17687" xr:uid="{C5826188-C16C-40E4-B1D5-08F290AB95AB}"/>
    <cellStyle name="Percent 8 2 2 3" xfId="17696" xr:uid="{F2EEBA07-6F2A-4A7C-B891-1453544DF9C2}"/>
    <cellStyle name="Percent 8 2 2 3 2" xfId="17697" xr:uid="{CB927001-93D2-488B-810B-E9B61FEF8548}"/>
    <cellStyle name="Percent 8 2 2 3 2 2" xfId="33182" xr:uid="{7DD00F05-981A-4A5A-B190-2F3B4328903F}"/>
    <cellStyle name="Percent 8 2 2 3 3" xfId="17698" xr:uid="{4069B272-271D-4B4B-9E6B-928A5074EDCF}"/>
    <cellStyle name="Percent 8 2 2 3 3 2" xfId="33183" xr:uid="{236CB465-2FBA-4555-B1F3-0C2DBE0627EF}"/>
    <cellStyle name="Percent 8 2 2 3 4" xfId="33181" xr:uid="{E9719287-FC10-4D95-8AD2-175E5A33087E}"/>
    <cellStyle name="Percent 8 2 2 4" xfId="17699" xr:uid="{6D051A98-D99F-4C09-969B-DA611BFB613A}"/>
    <cellStyle name="Percent 8 2 2 4 2" xfId="17700" xr:uid="{CFC0FEC2-05FD-4708-811B-06F129D858BE}"/>
    <cellStyle name="Percent 8 2 2 4 2 2" xfId="33185" xr:uid="{70A026CF-8F43-4DD6-90D4-E948EFBEC8BE}"/>
    <cellStyle name="Percent 8 2 2 4 3" xfId="17701" xr:uid="{90155664-A906-4BA0-B378-E1E5E485B6CB}"/>
    <cellStyle name="Percent 8 2 2 4 3 2" xfId="33186" xr:uid="{2D3409D1-4929-4429-BED7-8C1A2D27D850}"/>
    <cellStyle name="Percent 8 2 2 4 4" xfId="33184" xr:uid="{825B4789-94DB-4903-8A8F-88C0F1FB9861}"/>
    <cellStyle name="Percent 8 2 2 5" xfId="17702" xr:uid="{57F35A52-C457-4858-920E-7F5878851814}"/>
    <cellStyle name="Percent 8 2 2 5 2" xfId="17703" xr:uid="{C2913775-3FA0-4B0E-804E-B14433C53562}"/>
    <cellStyle name="Percent 8 2 2 5 2 2" xfId="33188" xr:uid="{ECF366DC-51FC-4F17-B7D6-58ED2CFE8607}"/>
    <cellStyle name="Percent 8 2 2 5 3" xfId="33187" xr:uid="{F8233843-AC1E-4C07-A5CE-EEB569543938}"/>
    <cellStyle name="Percent 8 2 2 6" xfId="17704" xr:uid="{B229C1B0-60D3-4F21-9E99-585654317EB4}"/>
    <cellStyle name="Percent 8 2 2 6 2" xfId="17705" xr:uid="{24F3195D-320C-498D-8DA2-EB938779E759}"/>
    <cellStyle name="Percent 8 2 2 6 2 2" xfId="33190" xr:uid="{0E85C799-6259-4417-B4F7-AD19C5659550}"/>
    <cellStyle name="Percent 8 2 2 6 3" xfId="33189" xr:uid="{676D42A3-071A-4711-917F-0347122011AB}"/>
    <cellStyle name="Percent 8 2 2 7" xfId="17706" xr:uid="{EC318C9D-7D1A-4D50-A897-0E5D2CCFF807}"/>
    <cellStyle name="Percent 8 2 2 7 2" xfId="33191" xr:uid="{5803F4B5-7851-42F0-B073-9DA77D0FE417}"/>
    <cellStyle name="Percent 8 2 2_sales contracts" xfId="17686" xr:uid="{591D601B-F1E7-49BE-9150-6C2E0D7AF2ED}"/>
    <cellStyle name="Percent 8 2 3" xfId="2179" xr:uid="{00000000-0005-0000-0000-0000FE090000}"/>
    <cellStyle name="Percent 8 2 3 2" xfId="17708" xr:uid="{7FBA212F-C1EB-46A8-B5E8-73534DE05EAE}"/>
    <cellStyle name="Percent 8 2 3 2 2" xfId="33192" xr:uid="{2E5C9CCF-8F9D-4320-8C9D-67F71D89541F}"/>
    <cellStyle name="Percent 8 2 3 3" xfId="17709" xr:uid="{044358D0-0A3F-4AD6-AC6C-1CE02048B9BD}"/>
    <cellStyle name="Percent 8 2 3 3 2" xfId="17710" xr:uid="{637511C3-70E3-4F44-B546-CFE08EF5570A}"/>
    <cellStyle name="Percent 8 2 3 3 2 2" xfId="33194" xr:uid="{5A9824A5-61C6-42F5-A47E-932BB0E80B7B}"/>
    <cellStyle name="Percent 8 2 3 3 3" xfId="17711" xr:uid="{A26355F4-4F70-4178-8215-FC7C7275B086}"/>
    <cellStyle name="Percent 8 2 3 3 3 2" xfId="33195" xr:uid="{CDCD2158-208F-4F0D-AD3A-7A3A62F78947}"/>
    <cellStyle name="Percent 8 2 3 3 4" xfId="33193" xr:uid="{011FAA92-2845-4BE0-B0E4-DA51EB5FB8E2}"/>
    <cellStyle name="Percent 8 2 3 4" xfId="17712" xr:uid="{5DE18906-5969-4331-8633-6EFBFC6617E7}"/>
    <cellStyle name="Percent 8 2 3 4 2" xfId="17713" xr:uid="{89487E71-1EFB-47F5-9DD4-272A0962220D}"/>
    <cellStyle name="Percent 8 2 3 4 2 2" xfId="33197" xr:uid="{A407CE66-8701-4C72-B65F-EF4C7B6014B4}"/>
    <cellStyle name="Percent 8 2 3 4 3" xfId="33196" xr:uid="{40D6E6CC-2B9B-4294-8D13-63E6611F9B8B}"/>
    <cellStyle name="Percent 8 2 3_sales contracts" xfId="17707" xr:uid="{05AAEC73-19CF-4C12-B63A-4F157A718393}"/>
    <cellStyle name="Percent 8 2 4" xfId="17714" xr:uid="{36F60A8D-441F-4D2E-A384-BFA12D5A3F7C}"/>
    <cellStyle name="Percent 8 2 4 2" xfId="17715" xr:uid="{124999A0-406C-4C56-BF43-CA0C016E2BAD}"/>
    <cellStyle name="Percent 8 2 4 2 2" xfId="17716" xr:uid="{0BA9CA8E-0E9C-4B91-B667-7AD02EBDB757}"/>
    <cellStyle name="Percent 8 2 4 2 2 2" xfId="33200" xr:uid="{05C1C281-B424-41EF-AF2D-9115E83593DD}"/>
    <cellStyle name="Percent 8 2 4 2 3" xfId="33199" xr:uid="{B9DAC17A-228A-498B-979D-8F0F9FE094B9}"/>
    <cellStyle name="Percent 8 2 4 3" xfId="17717" xr:uid="{EDC2549A-0FEA-4B87-92B6-CB3D2428038F}"/>
    <cellStyle name="Percent 8 2 4 3 2" xfId="17718" xr:uid="{2A817BA5-233D-443C-AEEA-27555DE169AC}"/>
    <cellStyle name="Percent 8 2 4 3 2 2" xfId="33202" xr:uid="{45A67F29-5756-4A10-A24F-4ABD16E99000}"/>
    <cellStyle name="Percent 8 2 4 3 3" xfId="33201" xr:uid="{4BC36C1B-5FFE-41D3-8A89-3937B41E5D05}"/>
    <cellStyle name="Percent 8 2 4 4" xfId="17719" xr:uid="{EBF14AA0-701A-45AA-A27A-6FF81D437933}"/>
    <cellStyle name="Percent 8 2 4 4 2" xfId="33203" xr:uid="{F8C4590F-98EC-40AD-8BA2-FC56702ABF0B}"/>
    <cellStyle name="Percent 8 2 4 5" xfId="33198" xr:uid="{146173E2-ACF5-44A5-B970-B945667E21D5}"/>
    <cellStyle name="Percent 8 2 5" xfId="17720" xr:uid="{399169D3-2707-4494-B56F-38897376B457}"/>
    <cellStyle name="Percent 8 2 5 2" xfId="17721" xr:uid="{BD5EE270-9A44-4510-A314-7AA8F51AF77B}"/>
    <cellStyle name="Percent 8 2 5 2 2" xfId="33205" xr:uid="{DE70858F-F73C-4CBA-B2E1-B0A9B9AE6560}"/>
    <cellStyle name="Percent 8 2 5 3" xfId="17722" xr:uid="{FE461F91-B746-497A-B914-2D4ADD6C3BA2}"/>
    <cellStyle name="Percent 8 2 5 3 2" xfId="33206" xr:uid="{0A447358-DF5F-46EF-A957-39192A6E993A}"/>
    <cellStyle name="Percent 8 2 5 4" xfId="33204" xr:uid="{C005F597-036F-4BFA-83B9-4C7E14159B0E}"/>
    <cellStyle name="Percent 8 2 6" xfId="17723" xr:uid="{050CC96E-37E2-46BA-9EF8-D7F726444BC5}"/>
    <cellStyle name="Percent 8 2 6 2" xfId="17724" xr:uid="{2158169F-45D9-4618-A99D-1550163DD379}"/>
    <cellStyle name="Percent 8 2 6 2 2" xfId="33208" xr:uid="{7FA2DC77-EA55-473D-8304-0281576C8440}"/>
    <cellStyle name="Percent 8 2 6 3" xfId="33207" xr:uid="{F91B3A1D-536C-4BF0-A059-7CC988D6E632}"/>
    <cellStyle name="Percent 8 2 7" xfId="17725" xr:uid="{32BE0214-81C6-4981-BEC7-568787DE5117}"/>
    <cellStyle name="Percent 8 2 7 2" xfId="17726" xr:uid="{D110AA25-1F35-4F8E-9FAF-4D975798C6F5}"/>
    <cellStyle name="Percent 8 2 7 2 2" xfId="33210" xr:uid="{C6B9EBAA-FD4F-4B8F-AB86-4F4AE11D06D1}"/>
    <cellStyle name="Percent 8 2 7 3" xfId="33209" xr:uid="{CE69ADCE-F681-44C7-B7AB-086822110C7B}"/>
    <cellStyle name="Percent 8 2 8" xfId="17727" xr:uid="{DB0F7969-F5A7-4EFC-ADDF-3DA6090D7217}"/>
    <cellStyle name="Percent 8 2 8 2" xfId="33211" xr:uid="{6FE75271-CDDB-4BE6-A25A-493F2F7B924A}"/>
    <cellStyle name="Percent 8 2 9" xfId="34389" xr:uid="{54DE99F9-7D0E-4E4A-B528-C1A582C0E267}"/>
    <cellStyle name="Percent 8 2_sales contracts" xfId="17685" xr:uid="{611E9CD1-2F63-4907-A8EF-0F6447E3AE72}"/>
    <cellStyle name="Percent 8 3" xfId="2180" xr:uid="{00000000-0005-0000-0000-0000FF090000}"/>
    <cellStyle name="Percent 8 3 10" xfId="34390" xr:uid="{A08F8A53-A090-40E6-9D33-79476ECD82AF}"/>
    <cellStyle name="Percent 8 3 2" xfId="2181" xr:uid="{00000000-0005-0000-0000-0000000A0000}"/>
    <cellStyle name="Percent 8 3 2 2" xfId="2182" xr:uid="{00000000-0005-0000-0000-0000010A0000}"/>
    <cellStyle name="Percent 8 3 2 2 2" xfId="17731" xr:uid="{DF39B3EB-5702-4BB9-9ACC-4FDB620F66A9}"/>
    <cellStyle name="Percent 8 3 2 2 2 2" xfId="17732" xr:uid="{E27CEE32-8AC4-47BF-8300-4FBA063793D2}"/>
    <cellStyle name="Percent 8 3 2 2 2 2 2" xfId="33213" xr:uid="{A40BF9F5-EC36-4099-BB4E-BD4B97ABA981}"/>
    <cellStyle name="Percent 8 3 2 2 2 3" xfId="17733" xr:uid="{D74F8525-BE65-4C6C-96E5-432E6B38B93B}"/>
    <cellStyle name="Percent 8 3 2 2 2 3 2" xfId="33214" xr:uid="{2EC8CFD9-24E4-4C89-98C0-239F68440DA5}"/>
    <cellStyle name="Percent 8 3 2 2 2 4" xfId="33212" xr:uid="{CDF0B9E9-0D59-4176-9A0D-ED02BD29D054}"/>
    <cellStyle name="Percent 8 3 2 2 3" xfId="17734" xr:uid="{DBB6CC47-E13F-49C1-ABFC-DB4CC260DC51}"/>
    <cellStyle name="Percent 8 3 2 2 3 2" xfId="17735" xr:uid="{FA441B3A-91D0-42A6-82B2-A0C913CEEA8A}"/>
    <cellStyle name="Percent 8 3 2 2 3 2 2" xfId="33216" xr:uid="{C241E6DB-1D28-45AD-B6E7-DC8B4A7BA542}"/>
    <cellStyle name="Percent 8 3 2 2 3 3" xfId="33215" xr:uid="{6435D83A-B657-47F0-A454-7EE01637B2E2}"/>
    <cellStyle name="Percent 8 3 2 2 4" xfId="17736" xr:uid="{B2B2CCE1-951A-44F1-AD6F-F999699FE642}"/>
    <cellStyle name="Percent 8 3 2 2 4 2" xfId="17737" xr:uid="{F41B15E6-EF70-461D-A9D0-AB901F39FF17}"/>
    <cellStyle name="Percent 8 3 2 2 4 2 2" xfId="33218" xr:uid="{AC416110-3ACB-40FC-AD09-23192B5614A9}"/>
    <cellStyle name="Percent 8 3 2 2 4 3" xfId="33217" xr:uid="{B21E2013-E2C6-465F-9645-6953191F5C60}"/>
    <cellStyle name="Percent 8 3 2 2 5" xfId="17738" xr:uid="{4103CE75-57CE-43CF-8CFD-6FDAA9068396}"/>
    <cellStyle name="Percent 8 3 2 2 5 2" xfId="33219" xr:uid="{258A9286-7967-481B-8567-ED29F65F9F0D}"/>
    <cellStyle name="Percent 8 3 2 2_sales contracts" xfId="17730" xr:uid="{4A27FD7A-7F7B-4469-AAD2-48495D575735}"/>
    <cellStyle name="Percent 8 3 2 3" xfId="17739" xr:uid="{0F8E4C79-887C-4233-9214-280F9F177AAD}"/>
    <cellStyle name="Percent 8 3 2 3 2" xfId="17740" xr:uid="{351E6CFA-1709-40C2-BA6C-EA3B7D0A8C8F}"/>
    <cellStyle name="Percent 8 3 2 3 2 2" xfId="33221" xr:uid="{247498AD-D594-493A-8576-195DFFC71117}"/>
    <cellStyle name="Percent 8 3 2 3 3" xfId="17741" xr:uid="{0B820C57-9C68-40C6-A691-4B39F36B2D78}"/>
    <cellStyle name="Percent 8 3 2 3 3 2" xfId="33222" xr:uid="{C5EBD90A-8E8A-46B2-98C7-9AF273C7A618}"/>
    <cellStyle name="Percent 8 3 2 3 4" xfId="33220" xr:uid="{DDFCCB2B-4106-43BA-9ADE-4CA06EF0B350}"/>
    <cellStyle name="Percent 8 3 2 4" xfId="17742" xr:uid="{17CAF150-E567-4EF6-B685-D8254368802C}"/>
    <cellStyle name="Percent 8 3 2 4 2" xfId="17743" xr:uid="{B9B1AF6A-3F62-4587-BB75-D688961982CD}"/>
    <cellStyle name="Percent 8 3 2 4 2 2" xfId="33224" xr:uid="{667F7619-7AB8-45E6-B62C-22E36B243B92}"/>
    <cellStyle name="Percent 8 3 2 4 3" xfId="17744" xr:uid="{29196AFE-33F7-4BCB-B678-4E1FC3637CA7}"/>
    <cellStyle name="Percent 8 3 2 4 3 2" xfId="33225" xr:uid="{1D8C8CC8-26A6-42EB-9087-82B5E65ECC4D}"/>
    <cellStyle name="Percent 8 3 2 4 4" xfId="33223" xr:uid="{9D8078E6-D848-4F48-8492-9654A6C5366B}"/>
    <cellStyle name="Percent 8 3 2 5" xfId="17745" xr:uid="{DAE48D9F-E268-4EB2-910A-787A8A62ADCB}"/>
    <cellStyle name="Percent 8 3 2 5 2" xfId="17746" xr:uid="{F738A9DD-191D-4C89-B636-3268164AAA1B}"/>
    <cellStyle name="Percent 8 3 2 5 2 2" xfId="33227" xr:uid="{E7FD8CD0-D4D5-4F7A-A121-7267B1FFAA77}"/>
    <cellStyle name="Percent 8 3 2 5 3" xfId="33226" xr:uid="{477B035B-650D-422A-AA19-2712F5ADE7CA}"/>
    <cellStyle name="Percent 8 3 2 6" xfId="17747" xr:uid="{F4558FC2-AA54-4C45-A583-118EEAA65C68}"/>
    <cellStyle name="Percent 8 3 2 6 2" xfId="17748" xr:uid="{E874F3EC-A93C-49E0-8BAF-62D591FB77B1}"/>
    <cellStyle name="Percent 8 3 2 6 2 2" xfId="33229" xr:uid="{9C0268A0-A403-4988-92FA-B2AE6DDD78C8}"/>
    <cellStyle name="Percent 8 3 2 6 3" xfId="33228" xr:uid="{33D4D7F6-4FC6-4593-9F1D-AF93A09DFD75}"/>
    <cellStyle name="Percent 8 3 2 7" xfId="17749" xr:uid="{AF67297C-D9BE-45C7-B741-8788163AA9C4}"/>
    <cellStyle name="Percent 8 3 2 7 2" xfId="33230" xr:uid="{913C5B2C-5EB5-48E8-95C3-DBEBDD967D85}"/>
    <cellStyle name="Percent 8 3 2_sales contracts" xfId="17729" xr:uid="{7A85A164-A137-4D92-ABA0-4F82D42CF531}"/>
    <cellStyle name="Percent 8 3 3" xfId="2183" xr:uid="{00000000-0005-0000-0000-0000020A0000}"/>
    <cellStyle name="Percent 8 3 3 2" xfId="17751" xr:uid="{CAE11B43-32A7-44B5-99E0-3CA4DF33FC49}"/>
    <cellStyle name="Percent 8 3 3 2 2" xfId="17752" xr:uid="{0AE7E88D-58E8-433A-9FC0-3F117A2CE155}"/>
    <cellStyle name="Percent 8 3 3 2 2 2" xfId="17753" xr:uid="{33D61239-7FBF-45AA-ACB3-C22B5C28BC68}"/>
    <cellStyle name="Percent 8 3 3 2 2 2 2" xfId="33233" xr:uid="{ED7A04D1-0885-439F-8266-6EFEB068F7AE}"/>
    <cellStyle name="Percent 8 3 3 2 2 3" xfId="33232" xr:uid="{7624ED4F-C0C2-4B69-888B-ED43EAE81ED4}"/>
    <cellStyle name="Percent 8 3 3 2 3" xfId="17754" xr:uid="{9F6945A6-C4AA-48DD-A1DA-F1BEBE38AEE0}"/>
    <cellStyle name="Percent 8 3 3 2 3 2" xfId="17755" xr:uid="{17F75203-D8E0-475D-A226-ED3FF4672FF8}"/>
    <cellStyle name="Percent 8 3 3 2 3 2 2" xfId="33235" xr:uid="{A50B44D6-063A-4888-B876-AF3CC22CC8C9}"/>
    <cellStyle name="Percent 8 3 3 2 3 3" xfId="33234" xr:uid="{D6434BAB-EC9D-4A5D-8055-5D716058E321}"/>
    <cellStyle name="Percent 8 3 3 2 4" xfId="17756" xr:uid="{CED90473-1A02-4DAD-9EB3-CEAEB92BA998}"/>
    <cellStyle name="Percent 8 3 3 2 4 2" xfId="33236" xr:uid="{D95BA39E-3FC0-40B8-BCEA-7D53A1EB8B16}"/>
    <cellStyle name="Percent 8 3 3 2 5" xfId="33231" xr:uid="{4355E68E-A34F-4904-9544-C60277C32EA6}"/>
    <cellStyle name="Percent 8 3 3 3" xfId="17757" xr:uid="{BB7C5CA3-636D-446F-A1D6-D772D1891B98}"/>
    <cellStyle name="Percent 8 3 3 3 2" xfId="17758" xr:uid="{C9303C62-05E8-4D9F-A171-12AFB06F7969}"/>
    <cellStyle name="Percent 8 3 3 3 2 2" xfId="33238" xr:uid="{2685F575-1F44-4534-8A78-3CB7B7BE9C90}"/>
    <cellStyle name="Percent 8 3 3 3 3" xfId="17759" xr:uid="{5D55302F-2225-4D94-BE2A-B76B1BA77C33}"/>
    <cellStyle name="Percent 8 3 3 3 3 2" xfId="33239" xr:uid="{A2A9A665-BC3D-4818-99F3-90D4BD85C06D}"/>
    <cellStyle name="Percent 8 3 3 3 4" xfId="33237" xr:uid="{558F51EA-F506-4AAE-9E40-A26A3550D328}"/>
    <cellStyle name="Percent 8 3 3 4" xfId="17760" xr:uid="{79757871-3B27-484B-805F-7BA2FADEE5B5}"/>
    <cellStyle name="Percent 8 3 3 4 2" xfId="17761" xr:uid="{4B58DF8C-E4CF-4FDA-A861-2A80A92BF11E}"/>
    <cellStyle name="Percent 8 3 3 4 2 2" xfId="33241" xr:uid="{0411EBBD-EAAB-49E0-9870-ACDB21BF7545}"/>
    <cellStyle name="Percent 8 3 3 4 3" xfId="33240" xr:uid="{F12B5474-9295-494F-A759-F2757B36A3C9}"/>
    <cellStyle name="Percent 8 3 3 5" xfId="17762" xr:uid="{808F0E83-2487-48C0-80B3-3D6F4EF7E1D9}"/>
    <cellStyle name="Percent 8 3 3 5 2" xfId="17763" xr:uid="{3836DAD0-7D37-4E5C-8ED3-7B312613E4F0}"/>
    <cellStyle name="Percent 8 3 3 5 2 2" xfId="33243" xr:uid="{152C36A5-3D8F-46AF-83E0-81A2694D17F8}"/>
    <cellStyle name="Percent 8 3 3 5 3" xfId="33242" xr:uid="{6CA73309-37A7-46D6-B4A1-FD36559ED576}"/>
    <cellStyle name="Percent 8 3 3 6" xfId="17764" xr:uid="{0D38FFE9-26F2-44D7-8986-F5F566B46CAC}"/>
    <cellStyle name="Percent 8 3 3 6 2" xfId="33244" xr:uid="{585AD75C-85C3-4E65-B893-02FC06C200D5}"/>
    <cellStyle name="Percent 8 3 3_sales contracts" xfId="17750" xr:uid="{2DE73813-A5C5-4924-BAE5-EFC574F322DA}"/>
    <cellStyle name="Percent 8 3 4" xfId="17765" xr:uid="{73C59A46-64E0-49B8-88B0-C6FAA535A5AD}"/>
    <cellStyle name="Percent 8 3 4 2" xfId="17766" xr:uid="{092EE3CE-7E21-4C8B-BE6B-099EA0DD954B}"/>
    <cellStyle name="Percent 8 3 4 2 2" xfId="17767" xr:uid="{BC70F63C-5850-4EFC-BA99-B2F200E1EF16}"/>
    <cellStyle name="Percent 8 3 4 2 2 2" xfId="17768" xr:uid="{DB52EB40-F54C-4DFA-844B-41E6720F95D3}"/>
    <cellStyle name="Percent 8 3 4 2 2 2 2" xfId="33248" xr:uid="{036E0966-7054-4877-AA7D-798C555A0023}"/>
    <cellStyle name="Percent 8 3 4 2 2 3" xfId="33247" xr:uid="{7C853BD5-C99F-4E97-AC0D-1E430540F7BC}"/>
    <cellStyle name="Percent 8 3 4 2 3" xfId="17769" xr:uid="{4B4C6CD5-0167-42C7-AE18-47B58D299844}"/>
    <cellStyle name="Percent 8 3 4 2 3 2" xfId="17770" xr:uid="{0093B220-2257-484F-878A-49213A20F578}"/>
    <cellStyle name="Percent 8 3 4 2 3 2 2" xfId="33250" xr:uid="{F4ED29EC-E077-45FC-90DE-CA3B2C728364}"/>
    <cellStyle name="Percent 8 3 4 2 3 3" xfId="33249" xr:uid="{0DB5115C-ADCA-4C48-885F-06F04CC9913C}"/>
    <cellStyle name="Percent 8 3 4 2 4" xfId="17771" xr:uid="{8019534C-93B3-4A6B-8011-B626E32047FA}"/>
    <cellStyle name="Percent 8 3 4 2 4 2" xfId="33251" xr:uid="{BB68C332-CA55-45D6-8521-D386A6012C3A}"/>
    <cellStyle name="Percent 8 3 4 2 5" xfId="33246" xr:uid="{2398CF2C-1AE4-46FF-8D11-DAA0612D71BE}"/>
    <cellStyle name="Percent 8 3 4 3" xfId="17772" xr:uid="{6D6C28D2-DC93-4288-80EF-5EB61CE13288}"/>
    <cellStyle name="Percent 8 3 4 3 2" xfId="17773" xr:uid="{135960F5-7373-4D88-BDDE-D08084C9A539}"/>
    <cellStyle name="Percent 8 3 4 3 2 2" xfId="33253" xr:uid="{617DD434-7B34-447A-9CA8-92695658C090}"/>
    <cellStyle name="Percent 8 3 4 3 3" xfId="33252" xr:uid="{429904D7-D7B0-4610-9543-D1102FD4DEE9}"/>
    <cellStyle name="Percent 8 3 4 4" xfId="17774" xr:uid="{6CA046C9-A5E7-4DC9-933F-500DE1358754}"/>
    <cellStyle name="Percent 8 3 4 4 2" xfId="17775" xr:uid="{8397BDEE-769A-498D-8D78-1C4E4B04E45C}"/>
    <cellStyle name="Percent 8 3 4 4 2 2" xfId="33255" xr:uid="{59316D53-5580-490F-8C52-57170F31AD2B}"/>
    <cellStyle name="Percent 8 3 4 4 3" xfId="33254" xr:uid="{BD45D3AF-9740-4EB0-90A1-4942D819E45B}"/>
    <cellStyle name="Percent 8 3 4 5" xfId="17776" xr:uid="{DBD4D516-0901-4864-8115-8E010250DB7F}"/>
    <cellStyle name="Percent 8 3 4 5 2" xfId="33256" xr:uid="{53F4174E-09FC-490F-AC88-760D9CBE774E}"/>
    <cellStyle name="Percent 8 3 4 6" xfId="33245" xr:uid="{A35DFA4A-692A-43D4-81E2-7327DCE475EA}"/>
    <cellStyle name="Percent 8 3 5" xfId="17777" xr:uid="{2C9E8C87-BCE0-4B0A-9E99-EFAD5CC34E2C}"/>
    <cellStyle name="Percent 8 3 5 2" xfId="17778" xr:uid="{2E767B52-F981-4F3A-9D2D-8C40D70EB9AA}"/>
    <cellStyle name="Percent 8 3 5 2 2" xfId="17779" xr:uid="{B1D97B5A-98F7-46F9-BCDC-6F7324E7479F}"/>
    <cellStyle name="Percent 8 3 5 2 2 2" xfId="33259" xr:uid="{6BFC3740-933D-4142-A4A8-22CBF2AA0B00}"/>
    <cellStyle name="Percent 8 3 5 2 3" xfId="33258" xr:uid="{29E6E34B-28CC-4604-B307-81B031B9BA3B}"/>
    <cellStyle name="Percent 8 3 5 3" xfId="17780" xr:uid="{0075424A-759A-4481-93E2-331DA5079BB9}"/>
    <cellStyle name="Percent 8 3 5 3 2" xfId="17781" xr:uid="{A2DE7BDB-D20E-4611-A6BC-84D78B97EC1E}"/>
    <cellStyle name="Percent 8 3 5 3 2 2" xfId="33261" xr:uid="{4C869C06-CB7F-416B-84D2-14D9C620D0BE}"/>
    <cellStyle name="Percent 8 3 5 3 3" xfId="33260" xr:uid="{32CF4344-42CF-4FCF-8BDF-5846B3333DD8}"/>
    <cellStyle name="Percent 8 3 5 4" xfId="17782" xr:uid="{E1FB86D9-8902-48DE-8BCC-BD834CDB1432}"/>
    <cellStyle name="Percent 8 3 5 4 2" xfId="33262" xr:uid="{C43987E4-9F9E-431E-BD9E-7CAFAB1D893C}"/>
    <cellStyle name="Percent 8 3 5 5" xfId="33257" xr:uid="{3ACB2315-AD09-466B-8462-C9B0610B9C06}"/>
    <cellStyle name="Percent 8 3 6" xfId="17783" xr:uid="{1F28DFF9-8AAA-4F59-B351-533E52349BCE}"/>
    <cellStyle name="Percent 8 3 6 2" xfId="17784" xr:uid="{D23C44C6-4D5E-45A8-A934-E388BF036098}"/>
    <cellStyle name="Percent 8 3 6 2 2" xfId="33264" xr:uid="{CD964F96-E989-42D8-A91B-78805D105526}"/>
    <cellStyle name="Percent 8 3 6 3" xfId="17785" xr:uid="{4E601447-5D75-4D68-AA2F-B1FAE4A0A768}"/>
    <cellStyle name="Percent 8 3 6 3 2" xfId="33265" xr:uid="{53844929-0A2F-475B-BA1D-BAB122867DA6}"/>
    <cellStyle name="Percent 8 3 6 4" xfId="33263" xr:uid="{E06304D2-DC0B-43BD-96D1-1F5F66D28607}"/>
    <cellStyle name="Percent 8 3 7" xfId="17786" xr:uid="{49EAE125-EA84-41F1-8D65-3794FAEE21D0}"/>
    <cellStyle name="Percent 8 3 7 2" xfId="17787" xr:uid="{2251E10C-8D98-4C75-899A-4AA062C6C2F9}"/>
    <cellStyle name="Percent 8 3 7 2 2" xfId="33267" xr:uid="{83512B34-971E-4E29-A2BA-CA9F84C8E2CB}"/>
    <cellStyle name="Percent 8 3 7 3" xfId="33266" xr:uid="{9F9D5439-8FBE-4AA0-9A63-214F44250C77}"/>
    <cellStyle name="Percent 8 3 8" xfId="17788" xr:uid="{D6D8DC2D-9332-4E73-8792-F20DFAA56F53}"/>
    <cellStyle name="Percent 8 3 8 2" xfId="17789" xr:uid="{9DB09380-CC1D-4A7F-AE3B-C6FA7E4B3539}"/>
    <cellStyle name="Percent 8 3 8 2 2" xfId="33269" xr:uid="{214A7F9A-BD03-441D-B222-20BBB878042C}"/>
    <cellStyle name="Percent 8 3 8 3" xfId="33268" xr:uid="{8BA0E0CF-B0CF-4BA9-9E32-872E181CCB36}"/>
    <cellStyle name="Percent 8 3 9" xfId="17790" xr:uid="{5C879CE6-D54B-4499-9F66-68183A294607}"/>
    <cellStyle name="Percent 8 3 9 2" xfId="33270" xr:uid="{76F322C3-7A09-4FF1-8290-8BBF04BCD07D}"/>
    <cellStyle name="Percent 8 3_sales contracts" xfId="17728" xr:uid="{CD977912-18E0-448D-8089-F8174F04C304}"/>
    <cellStyle name="Percent 8 4" xfId="2184" xr:uid="{00000000-0005-0000-0000-0000030A0000}"/>
    <cellStyle name="Percent 8 4 2" xfId="2185" xr:uid="{00000000-0005-0000-0000-0000040A0000}"/>
    <cellStyle name="Percent 8 4 2 2" xfId="17793" xr:uid="{A18C7CEB-5F22-45F7-AD48-3089455679B8}"/>
    <cellStyle name="Percent 8 4 2 2 2" xfId="17794" xr:uid="{87A3A66B-FB02-48B9-B9D8-A5003B9DAD62}"/>
    <cellStyle name="Percent 8 4 2 2 2 2" xfId="33272" xr:uid="{F27EEAA9-CEBA-4238-9277-CC42FC23427E}"/>
    <cellStyle name="Percent 8 4 2 2 3" xfId="17795" xr:uid="{212F0BD9-9FD3-4834-8769-911718FAFC4B}"/>
    <cellStyle name="Percent 8 4 2 2 3 2" xfId="33273" xr:uid="{F1AE61E7-B9A5-4020-B17F-4069F444A0F9}"/>
    <cellStyle name="Percent 8 4 2 2 4" xfId="33271" xr:uid="{446123DB-2A6F-42B3-A0C9-A347421ECFCA}"/>
    <cellStyle name="Percent 8 4 2 3" xfId="17796" xr:uid="{E92ADE92-BB08-4FEE-9BAB-7AD86BAEB248}"/>
    <cellStyle name="Percent 8 4 2 3 2" xfId="17797" xr:uid="{4724B9BD-C31C-4D57-8D47-30C27FDA9BCB}"/>
    <cellStyle name="Percent 8 4 2 3 2 2" xfId="33275" xr:uid="{FAA9F946-ACAD-4FF8-BD2C-62E7BCF6859F}"/>
    <cellStyle name="Percent 8 4 2 3 3" xfId="33274" xr:uid="{A79AD387-BBE1-4957-8823-E679A7871FE8}"/>
    <cellStyle name="Percent 8 4 2 4" xfId="17798" xr:uid="{B8C869EF-4AC2-4406-9F4C-1E77BB95D256}"/>
    <cellStyle name="Percent 8 4 2 4 2" xfId="17799" xr:uid="{035FB050-47F1-4432-86BF-99597E37E618}"/>
    <cellStyle name="Percent 8 4 2 4 2 2" xfId="33277" xr:uid="{B3D8DDE4-09D5-46B5-8E07-DEB6A09BC1BD}"/>
    <cellStyle name="Percent 8 4 2 4 3" xfId="33276" xr:uid="{F4238F1D-1D76-413E-90E2-401DCC6FA98D}"/>
    <cellStyle name="Percent 8 4 2 5" xfId="17800" xr:uid="{3A956A39-7E2D-4186-AECF-F3C9D14207E1}"/>
    <cellStyle name="Percent 8 4 2 5 2" xfId="33278" xr:uid="{43EBC148-4D25-4DFC-9987-556BC3C54241}"/>
    <cellStyle name="Percent 8 4 2_sales contracts" xfId="17792" xr:uid="{1D19B864-0215-4F2A-BA94-96487897315C}"/>
    <cellStyle name="Percent 8 4 3" xfId="17801" xr:uid="{10A7595A-1C00-4E20-AB53-67B0B1CD9082}"/>
    <cellStyle name="Percent 8 4 3 2" xfId="17802" xr:uid="{0E4D3BF8-E7B5-499D-B1E4-686E75E911F7}"/>
    <cellStyle name="Percent 8 4 3 2 2" xfId="33280" xr:uid="{0291FBD6-EDCD-47C9-8AD5-C7FD74601D7B}"/>
    <cellStyle name="Percent 8 4 3 3" xfId="17803" xr:uid="{C58E72C5-58D2-4A4C-BBDA-64FD02EFA1F2}"/>
    <cellStyle name="Percent 8 4 3 3 2" xfId="33281" xr:uid="{6847D386-85C4-4125-B663-765D2C23B1A1}"/>
    <cellStyle name="Percent 8 4 3 4" xfId="33279" xr:uid="{6E7DE0AD-1E72-4A8D-BB20-6C70E5184930}"/>
    <cellStyle name="Percent 8 4 4" xfId="17804" xr:uid="{5516C6B4-4CC7-4DEF-8631-11AB54120E7C}"/>
    <cellStyle name="Percent 8 4 4 2" xfId="17805" xr:uid="{1BCD0F25-071C-4E90-AFAA-85C085DFE6E0}"/>
    <cellStyle name="Percent 8 4 4 2 2" xfId="33283" xr:uid="{C7538EA3-A294-42D8-B452-D236BD99BE50}"/>
    <cellStyle name="Percent 8 4 4 3" xfId="17806" xr:uid="{8353B352-FA61-445B-9D42-ACFD731B3145}"/>
    <cellStyle name="Percent 8 4 4 3 2" xfId="33284" xr:uid="{CAADB7D4-CC62-4C92-86B0-E99F2365C243}"/>
    <cellStyle name="Percent 8 4 4 4" xfId="33282" xr:uid="{5D146A4B-A1B9-45BD-8A21-6B68309795CC}"/>
    <cellStyle name="Percent 8 4 5" xfId="17807" xr:uid="{958CF54E-8EA5-40BF-916F-5F83FD32DE21}"/>
    <cellStyle name="Percent 8 4 5 2" xfId="17808" xr:uid="{8B95E5C6-7BF4-438C-BF0C-E886B66D9AA6}"/>
    <cellStyle name="Percent 8 4 5 2 2" xfId="33286" xr:uid="{9F0DB6AD-098B-49F5-B6D5-A5E161BF923E}"/>
    <cellStyle name="Percent 8 4 5 3" xfId="33285" xr:uid="{4393FB9F-F6EA-4400-BFC3-A62D26FCE1E2}"/>
    <cellStyle name="Percent 8 4 6" xfId="17809" xr:uid="{AE9E7211-8A3E-476C-86EC-FCC42E6027A0}"/>
    <cellStyle name="Percent 8 4 6 2" xfId="17810" xr:uid="{24553394-F542-4A75-ACFE-8F2583757FB8}"/>
    <cellStyle name="Percent 8 4 6 2 2" xfId="33288" xr:uid="{5AAE4E35-5A7B-47D6-B29A-49DCBF76F2C8}"/>
    <cellStyle name="Percent 8 4 6 3" xfId="33287" xr:uid="{9B908F26-0470-4FB7-8C72-EC08EEF2EABE}"/>
    <cellStyle name="Percent 8 4 7" xfId="17811" xr:uid="{75D0180E-45FA-4116-9D07-050D38AE7DB0}"/>
    <cellStyle name="Percent 8 4 7 2" xfId="33289" xr:uid="{F972B5CE-264C-4DF0-9E90-B82423729346}"/>
    <cellStyle name="Percent 8 4 8" xfId="34391" xr:uid="{A77E0C3C-F5E6-4FE2-9DE4-66383E7834AE}"/>
    <cellStyle name="Percent 8 4_sales contracts" xfId="17791" xr:uid="{E848588C-F819-4396-82B4-32BFEBBFC3C0}"/>
    <cellStyle name="Percent 8 5" xfId="2186" xr:uid="{00000000-0005-0000-0000-0000050A0000}"/>
    <cellStyle name="Percent 8 5 2" xfId="2187" xr:uid="{00000000-0005-0000-0000-0000060A0000}"/>
    <cellStyle name="Percent 8 5 2 2" xfId="17814" xr:uid="{889A4110-D31B-4292-A348-4223BEB5C2AB}"/>
    <cellStyle name="Percent 8 5 2 2 2" xfId="17815" xr:uid="{E772D2D7-8223-4F07-9174-219300AF310B}"/>
    <cellStyle name="Percent 8 5 2 2 2 2" xfId="33291" xr:uid="{3EB8D63E-6ECF-4DCA-A37B-1187F4934C89}"/>
    <cellStyle name="Percent 8 5 2 2 3" xfId="17816" xr:uid="{DD409431-6017-4B5C-94B2-775E8329E73D}"/>
    <cellStyle name="Percent 8 5 2 2 3 2" xfId="33292" xr:uid="{D942B1D6-73A2-4345-BB8D-4C3241C2318D}"/>
    <cellStyle name="Percent 8 5 2 2 4" xfId="33290" xr:uid="{E523B4DE-FC1A-4FFF-9C5D-98E14112BB4E}"/>
    <cellStyle name="Percent 8 5 2 3" xfId="17817" xr:uid="{40CB5669-2B34-4DDB-8FCD-72689F6E46D3}"/>
    <cellStyle name="Percent 8 5 2 3 2" xfId="17818" xr:uid="{AF6C15DE-1CA9-4B58-80A4-4E0AA7A2AE31}"/>
    <cellStyle name="Percent 8 5 2 3 2 2" xfId="33294" xr:uid="{007BE2BA-16DD-4684-88C3-9A9A25409472}"/>
    <cellStyle name="Percent 8 5 2 3 3" xfId="33293" xr:uid="{6B6D7DCA-E2EE-4644-B1A3-107EC6E28F92}"/>
    <cellStyle name="Percent 8 5 2 4" xfId="17819" xr:uid="{FCF7E8D7-FE7E-48CF-B1BE-BB560CC9FF90}"/>
    <cellStyle name="Percent 8 5 2 4 2" xfId="17820" xr:uid="{14EE7490-D62C-44F8-B73D-035106D54680}"/>
    <cellStyle name="Percent 8 5 2 4 2 2" xfId="33296" xr:uid="{87AB2BDF-63AF-4ECA-9ECC-FFF5DEF47F1F}"/>
    <cellStyle name="Percent 8 5 2 4 3" xfId="33295" xr:uid="{DADECBC6-8F7B-4DCD-8894-9FA60559C5B2}"/>
    <cellStyle name="Percent 8 5 2 5" xfId="17821" xr:uid="{366C361D-B19B-4865-8BEB-9C2C7906279D}"/>
    <cellStyle name="Percent 8 5 2 5 2" xfId="33297" xr:uid="{E8B8B247-3D36-4B1D-B04F-FA9B20020577}"/>
    <cellStyle name="Percent 8 5 2_sales contracts" xfId="17813" xr:uid="{E8174D92-1497-4D2E-BE96-3EE1BDFE8C40}"/>
    <cellStyle name="Percent 8 5 3" xfId="17822" xr:uid="{F5F758D1-0801-40DD-907F-E634F0295011}"/>
    <cellStyle name="Percent 8 5 3 2" xfId="17823" xr:uid="{55D8AF67-2EDC-443E-8AA4-BECBBF4DFB79}"/>
    <cellStyle name="Percent 8 5 3 2 2" xfId="33299" xr:uid="{DAB92145-44C1-496C-80EB-EF24EA38D774}"/>
    <cellStyle name="Percent 8 5 3 3" xfId="17824" xr:uid="{5F66342D-83FC-444F-B789-64BEF1B8B81D}"/>
    <cellStyle name="Percent 8 5 3 3 2" xfId="33300" xr:uid="{60C46E0D-C9DD-4635-B028-C78A43B60DE5}"/>
    <cellStyle name="Percent 8 5 3 4" xfId="33298" xr:uid="{129AD7B4-EE3F-4520-9692-5A7EB5E2FB15}"/>
    <cellStyle name="Percent 8 5 4" xfId="17825" xr:uid="{10368D92-D4D6-4A76-BC75-CFEFC4541719}"/>
    <cellStyle name="Percent 8 5 4 2" xfId="17826" xr:uid="{640A4ACB-3352-45AD-869F-EE55796AA202}"/>
    <cellStyle name="Percent 8 5 4 2 2" xfId="33302" xr:uid="{8901645F-6582-44CD-B646-A9671006229A}"/>
    <cellStyle name="Percent 8 5 4 3" xfId="17827" xr:uid="{CE3431EF-C3F0-45B7-96C2-E5497462182B}"/>
    <cellStyle name="Percent 8 5 4 3 2" xfId="33303" xr:uid="{CE4E52BF-F81D-4BEA-8ACE-FD3E2E3E9FBF}"/>
    <cellStyle name="Percent 8 5 4 4" xfId="33301" xr:uid="{7A50639C-3D2A-4F01-95C1-E13E052E78EE}"/>
    <cellStyle name="Percent 8 5 5" xfId="17828" xr:uid="{30C9A627-F4D5-4D72-907A-C9A045F640DD}"/>
    <cellStyle name="Percent 8 5 5 2" xfId="17829" xr:uid="{F512BE7F-B46A-4F45-9E4C-B5F7C72BCD7B}"/>
    <cellStyle name="Percent 8 5 5 2 2" xfId="33305" xr:uid="{9F7CB0BE-5B2C-49B3-B50C-3A55781F5E0A}"/>
    <cellStyle name="Percent 8 5 5 3" xfId="33304" xr:uid="{9474C5B0-E969-43E9-BAEC-355B3064886C}"/>
    <cellStyle name="Percent 8 5 6" xfId="17830" xr:uid="{058CCD79-2818-468D-A763-EB087574F425}"/>
    <cellStyle name="Percent 8 5 6 2" xfId="17831" xr:uid="{5C0E6CFD-4DF1-4C37-89AD-3CE49218857F}"/>
    <cellStyle name="Percent 8 5 6 2 2" xfId="33307" xr:uid="{B89AF194-29CD-40B4-9B68-CA82C2D26275}"/>
    <cellStyle name="Percent 8 5 6 3" xfId="33306" xr:uid="{E6A0CA3F-DCAE-434A-B83F-EF8832D39A76}"/>
    <cellStyle name="Percent 8 5 7" xfId="17832" xr:uid="{9D0BA438-8544-4635-8EBA-1D11EE804B97}"/>
    <cellStyle name="Percent 8 5 7 2" xfId="33308" xr:uid="{1E482DCF-4089-4167-B26C-E4CB460C2B07}"/>
    <cellStyle name="Percent 8 5_sales contracts" xfId="17812" xr:uid="{CAC8FE27-CF8F-4184-B64A-5A14ADA4D2ED}"/>
    <cellStyle name="Percent 8 6" xfId="2188" xr:uid="{00000000-0005-0000-0000-0000070A0000}"/>
    <cellStyle name="Percent 8 6 2" xfId="17834" xr:uid="{286458EE-B6C6-4AEA-A405-621B8DA1A9FC}"/>
    <cellStyle name="Percent 8 6 2 2" xfId="33309" xr:uid="{1A7AED29-DF4E-46B8-AE73-187D4F3C03F2}"/>
    <cellStyle name="Percent 8 6 3" xfId="17835" xr:uid="{644E1362-A56B-47B5-8E24-C1272BBB78D4}"/>
    <cellStyle name="Percent 8 6 3 2" xfId="17836" xr:uid="{06B4301A-18AB-4AC0-BF58-F8A9512BACBE}"/>
    <cellStyle name="Percent 8 6 3 2 2" xfId="33311" xr:uid="{C1C2DCE0-ACD0-421A-8B27-8CE9B767DE6B}"/>
    <cellStyle name="Percent 8 6 3 3" xfId="17837" xr:uid="{F8F7D879-6DB0-4366-84B4-CE90EC276C5B}"/>
    <cellStyle name="Percent 8 6 3 3 2" xfId="33312" xr:uid="{C77216C6-C1F8-4B24-98A5-D41EB6A6E5B6}"/>
    <cellStyle name="Percent 8 6 3 4" xfId="33310" xr:uid="{2DEF7CE6-6C9B-4048-8A50-E5B12F6FE01E}"/>
    <cellStyle name="Percent 8 6 4" xfId="17838" xr:uid="{C0D039D9-0EC5-4CD3-B35F-3DF610F1AF75}"/>
    <cellStyle name="Percent 8 6 4 2" xfId="17839" xr:uid="{234EE4FC-92C1-476F-8704-8744ED7C513F}"/>
    <cellStyle name="Percent 8 6 4 2 2" xfId="33314" xr:uid="{99F46921-C56D-4314-AEB6-EC01BDF6388F}"/>
    <cellStyle name="Percent 8 6 4 3" xfId="33313" xr:uid="{BB81A45E-4537-4C5A-A5D6-A135B1B1A094}"/>
    <cellStyle name="Percent 8 6_sales contracts" xfId="17833" xr:uid="{F3A9CEB7-08D5-4057-8F89-E9C46BD42794}"/>
    <cellStyle name="Percent 8 7" xfId="17840" xr:uid="{B52676C6-6C56-4A94-9C50-03A016EBB598}"/>
    <cellStyle name="Percent 8 7 2" xfId="17841" xr:uid="{D677E284-75F4-497F-ADAE-213FE6C0BE47}"/>
    <cellStyle name="Percent 8 7 2 2" xfId="17842" xr:uid="{D39F5CFB-550F-4895-A1F2-EBFBF8232E4C}"/>
    <cellStyle name="Percent 8 7 2 2 2" xfId="33317" xr:uid="{BCAB5AF9-DB93-4072-9091-8F35217333B9}"/>
    <cellStyle name="Percent 8 7 2 3" xfId="33316" xr:uid="{1E297AFE-4D30-47C5-A067-C7B1E27387EC}"/>
    <cellStyle name="Percent 8 7 3" xfId="17843" xr:uid="{C52F4A3F-D634-495D-ADD1-B8CDFF5C5FCC}"/>
    <cellStyle name="Percent 8 7 3 2" xfId="17844" xr:uid="{88B94F29-6390-4E65-8731-84530DC41B6D}"/>
    <cellStyle name="Percent 8 7 3 2 2" xfId="33319" xr:uid="{C98C4E40-8143-4A10-AE34-B21621116E0F}"/>
    <cellStyle name="Percent 8 7 3 3" xfId="33318" xr:uid="{B1DFFC15-21FA-4AAF-B05C-FC0F0BBE3FA6}"/>
    <cellStyle name="Percent 8 7 4" xfId="17845" xr:uid="{441EE5C7-D607-4551-89F7-6A61110684D4}"/>
    <cellStyle name="Percent 8 7 4 2" xfId="33320" xr:uid="{8814BB8E-194B-43C8-BD45-459C8B5AD005}"/>
    <cellStyle name="Percent 8 7 5" xfId="33315" xr:uid="{6A9CEAEC-1ADC-4E1C-BF34-312111D01714}"/>
    <cellStyle name="Percent 8 8" xfId="17846" xr:uid="{A6D23C63-78AC-46EA-A1A0-1EF62C23EEE9}"/>
    <cellStyle name="Percent 8 8 2" xfId="17847" xr:uid="{AFC9584E-A7F9-46CC-942E-E80C8968904F}"/>
    <cellStyle name="Percent 8 8 2 2" xfId="33322" xr:uid="{99545709-5AEC-4238-BEA8-879A2A8B4657}"/>
    <cellStyle name="Percent 8 8 3" xfId="17848" xr:uid="{7C26DA5F-E087-4071-B4A9-889879985DDA}"/>
    <cellStyle name="Percent 8 8 3 2" xfId="33323" xr:uid="{866B0657-E4BB-4927-B042-FD0355EEFD17}"/>
    <cellStyle name="Percent 8 8 4" xfId="33321" xr:uid="{75742906-3F5D-4981-917C-35FC8C7D4AA6}"/>
    <cellStyle name="Percent 8 9" xfId="17849" xr:uid="{B4E3AE36-3FAD-48D0-BADA-3372B1D148E9}"/>
    <cellStyle name="Percent 8 9 2" xfId="17850" xr:uid="{F5351758-2DB3-4DA5-86BA-050F211DFB0F}"/>
    <cellStyle name="Percent 8 9 2 2" xfId="33325" xr:uid="{F2B892D6-63D9-428D-AA63-43B1D02C13E7}"/>
    <cellStyle name="Percent 8 9 3" xfId="33324" xr:uid="{6DA83ADA-96C7-460D-A5B8-BB5D3BBEEA11}"/>
    <cellStyle name="Percent 8_Canada W" xfId="35765" xr:uid="{8921ADAB-7C90-481F-B47C-D030D684B523}"/>
    <cellStyle name="Percent 80" xfId="17989" xr:uid="{BDDD7D26-0004-40D4-9E3D-686176EAB2A8}"/>
    <cellStyle name="Percent 81" xfId="18000" xr:uid="{6D193BEF-5CBB-438B-AD37-4A83C88AFA5D}"/>
    <cellStyle name="Percent 82" xfId="17931" xr:uid="{A9C7AE56-8F51-4B1B-8455-0729C4452361}"/>
    <cellStyle name="Percent 83" xfId="17944" xr:uid="{73315C12-0393-4FAD-8637-01FDE82A19DA}"/>
    <cellStyle name="Percent 84" xfId="17932" xr:uid="{22BFCF6A-BFB7-4A2C-B018-6809E00FC35A}"/>
    <cellStyle name="Percent 85" xfId="17943" xr:uid="{276DCF55-B2E2-473D-8869-9FB89E958481}"/>
    <cellStyle name="Percent 86" xfId="17929" xr:uid="{0EC389FA-3633-4145-AB1C-C4F2E71F84AF}"/>
    <cellStyle name="Percent 87" xfId="17949" xr:uid="{49843267-DB05-4533-ABAA-981736F49F77}"/>
    <cellStyle name="Percent 88" xfId="17961" xr:uid="{08B42018-3041-4A82-839A-8425A6D0B45F}"/>
    <cellStyle name="Percent 89" xfId="17986" xr:uid="{A3D25F56-C424-4BD3-9E16-05785066E8CA}"/>
    <cellStyle name="Percent 9" xfId="398" xr:uid="{00000000-0005-0000-0000-0000080A0000}"/>
    <cellStyle name="Percent 9 2" xfId="33846" xr:uid="{011ECBE1-F764-4C66-A7F4-BCFBB2824F0C}"/>
    <cellStyle name="Percent 9 2 2" xfId="37218" xr:uid="{92C68808-E5DF-4950-BB99-8BA33D5B0FE5}"/>
    <cellStyle name="Percent 9 3" xfId="33847" xr:uid="{1853F9A7-E3DD-4DE9-8B37-34AF45AAF427}"/>
    <cellStyle name="Percent 9 3 2" xfId="37219" xr:uid="{BAACC177-E1B8-43C1-A84C-B24393DAB7AC}"/>
    <cellStyle name="Percent 9 4" xfId="33845" xr:uid="{3136547E-592F-4E81-935E-C4A87D7B25DE}"/>
    <cellStyle name="Percent 9 5" xfId="33926" xr:uid="{C561EBA3-2845-478C-A995-C632B09F6B50}"/>
    <cellStyle name="Percent 9 6" xfId="18132" xr:uid="{9503E100-D030-47BC-9D9A-F40E26816DAF}"/>
    <cellStyle name="Percent 9_Canada W" xfId="35766" xr:uid="{F4A05763-901C-422B-A37C-E58F1A5735BB}"/>
    <cellStyle name="Percent 90" xfId="18019" xr:uid="{87425A1D-FCA0-47CE-A9C2-5A509894DCB1}"/>
    <cellStyle name="Percent 91" xfId="18003" xr:uid="{2AA21E89-EBA6-43A3-BEEE-A3FB3AEFD25D}"/>
    <cellStyle name="Percent 92" xfId="18023" xr:uid="{1AF7682F-4D55-4B19-9E2A-920F5B6AD003}"/>
    <cellStyle name="Percent 93" xfId="17927" xr:uid="{64133F56-416C-49B3-8683-3EAC65319498}"/>
    <cellStyle name="Percent 94" xfId="17991" xr:uid="{46D5B20E-ACFC-4410-B7B3-195370FCF44E}"/>
    <cellStyle name="Percent 95" xfId="17923" xr:uid="{1E8B9F03-C9E9-4730-8C65-6264A601E371}"/>
    <cellStyle name="Percent 96" xfId="17924" xr:uid="{686E6E8B-1404-4AFC-8620-4CB9769BB8BF}"/>
    <cellStyle name="Percent 97" xfId="17938" xr:uid="{9A5EC91E-8257-4C60-B634-0FAD726F7429}"/>
    <cellStyle name="Percent 98" xfId="17960" xr:uid="{EEE59B38-E265-4D7F-ADAA-29A12F274D87}"/>
    <cellStyle name="Percent 99" xfId="17988" xr:uid="{459EF093-BAC8-4015-BD1D-65DB4272DD39}"/>
    <cellStyle name="Percentage" xfId="17851" xr:uid="{258585B0-F5A0-45D1-A151-204A26A3668F}"/>
    <cellStyle name="Percentage 2" xfId="33326" xr:uid="{E8ED87B9-B1BF-4591-B586-A585881E01DE}"/>
    <cellStyle name="Periods" xfId="17852" xr:uid="{24633177-8B8B-4C50-A0AE-6DDF820CCB50}"/>
    <cellStyle name="Periods 2" xfId="33327" xr:uid="{2A52411A-07E3-4AF2-94FD-C9E9DC303DA1}"/>
    <cellStyle name="PillarData" xfId="347" xr:uid="{00000000-0005-0000-0000-0000090A0000}"/>
    <cellStyle name="PillarData 2" xfId="2189" xr:uid="{00000000-0005-0000-0000-00000A0A0000}"/>
    <cellStyle name="PillarData 3" xfId="35767" xr:uid="{67E635A0-000F-4FB6-B195-D25B885950A0}"/>
    <cellStyle name="PillarData_sales contracts" xfId="17853" xr:uid="{D536E569-715D-4531-BA8C-22CE6015C3D9}"/>
    <cellStyle name="PillarText" xfId="348" xr:uid="{00000000-0005-0000-0000-00000B0A0000}"/>
    <cellStyle name="PillarText 2" xfId="2190" xr:uid="{00000000-0005-0000-0000-00000C0A0000}"/>
    <cellStyle name="PillarText 3" xfId="35768" xr:uid="{E70B1B30-8C6B-41BD-B2F2-1DE6A4AEF0C5}"/>
    <cellStyle name="PillarText_sales contracts" xfId="17854" xr:uid="{6E693543-8F6D-435A-A4A2-8CF34E57C349}"/>
    <cellStyle name="Porcentaje 2" xfId="2191" xr:uid="{00000000-0005-0000-0000-00000D0A0000}"/>
    <cellStyle name="Porcentaje 2 2" xfId="2192" xr:uid="{00000000-0005-0000-0000-00000E0A0000}"/>
    <cellStyle name="Porcentaje 2 3" xfId="2193" xr:uid="{00000000-0005-0000-0000-00000F0A0000}"/>
    <cellStyle name="Porcentaje 2 4" xfId="35769" xr:uid="{8F1FD8E7-B0EE-4D43-ACDD-79F74D107AAB}"/>
    <cellStyle name="Porcentaje 2_sales contracts" xfId="17855" xr:uid="{5D0CE721-05BD-4625-9635-7DE97B9AF5BE}"/>
    <cellStyle name="Pourcentage_agree" xfId="349" xr:uid="{00000000-0005-0000-0000-0000100A0000}"/>
    <cellStyle name="PrePop Currency (0)" xfId="17856" xr:uid="{FEF85790-9FE0-4875-96F3-2BE8F9043E4B}"/>
    <cellStyle name="PrePop Currency (0) 2" xfId="17857" xr:uid="{8E5E239A-BD45-4A5D-B92C-2C57ECA09DF9}"/>
    <cellStyle name="PrePop Currency (0) 2 2" xfId="33329" xr:uid="{9BAA5FD2-1DEA-4809-BDBF-83132B72396A}"/>
    <cellStyle name="PrePop Currency (0) 3" xfId="33328" xr:uid="{2920BC4C-9C5B-43BB-BC25-DE3186DE542C}"/>
    <cellStyle name="PrePop Currency (2)" xfId="17858" xr:uid="{D0A1F9C4-0363-4767-8C54-7C60A0E2F9D6}"/>
    <cellStyle name="PrePop Currency (2) 2" xfId="17859" xr:uid="{6B1EB77A-C971-43BC-8375-BEB0910A816F}"/>
    <cellStyle name="PrePop Currency (2) 2 2" xfId="33331" xr:uid="{DABDF32A-1950-4FE9-AE42-38864662A759}"/>
    <cellStyle name="PrePop Currency (2) 3" xfId="33330" xr:uid="{7D04C9BD-777D-4207-BF0F-990CA0507DEC}"/>
    <cellStyle name="PrePop Units (0)" xfId="17860" xr:uid="{4997E25A-9E30-440F-8A09-272C3C8CD2AC}"/>
    <cellStyle name="PrePop Units (0) 2" xfId="17861" xr:uid="{274DEC77-8A51-4B21-8BEB-91DF2D062173}"/>
    <cellStyle name="PrePop Units (0) 2 2" xfId="33333" xr:uid="{01848151-8BFA-4E12-8C15-7907DB659741}"/>
    <cellStyle name="PrePop Units (0) 3" xfId="33332" xr:uid="{485A6AA9-C536-4F10-AEF5-C4699B3E90B3}"/>
    <cellStyle name="PrePop Units (1)" xfId="17862" xr:uid="{A6D91F85-2ABC-4479-89F6-42344AD3FF2F}"/>
    <cellStyle name="PrePop Units (1) 2" xfId="17863" xr:uid="{8E087FBC-62CC-4B3F-BE9C-D4A07AA0C287}"/>
    <cellStyle name="PrePop Units (1) 2 2" xfId="33335" xr:uid="{88655503-0BCB-4DA2-8857-30BB05AC3AD9}"/>
    <cellStyle name="PrePop Units (1) 3" xfId="33334" xr:uid="{D0FE65F8-95F6-4281-91F9-BDD1B99186DD}"/>
    <cellStyle name="PrePop Units (2)" xfId="17864" xr:uid="{A61C025B-A513-492B-856F-F279C900BDF1}"/>
    <cellStyle name="PrePop Units (2) 2" xfId="17865" xr:uid="{3A6DBDEE-8753-41C3-ABEC-9C48F11D3DDD}"/>
    <cellStyle name="PrePop Units (2) 2 2" xfId="33337" xr:uid="{569525A8-7F7E-46E8-AD52-22F05AEA3838}"/>
    <cellStyle name="PrePop Units (2) 3" xfId="33336" xr:uid="{19682BD4-6B36-4CB0-A1DD-CBE73456D0C9}"/>
    <cellStyle name="Procent 0" xfId="17866" xr:uid="{538E27D1-7DB5-4B22-9720-2B80C1ABE933}"/>
    <cellStyle name="Procent 0 2" xfId="33338" xr:uid="{9E035EA7-CEBF-46E2-B66E-F4A61CA61991}"/>
    <cellStyle name="Procent_FoF_1998_layout_budget1999" xfId="2194" xr:uid="{00000000-0005-0000-0000-0000110A0000}"/>
    <cellStyle name="Prosent 2" xfId="462" xr:uid="{00000000-0005-0000-0000-0000120A0000}"/>
    <cellStyle name="Prosent 2 10" xfId="19634" xr:uid="{AC71688C-15D1-47E1-A824-B38631669B2F}"/>
    <cellStyle name="Prosent 2 2" xfId="18147" xr:uid="{FD73B677-1928-4E9D-94B0-D8AF853125C9}"/>
    <cellStyle name="Prosent 2 2 2" xfId="18213" xr:uid="{28FFDC2A-4D6E-431A-A861-B01633E0360F}"/>
    <cellStyle name="Prosent 2 3" xfId="19628" xr:uid="{54094C33-E082-4CC4-BEA6-1F7153B27427}"/>
    <cellStyle name="Prosent 2 3 2" xfId="19604" xr:uid="{8E4E1092-7B99-4D27-A135-4AB79B6F74F0}"/>
    <cellStyle name="Prosent 2 3 3" xfId="33881" xr:uid="{3F7557B5-476D-4AC7-8562-742FE41593EC}"/>
    <cellStyle name="Prosent 2 4" xfId="19621" xr:uid="{D32D1352-5CD8-4355-A7FE-C05203695878}"/>
    <cellStyle name="Prosent 2 5" xfId="19618" xr:uid="{61D7452F-7B63-40D9-8C93-FC5A66BA533A}"/>
    <cellStyle name="Prosent 2 6" xfId="19612" xr:uid="{DF111348-6F90-4FBC-AC48-641AA93669F1}"/>
    <cellStyle name="Prosent 2 7" xfId="18133" xr:uid="{647F4BB6-FF88-420E-918B-953F4FA5D065}"/>
    <cellStyle name="Prosent 2 8" xfId="19595" xr:uid="{1BC0F324-9C92-46AD-9D79-1EE536E9175A}"/>
    <cellStyle name="Prosent 2 9" xfId="33885" xr:uid="{F2CA672C-DB68-4DBB-9B45-761578FBE2B6}"/>
    <cellStyle name="Prosent 3" xfId="17867" xr:uid="{D712BC2E-E429-43FD-B3D0-C456ED7153E7}"/>
    <cellStyle name="Prosent 3 2" xfId="33339" xr:uid="{326E55D7-F787-4453-B74F-86A9E71A25C2}"/>
    <cellStyle name="Prosent 3 2 2" xfId="19607" xr:uid="{A756C383-6BB6-4DE4-A7A6-042333E4284A}"/>
    <cellStyle name="Prosent 3 3" xfId="34641" xr:uid="{522FDF2C-4363-41BE-85D0-BB376D841F23}"/>
    <cellStyle name="Prosent 3 4" xfId="18145" xr:uid="{B92EE9CD-0E79-4B23-889F-D3321FA23375}"/>
    <cellStyle name="PSChar" xfId="350" xr:uid="{00000000-0005-0000-0000-0000130A0000}"/>
    <cellStyle name="PSChar 2" xfId="35770" xr:uid="{75CC4DAE-9014-47AB-8178-731E9653C43D}"/>
    <cellStyle name="PSDate" xfId="351" xr:uid="{00000000-0005-0000-0000-0000140A0000}"/>
    <cellStyle name="PSDate 2" xfId="35771" xr:uid="{CF1C3580-AEE8-4D75-AE4B-C00A4D97F833}"/>
    <cellStyle name="PSDec" xfId="352" xr:uid="{00000000-0005-0000-0000-0000150A0000}"/>
    <cellStyle name="PSDec 2" xfId="35772" xr:uid="{D1487145-BEC7-45DA-A70C-F708B499547B}"/>
    <cellStyle name="PSHeading" xfId="353" xr:uid="{00000000-0005-0000-0000-0000160A0000}"/>
    <cellStyle name="PSHeading 2" xfId="33916" xr:uid="{600ADCB8-1C20-4041-B10A-BDAA0B61DCD4}"/>
    <cellStyle name="PSHeading 3" xfId="35773" xr:uid="{21CD1829-CDDD-40A0-9FEF-918E0B6577C9}"/>
    <cellStyle name="PSInt" xfId="354" xr:uid="{00000000-0005-0000-0000-0000170A0000}"/>
    <cellStyle name="PSInt 2" xfId="35774" xr:uid="{BB120A0E-C08B-4BA6-A8CA-2CB8B999AE19}"/>
    <cellStyle name="PSSpacer" xfId="355" xr:uid="{00000000-0005-0000-0000-0000180A0000}"/>
    <cellStyle name="PSSpacer 2" xfId="35775" xr:uid="{F65338B1-4DB0-4706-9082-335258B988C4}"/>
    <cellStyle name="ramme" xfId="35811" xr:uid="{AAF49EB5-2900-483C-A87E-B814074E7891}"/>
    <cellStyle name="Rates" xfId="2195" xr:uid="{00000000-0005-0000-0000-0000190A0000}"/>
    <cellStyle name="ReadInData" xfId="17868" xr:uid="{DD0EE079-AD7B-4F1A-8239-CC2928D61E1A}"/>
    <cellStyle name="ReadInData 2" xfId="33340" xr:uid="{03AC6FD0-3567-4623-B90A-427EC5F58CBE}"/>
    <cellStyle name="realtime" xfId="2196" xr:uid="{00000000-0005-0000-0000-00001A0A0000}"/>
    <cellStyle name="ReportNums" xfId="17869" xr:uid="{35C6DC17-F9D9-4FF1-B5AF-CD20FEC83B2C}"/>
    <cellStyle name="ReportNums 2" xfId="33341" xr:uid="{742D350A-B956-42BE-ABE0-EFBF81DD1F0F}"/>
    <cellStyle name="result" xfId="2197" xr:uid="{00000000-0005-0000-0000-00001B0A0000}"/>
    <cellStyle name="rt" xfId="2198" xr:uid="{00000000-0005-0000-0000-00001C0A0000}"/>
    <cellStyle name="Salida" xfId="2199" xr:uid="{00000000-0005-0000-0000-00001D0A0000}"/>
    <cellStyle name="Salida 2" xfId="35776" xr:uid="{5AE75FAE-5B36-4BA3-B390-FC9CAD3121EC}"/>
    <cellStyle name="Sammenkædet celle" xfId="17870" xr:uid="{99285E69-73FB-487A-A1E1-9098D2CB3B84}"/>
    <cellStyle name="Sammenkædet celle 2" xfId="33342" xr:uid="{6F931C5B-59D7-44CE-BD54-35172B6010DC}"/>
    <cellStyle name="SAPBEXHLevel1" xfId="17871" xr:uid="{BFA0B484-F517-421D-8AE6-C44C014F2402}"/>
    <cellStyle name="SAPBEXHLevel1 2" xfId="33343" xr:uid="{57FE70ED-045B-41BD-8900-F618DE8A49EB}"/>
    <cellStyle name="SAPBEXstdData" xfId="17872" xr:uid="{5BD7A984-CE48-4982-BDE2-3E478A5CF780}"/>
    <cellStyle name="SAPBEXstdData 2" xfId="33344" xr:uid="{A8889C0C-697D-40B6-A3DF-8E3B91170E71}"/>
    <cellStyle name="Separador de milhares [0]_Arrendamiraflores" xfId="356" xr:uid="{00000000-0005-0000-0000-00001E0A0000}"/>
    <cellStyle name="Standaard_A" xfId="2200" xr:uid="{00000000-0005-0000-0000-00001F0A0000}"/>
    <cellStyle name="Standard_Ergebnisse" xfId="357" xr:uid="{00000000-0005-0000-0000-0000200A0000}"/>
    <cellStyle name="static" xfId="2201" xr:uid="{00000000-0005-0000-0000-0000210A0000}"/>
    <cellStyle name="Stil 1" xfId="17873" xr:uid="{C473F0B7-15C0-4353-B7A0-379DA24F4E8D}"/>
    <cellStyle name="Stil 1 2" xfId="33345" xr:uid="{72AE4BD6-79BE-402E-B10F-447084FFA883}"/>
    <cellStyle name="Strikethru" xfId="17874" xr:uid="{128DD156-1092-4F45-B4F6-3F5BB876B05C}"/>
    <cellStyle name="Strikethru 2" xfId="33346" xr:uid="{C0D899D9-2104-4578-8765-1547F781B9A2}"/>
    <cellStyle name="Style 1" xfId="358" xr:uid="{00000000-0005-0000-0000-0000220A0000}"/>
    <cellStyle name="Style 1 2" xfId="2202" xr:uid="{00000000-0005-0000-0000-0000230A0000}"/>
    <cellStyle name="Style 1 2 2" xfId="17876" xr:uid="{6AE69E8D-01E9-42BF-939A-86AC42B9E425}"/>
    <cellStyle name="Style 1 2 2 2" xfId="17877" xr:uid="{489D4EC8-2C9D-477E-A542-3B4F809C0803}"/>
    <cellStyle name="Style 1 2 2 2 2" xfId="33348" xr:uid="{AC2522FB-D63F-404D-AA22-F51E6757747D}"/>
    <cellStyle name="Style 1 2 2 3" xfId="17878" xr:uid="{2CB72B16-66B8-4647-A081-0A88C7F6D196}"/>
    <cellStyle name="Style 1 2 2 3 2" xfId="33349" xr:uid="{5DEA93C1-BB35-41FC-95CA-A71D6E289DE1}"/>
    <cellStyle name="Style 1 2 2 4" xfId="33347" xr:uid="{68470A51-3828-4B55-94F8-5FC06AD4B946}"/>
    <cellStyle name="Style 1 2 3" xfId="17879" xr:uid="{0F9E9CA7-0C50-48A6-90E5-AC1F74A24208}"/>
    <cellStyle name="Style 1 2 3 2" xfId="33350" xr:uid="{03BD9737-E778-4F9A-94E6-95092AC6B195}"/>
    <cellStyle name="Style 1 2 4" xfId="35777" xr:uid="{1D270638-2060-48DA-9ABD-7305F8C3D341}"/>
    <cellStyle name="Style 1 2_sales contracts" xfId="17875" xr:uid="{F3501E96-15BA-4E82-98C2-EFBED7074880}"/>
    <cellStyle name="Style 1 3" xfId="17880" xr:uid="{E17402C7-6BC4-415A-93D5-FE62CE77824A}"/>
    <cellStyle name="Style 1 3 2" xfId="33351" xr:uid="{305B2748-F71D-49BD-BDF6-86A70B5B3FB5}"/>
    <cellStyle name="Style 1 4" xfId="33917" xr:uid="{EEA6FFE0-B915-4C6D-A2A3-1917DC48F61F}"/>
    <cellStyle name="Style 1 5" xfId="19581" xr:uid="{FFA12484-7640-4049-8D11-0A7BB63AACB9}"/>
    <cellStyle name="Style 1 6" xfId="34688" xr:uid="{4EFE79EB-AE9D-435A-B37E-766CFCC06075}"/>
    <cellStyle name="Style 1 7" xfId="34813" xr:uid="{BC7375B7-6B55-4C65-AADF-F8D2CE0C3045}"/>
    <cellStyle name="Style 1_6.CF CapEx New" xfId="17881" xr:uid="{F709AB56-B6C9-4DA0-B8DC-721D68818A23}"/>
    <cellStyle name="Style 24" xfId="17882" xr:uid="{97BC279C-80E5-4133-B278-295C38CBFB71}"/>
    <cellStyle name="Style 24 2" xfId="33352" xr:uid="{CFABC5E3-517D-4720-A466-75E86C48E2FA}"/>
    <cellStyle name="Tabelltittel" xfId="2203" xr:uid="{00000000-0005-0000-0000-0000250A0000}"/>
    <cellStyle name="Tabelltittel 2" xfId="35778" xr:uid="{2510B451-961F-4306-95AD-407470D6CC9E}"/>
    <cellStyle name="Table" xfId="359" xr:uid="{00000000-0005-0000-0000-0000260A0000}"/>
    <cellStyle name="Table 2" xfId="35779" xr:uid="{7B10F4CA-3DA0-4257-A611-469E33936284}"/>
    <cellStyle name="text" xfId="2204" xr:uid="{00000000-0005-0000-0000-0000270A0000}"/>
    <cellStyle name="Text Indent A" xfId="17883" xr:uid="{02A0DD3E-3B1B-483C-8225-812F2226CD6F}"/>
    <cellStyle name="Text Indent A 2" xfId="33353" xr:uid="{D6F00C2D-F353-4040-8AFA-90C40179A4CB}"/>
    <cellStyle name="Text Indent B" xfId="17884" xr:uid="{D7BACFA0-91F7-4B17-8049-8FE16C44629C}"/>
    <cellStyle name="Text Indent B 2" xfId="17885" xr:uid="{9C988D17-B9DC-4F76-AEE7-465041E94167}"/>
    <cellStyle name="Text Indent B 2 2" xfId="33355" xr:uid="{F47F879F-AA58-49AA-B094-23BD53E94493}"/>
    <cellStyle name="Text Indent B 3" xfId="33354" xr:uid="{9CBFB3F5-E0C4-4AE2-A1F3-3177D5559264}"/>
    <cellStyle name="Text Indent C" xfId="17886" xr:uid="{9EB308D5-4834-41C3-9818-62D3FCFE0960}"/>
    <cellStyle name="Text Indent C 2" xfId="17887" xr:uid="{2851BB93-385F-4401-925D-2801302D63FD}"/>
    <cellStyle name="Text Indent C 2 2" xfId="33357" xr:uid="{7123FD17-AB66-4376-B7F3-58CF91D658C5}"/>
    <cellStyle name="Text Indent C 3" xfId="33356" xr:uid="{28169553-C3B8-4F21-8391-EBAE3D8D5AAC}"/>
    <cellStyle name="text_Comp-LT-plan" xfId="17888" xr:uid="{4B407065-7E2D-4F8A-8A8D-4F9ADB32DFC2}"/>
    <cellStyle name="Texto de advertencia" xfId="2205" xr:uid="{00000000-0005-0000-0000-0000280A0000}"/>
    <cellStyle name="Texto de advertencia 2" xfId="35780" xr:uid="{6BE2F3FC-DD56-4DFF-AB06-7357714C365A}"/>
    <cellStyle name="Texto explicativo" xfId="2206" xr:uid="{00000000-0005-0000-0000-0000290A0000}"/>
    <cellStyle name="Texto explicativo 2" xfId="35781" xr:uid="{EF1D3BFE-1416-4658-B186-B7BA0F0EC101}"/>
    <cellStyle name="Titel" xfId="17889" xr:uid="{35BDD843-9DC5-42AC-8BB4-5AA10156C8B9}"/>
    <cellStyle name="Titel 2" xfId="33358" xr:uid="{72514122-6C4B-49EE-ACA4-6BB86D195B55}"/>
    <cellStyle name="Title 2" xfId="457" xr:uid="{00000000-0005-0000-0000-00002A0A0000}"/>
    <cellStyle name="Title 2 2" xfId="17891" xr:uid="{A89AB411-9078-4177-A37D-5D9148A3AD02}"/>
    <cellStyle name="Title 2 2 2" xfId="33359" xr:uid="{18379185-2148-4111-BA3A-351292EB1549}"/>
    <cellStyle name="Title 2_sales contracts" xfId="17890" xr:uid="{BBD960CA-3E69-4D76-A047-BA5B18F5D462}"/>
    <cellStyle name="Title 3" xfId="2207" xr:uid="{00000000-0005-0000-0000-00002B0A0000}"/>
    <cellStyle name="Title 3 2" xfId="17892" xr:uid="{C87BD297-162D-4DF8-82AD-2D3DA9A380E8}"/>
    <cellStyle name="Title 3 2 2" xfId="33360" xr:uid="{4445DFB4-F724-4B89-AB2E-489733F3D226}"/>
    <cellStyle name="Title 3 3" xfId="34392" xr:uid="{4805C0A2-F0D8-40CA-82E4-21FE3F869BD6}"/>
    <cellStyle name="Title 3_Dev global price ach" xfId="17893" xr:uid="{1DE0DA84-A9EC-4291-A677-6E8ED197665B}"/>
    <cellStyle name="Title 4" xfId="2208" xr:uid="{00000000-0005-0000-0000-00002C0A0000}"/>
    <cellStyle name="Title 4 2" xfId="2209" xr:uid="{00000000-0005-0000-0000-00002D0A0000}"/>
    <cellStyle name="Title 4 2 2" xfId="37220" xr:uid="{7BBABAFB-57AC-4EAF-BA5F-580CDBE51A07}"/>
    <cellStyle name="Title 4 3" xfId="34393" xr:uid="{D79816D3-7059-45D6-8B4F-8076C75E7B5B}"/>
    <cellStyle name="Title 4 4" xfId="33848" xr:uid="{C31D2380-CDF2-4BCA-9014-E0FAC66DCE2F}"/>
    <cellStyle name="Title 4_sales contracts" xfId="17894" xr:uid="{0779D454-1D57-431E-8506-E43A2019D0BC}"/>
    <cellStyle name="Titolo1" xfId="360" xr:uid="{00000000-0005-0000-0000-00002E0A0000}"/>
    <cellStyle name="Titolo1 2" xfId="35782" xr:uid="{3C9D71FC-E052-4725-9DD9-F4440187947A}"/>
    <cellStyle name="Titolo2" xfId="361" xr:uid="{00000000-0005-0000-0000-00002F0A0000}"/>
    <cellStyle name="Titolo2 2" xfId="35783" xr:uid="{E8D3D36C-D22A-48AC-B99D-0CE46120046F}"/>
    <cellStyle name="Titolo3" xfId="362" xr:uid="{00000000-0005-0000-0000-0000300A0000}"/>
    <cellStyle name="Titolo3 2" xfId="35784" xr:uid="{0F400CF7-5110-4755-9DBE-2CBC9F3B77EC}"/>
    <cellStyle name="Tittel" xfId="2210" xr:uid="{00000000-0005-0000-0000-0000310A0000}"/>
    <cellStyle name="Tittel 2" xfId="34394" xr:uid="{59B7AB06-6E87-4722-9EC8-5DD9BD7485ED}"/>
    <cellStyle name="Tittel 2 2" xfId="37221" xr:uid="{73C8FE39-257B-4315-A9CE-6A943B32A404}"/>
    <cellStyle name="Tittel 3" xfId="33849" xr:uid="{08987E11-5F3C-407B-8887-C9856BE74E4F}"/>
    <cellStyle name="Título" xfId="2211" xr:uid="{00000000-0005-0000-0000-0000320A0000}"/>
    <cellStyle name="Título 1" xfId="2212" xr:uid="{00000000-0005-0000-0000-0000330A0000}"/>
    <cellStyle name="Título 1 2" xfId="35786" xr:uid="{38FD39C0-F99E-4D9B-8C00-5B58C4D5E2CE}"/>
    <cellStyle name="Título 2" xfId="2213" xr:uid="{00000000-0005-0000-0000-0000340A0000}"/>
    <cellStyle name="Título 2 2" xfId="35787" xr:uid="{3B42C1CF-ED21-4337-9C2A-0D4FA58DEEB3}"/>
    <cellStyle name="Título 3" xfId="2214" xr:uid="{00000000-0005-0000-0000-0000350A0000}"/>
    <cellStyle name="Título 3 2" xfId="35788" xr:uid="{A1957819-7F0F-404F-BEDE-5B5100AC7480}"/>
    <cellStyle name="Título 4" xfId="35785" xr:uid="{97BA2E93-2355-4F1E-A132-5E56A89617A4}"/>
    <cellStyle name="Título_Canada W" xfId="35789" xr:uid="{6E082B01-0BA5-4BDA-95D8-00F49D388A31}"/>
    <cellStyle name="To" xfId="17895" xr:uid="{D63449E8-2AAD-4465-A993-1FFFA97C21E4}"/>
    <cellStyle name="To 2" xfId="33361" xr:uid="{9A06AEB3-F36E-4F36-A0DC-428DD93B3C1D}"/>
    <cellStyle name="Topheader" xfId="2215" xr:uid="{00000000-0005-0000-0000-0000360A0000}"/>
    <cellStyle name="Total 2" xfId="500" xr:uid="{00000000-0005-0000-0000-0000370A0000}"/>
    <cellStyle name="Total 2 2" xfId="17897" xr:uid="{EDE47255-DAD3-4DD0-AC9E-2757EE0DF775}"/>
    <cellStyle name="Total 2 2 2" xfId="33362" xr:uid="{DE4CCC61-5E21-45FD-BB9B-2273B2A335EB}"/>
    <cellStyle name="Total 2 2 3" xfId="35849" xr:uid="{E0E1C3F2-A5AC-4F7C-B5FD-0B2C80497585}"/>
    <cellStyle name="Total 2 3" xfId="37309" xr:uid="{73CF682D-3EE0-4129-B57F-1B9F91AAEC7D}"/>
    <cellStyle name="Total 2 4" xfId="37387" xr:uid="{639F5B56-69CA-4165-9FA4-5508C311F406}"/>
    <cellStyle name="Total 2 5" xfId="34689" xr:uid="{EB6E1397-D503-4733-B0BA-8F3269CCE988}"/>
    <cellStyle name="Total 2_sales contracts" xfId="17896" xr:uid="{98CE6DE6-842E-4629-A721-192DD460F4C2}"/>
    <cellStyle name="Total 3" xfId="458" xr:uid="{00000000-0005-0000-0000-0000380A0000}"/>
    <cellStyle name="Total 3 2" xfId="17898" xr:uid="{6CFA284B-64D1-4568-8C7D-D6233F070017}"/>
    <cellStyle name="Total 3 2 2" xfId="17899" xr:uid="{00415025-A59D-4F78-9A8B-13508F2830A1}"/>
    <cellStyle name="Total 3 2 2 2" xfId="33364" xr:uid="{02E02F74-52BC-4079-B3FF-0C08957BF849}"/>
    <cellStyle name="Total 3 2 3" xfId="17900" xr:uid="{C2FB2C3B-05FE-497A-8051-EEB52393A17C}"/>
    <cellStyle name="Total 3 2 3 2" xfId="33365" xr:uid="{7FAB6804-5D66-4EEE-A759-60A787C01C54}"/>
    <cellStyle name="Total 3 2 4" xfId="33363" xr:uid="{8EFBBB87-1786-419D-8CC9-E8604D144E55}"/>
    <cellStyle name="Total 3 3" xfId="33943" xr:uid="{18A840FC-889A-46E2-B721-0292335591B0}"/>
    <cellStyle name="Total 3_Dev global price ach" xfId="17901" xr:uid="{97E41426-97C1-4AE4-836B-57C5C752F322}"/>
    <cellStyle name="Total 4" xfId="2216" xr:uid="{00000000-0005-0000-0000-0000390A0000}"/>
    <cellStyle name="Total 4 2" xfId="2217" xr:uid="{00000000-0005-0000-0000-00003A0A0000}"/>
    <cellStyle name="Total 4 2 2" xfId="37222" xr:uid="{F87E482C-EFAE-44ED-8123-9431A00221CA}"/>
    <cellStyle name="Total 4 3" xfId="34395" xr:uid="{1F14BEE3-3C45-4184-A046-F2B5E02B4740}"/>
    <cellStyle name="Total 4 4" xfId="33850" xr:uid="{0E72FDC2-55E5-4A6C-B4BE-A1FA05C94A6A}"/>
    <cellStyle name="Total 4_sales contracts" xfId="17902" xr:uid="{5107CDD1-62C8-4210-986F-0201B88789F3}"/>
    <cellStyle name="Total Bold" xfId="363" xr:uid="{00000000-0005-0000-0000-00003B0A0000}"/>
    <cellStyle name="Total Bold 2" xfId="2218" xr:uid="{00000000-0005-0000-0000-00003C0A0000}"/>
    <cellStyle name="Total Bold 3" xfId="35790" xr:uid="{30E02585-1265-475C-8CCE-2B073C24D1D9}"/>
    <cellStyle name="Total Bold_sales contracts" xfId="17903" xr:uid="{C7914E37-D6EB-4194-9AAF-EE3BDCC2B563}"/>
    <cellStyle name="Totalt" xfId="2219" xr:uid="{00000000-0005-0000-0000-00003D0A0000}"/>
    <cellStyle name="Totalt 2" xfId="34396" xr:uid="{DBCF7E9B-7EDF-4D18-BF11-94EDA94D4AA8}"/>
    <cellStyle name="Totalt 2 2" xfId="37223" xr:uid="{ACC782FF-8600-4574-A17D-9D7B813EDAF1}"/>
    <cellStyle name="Totalt 3" xfId="33851" xr:uid="{FEE541AE-878A-4DAB-AC21-96317611F7F8}"/>
    <cellStyle name="Tusen BG" xfId="17904" xr:uid="{9D2DC73F-2A32-4A50-A653-6CEB4EA89A28}"/>
    <cellStyle name="Tusen BG 2" xfId="33366" xr:uid="{79812231-DC3B-4AFA-9D6A-A432BA0208AD}"/>
    <cellStyle name="Tusenskille 2" xfId="364" xr:uid="{00000000-0005-0000-0000-00003E0A0000}"/>
    <cellStyle name="Tusenskille 2 0" xfId="2220" xr:uid="{00000000-0005-0000-0000-00003F0A0000}"/>
    <cellStyle name="Tusenskille 2 0 2" xfId="35791" xr:uid="{9E166F09-3AE2-41AD-B020-CCD231737724}"/>
    <cellStyle name="Tusenskille 2 2" xfId="2221" xr:uid="{00000000-0005-0000-0000-0000400A0000}"/>
    <cellStyle name="Tusenskille 2 2 2" xfId="35813" xr:uid="{E9332C63-46B0-4DA4-82B1-CD3795BBA589}"/>
    <cellStyle name="Tusenskille 2 2_Report" xfId="35812" xr:uid="{7B59AB2A-FFA3-4CF6-A2FC-45726B23D062}"/>
    <cellStyle name="Tusenskille 2 3" xfId="17936" xr:uid="{FBA4171A-33B3-45F6-98D2-998674CA849F}"/>
    <cellStyle name="Tusenskille 2 3 2" xfId="33385" xr:uid="{FB96D3B1-CA6F-4D54-820D-378E578D70D3}"/>
    <cellStyle name="Tusenskille 2 3 3" xfId="35814" xr:uid="{98FF94BC-366D-441D-A12F-D7335942F37F}"/>
    <cellStyle name="Tusenskille 2 4" xfId="19580" xr:uid="{B61D7866-121B-4A9A-8D3C-F91313318CB2}"/>
    <cellStyle name="Tusenskille 2 5" xfId="38110" xr:uid="{D3075CE0-F4AF-4CC7-BD53-96290EE76A83}"/>
    <cellStyle name="Tusenskille 2 6" xfId="2257" xr:uid="{DAA7756C-5D3A-4FD4-8C32-FE8A2A21D354}"/>
    <cellStyle name="Tusenskille 2_Canada W" xfId="35792" xr:uid="{2C00EE3E-1993-48A9-A161-77898F891991}"/>
    <cellStyle name="Tusenskille_Kontantstrøm - omarbeidet Konsern" xfId="2222" xr:uid="{00000000-0005-0000-0000-0000420A0000}"/>
    <cellStyle name="Tusental (0)_BINV" xfId="17905" xr:uid="{D5AB088C-156D-4269-886D-5C6688E823D9}"/>
    <cellStyle name="Tusental_BINV" xfId="17906" xr:uid="{DAFF69EB-619C-491F-B1C5-26EA931B5A95}"/>
    <cellStyle name="Ugyldig" xfId="17907" xr:uid="{42C353B9-8EC3-4434-8653-39442CFE1BFE}"/>
    <cellStyle name="Ugyldig 2" xfId="33367" xr:uid="{AFE7383D-3D3C-44A0-8E76-05229A0E023A}"/>
    <cellStyle name="UI Background" xfId="17908" xr:uid="{DFC409D1-EA53-4538-BCC4-50DEE6A7E45A}"/>
    <cellStyle name="UI Background 2" xfId="33368" xr:uid="{05B3F406-193A-4A83-9987-0B8D3FE5069F}"/>
    <cellStyle name="UIScreenText" xfId="17909" xr:uid="{6BBB71CA-4474-4014-8DC0-D900AA043CB2}"/>
    <cellStyle name="UIScreenText 2" xfId="33369" xr:uid="{C0FE3AB8-A072-426D-8978-895D1629D0A5}"/>
    <cellStyle name="underline" xfId="365" xr:uid="{00000000-0005-0000-0000-0000430A0000}"/>
    <cellStyle name="underline 2" xfId="35793" xr:uid="{3DFCC97A-756E-42F3-8872-91E6D7C2CA8B}"/>
    <cellStyle name="Utdata" xfId="2223" xr:uid="{00000000-0005-0000-0000-0000440A0000}"/>
    <cellStyle name="Utdata 2" xfId="34397" xr:uid="{CAB1DEFC-9FC8-4465-839C-E0F3D81D46CD}"/>
    <cellStyle name="Utdata 2 2" xfId="37224" xr:uid="{2539D91F-1E27-4859-8321-42C1E432E3AF}"/>
    <cellStyle name="Utdata 3" xfId="33852" xr:uid="{C50A4E31-4F4D-46DA-9436-68C3F41BE933}"/>
    <cellStyle name="Uthevingsfarge1" xfId="2224" xr:uid="{00000000-0005-0000-0000-0000450A0000}"/>
    <cellStyle name="Uthevingsfarge1 2" xfId="34398" xr:uid="{227A9944-8004-4BDA-8957-A381F2E4BC65}"/>
    <cellStyle name="Uthevingsfarge1 2 2" xfId="37225" xr:uid="{6CDBACC9-EC8D-40CA-8411-2A0A8EB61448}"/>
    <cellStyle name="Uthevingsfarge1 3" xfId="33853" xr:uid="{45FACA81-EBAD-4548-A3DA-2F75DA16127C}"/>
    <cellStyle name="Uthevingsfarge2" xfId="2225" xr:uid="{00000000-0005-0000-0000-0000460A0000}"/>
    <cellStyle name="Uthevingsfarge2 2" xfId="34399" xr:uid="{F919B781-85C6-4EE9-8E67-2F11AFA28555}"/>
    <cellStyle name="Uthevingsfarge2 2 2" xfId="37226" xr:uid="{3DC046FC-66EB-4CAA-AB8A-AB20E905076B}"/>
    <cellStyle name="Uthevingsfarge2 3" xfId="33854" xr:uid="{43B2C6CC-77C3-4A2E-803F-2C4294E21667}"/>
    <cellStyle name="Uthevingsfarge3" xfId="2226" xr:uid="{00000000-0005-0000-0000-0000470A0000}"/>
    <cellStyle name="Uthevingsfarge3 2" xfId="34400" xr:uid="{260B2165-8BE7-49E2-9690-8FC7A022D9B4}"/>
    <cellStyle name="Uthevingsfarge3 2 2" xfId="37227" xr:uid="{C8463360-2ADB-4C00-AAC7-D739E1A986E9}"/>
    <cellStyle name="Uthevingsfarge3 3" xfId="33855" xr:uid="{11C61C3F-7A55-4268-BCB2-6D2E120DD89A}"/>
    <cellStyle name="Uthevingsfarge4" xfId="2227" xr:uid="{00000000-0005-0000-0000-0000480A0000}"/>
    <cellStyle name="Uthevingsfarge4 2" xfId="34401" xr:uid="{4B65CFB0-ACD5-4B6A-A79A-6752E556DB28}"/>
    <cellStyle name="Uthevingsfarge4 2 2" xfId="37228" xr:uid="{60A93515-7F2E-42D1-968C-9CC193426787}"/>
    <cellStyle name="Uthevingsfarge4 3" xfId="33856" xr:uid="{FEFC03A7-D308-43F0-A6A2-0C7D2E1E9932}"/>
    <cellStyle name="Uthevingsfarge5" xfId="2228" xr:uid="{00000000-0005-0000-0000-0000490A0000}"/>
    <cellStyle name="Uthevingsfarge5 2" xfId="34402" xr:uid="{FC5E16D6-0995-447A-8472-995958F606B9}"/>
    <cellStyle name="Uthevingsfarge5 2 2" xfId="37229" xr:uid="{9340E4E2-0506-4AE7-B1F6-F4464845C4CA}"/>
    <cellStyle name="Uthevingsfarge5 3" xfId="33857" xr:uid="{B7BFD140-2FA7-40C1-8066-288B69539F4A}"/>
    <cellStyle name="Uthevingsfarge6" xfId="2229" xr:uid="{00000000-0005-0000-0000-00004A0A0000}"/>
    <cellStyle name="Uthevingsfarge6 2" xfId="34403" xr:uid="{7F69CCD7-FBAA-4CB3-8736-CE1F47C8A6A6}"/>
    <cellStyle name="Uthevingsfarge6 2 2" xfId="37230" xr:uid="{DD008374-4730-4DF7-B9EC-4097A8F08197}"/>
    <cellStyle name="Uthevingsfarge6 3" xfId="33858" xr:uid="{385114E1-E427-4D93-9781-AC3863D9A337}"/>
    <cellStyle name="Valuta (0)_BINV" xfId="17910" xr:uid="{65D5F8E3-73F8-47D0-AE82-5F9949B3AE53}"/>
    <cellStyle name="Variables" xfId="17911" xr:uid="{325563E8-8E97-4EC6-8DDF-996538147714}"/>
    <cellStyle name="Variables 2" xfId="33370" xr:uid="{1BD14738-8DF8-4B30-BA9A-ABA5E3EEFE74}"/>
    <cellStyle name="Varseltekst" xfId="2230" xr:uid="{00000000-0005-0000-0000-00004C0A0000}"/>
    <cellStyle name="Varseltekst 2" xfId="34404" xr:uid="{361651BB-2D63-4F20-83F8-C1203ED7052E}"/>
    <cellStyle name="Varseltekst 2 2" xfId="37231" xr:uid="{1E7D4311-7382-4399-A0D0-A953263DB1F4}"/>
    <cellStyle name="Varseltekst 3" xfId="33859" xr:uid="{28EA89DB-5CD1-4590-BF68-85A25A59F60C}"/>
    <cellStyle name="Vírgula_Arrendamiraflores" xfId="366" xr:uid="{00000000-0005-0000-0000-00004D0A0000}"/>
    <cellStyle name="Währung" xfId="2231" xr:uid="{00000000-0005-0000-0000-0000510A0000}"/>
    <cellStyle name="Währung [0]_Abflusssteuer - und Abwasserhebeanlagen" xfId="367" xr:uid="{00000000-0005-0000-0000-0000520A0000}"/>
    <cellStyle name="Währung 2" xfId="35794" xr:uid="{7C5280E5-49E7-4BF8-8AFD-866DAFDDE4C9}"/>
    <cellStyle name="Währung 3" xfId="37994" xr:uid="{017C90D7-9778-4151-AE67-6239DCB195F3}"/>
    <cellStyle name="Währung_Abflusssteuer - und Abwasserhebeanlagen" xfId="368" xr:uid="{00000000-0005-0000-0000-0000530A0000}"/>
    <cellStyle name="Währung0" xfId="369" xr:uid="{00000000-0005-0000-0000-0000540A0000}"/>
    <cellStyle name="Währung0 2" xfId="35795" xr:uid="{7318B216-8D81-4C9C-81E7-330F72E59DDC}"/>
    <cellStyle name="Warning Text 2" xfId="459" xr:uid="{00000000-0005-0000-0000-00004E0A0000}"/>
    <cellStyle name="Warning Text 2 2" xfId="17913" xr:uid="{853151C7-BFF4-4842-AC58-863867407832}"/>
    <cellStyle name="Warning Text 2 2 2" xfId="33371" xr:uid="{7174443E-ED20-4FFD-BA93-C9BF7716016A}"/>
    <cellStyle name="Warning Text 2_sales contracts" xfId="17912" xr:uid="{6DF6966D-F791-491A-8E36-3ED83DF0658B}"/>
    <cellStyle name="Warning Text 3" xfId="2232" xr:uid="{00000000-0005-0000-0000-00004F0A0000}"/>
    <cellStyle name="Warning Text 3 2" xfId="34405" xr:uid="{C3D3F491-D82B-463F-B471-07B0422A3A37}"/>
    <cellStyle name="Warning Text 3 2 2" xfId="37232" xr:uid="{C70A4725-05CA-447F-9D2E-C19DAB637A97}"/>
    <cellStyle name="Warning Text 3 3" xfId="33860" xr:uid="{78E1D8AF-C03D-47B6-A344-5B22ABEE7197}"/>
    <cellStyle name="Warning Text 4" xfId="2233" xr:uid="{00000000-0005-0000-0000-0000500A0000}"/>
    <cellStyle name="Warning Text 4 2" xfId="34406" xr:uid="{48FA0104-B524-43FA-8313-5C2416692CFB}"/>
    <cellStyle name="Warning Text 4 2 2" xfId="37233" xr:uid="{CF307EEA-E24F-45C0-AF66-68C7509CF445}"/>
    <cellStyle name="Warning Text 4 3" xfId="33861" xr:uid="{748DEA5F-50D3-4A20-B534-3A0E372D7767}"/>
    <cellStyle name="Work in progress" xfId="17914" xr:uid="{3B641B9A-802C-405F-8B5B-8A32D0C9C465}"/>
    <cellStyle name="Work in progress 2" xfId="33372" xr:uid="{BB0715EC-5CB3-4EDC-9C71-39D3F3FDEB66}"/>
    <cellStyle name="콤마 [0]_ 2팀층별 " xfId="17915" xr:uid="{B292CA38-8A59-43DD-9E57-337535EF9749}"/>
    <cellStyle name="콤마_ 2팀층별 " xfId="17916" xr:uid="{2DDE2472-82D7-4E73-B3CC-29450112188C}"/>
    <cellStyle name="표준_0N-HANDLING " xfId="17917" xr:uid="{24DF2024-5BC4-4495-ABE0-16E3EFDB3E74}"/>
    <cellStyle name="一般_End 28-Mar-04" xfId="370" xr:uid="{00000000-0005-0000-0000-0000550A0000}"/>
    <cellStyle name="千分位[0]_End 28-Mar-04" xfId="371" xr:uid="{00000000-0005-0000-0000-0000560A0000}"/>
    <cellStyle name="千分位_End 28-Mar-04" xfId="372" xr:uid="{00000000-0005-0000-0000-0000570A0000}"/>
    <cellStyle name="桁区切り [0.00]_CR Reconciliation (NM)" xfId="373" xr:uid="{00000000-0005-0000-0000-0000580A0000}"/>
    <cellStyle name="桁区切り_CR Reconciliation (NM)" xfId="374" xr:uid="{00000000-0005-0000-0000-0000590A0000}"/>
    <cellStyle name="標準_1Q01SS-backup_Megalon 3Q2" xfId="375" xr:uid="{00000000-0005-0000-0000-00005A0A0000}"/>
    <cellStyle name="貨幣 [0]_End 28-Mar-04" xfId="376" xr:uid="{00000000-0005-0000-0000-00005B0A0000}"/>
    <cellStyle name="貨幣_End 28-Mar-04" xfId="377" xr:uid="{00000000-0005-0000-0000-00005C0A0000}"/>
  </cellStyles>
  <dxfs count="0"/>
  <tableStyles count="1" defaultTableStyle="TableStyleMedium2" defaultPivotStyle="PivotStyleLight16">
    <tableStyle name="Invisible" pivot="0" table="0" count="0" xr9:uid="{C2FBE75C-5C83-48E4-93C2-7E8E26109CA4}"/>
  </tableStyles>
  <colors>
    <mruColors>
      <color rgb="FF0000FF"/>
      <color rgb="FFF942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9.162729658792651E-2"/>
          <c:y val="6.9919072615923006E-2"/>
          <c:w val="0.82215923009623781"/>
          <c:h val="0.66132327209098862"/>
        </c:manualLayout>
      </c:layout>
      <c:lineChart>
        <c:grouping val="standard"/>
        <c:varyColors val="0"/>
        <c:ser>
          <c:idx val="0"/>
          <c:order val="0"/>
          <c:tx>
            <c:strRef>
              <c:f>'Norway prices_NOK'!$CF$11</c:f>
              <c:strCache>
                <c:ptCount val="1"/>
                <c:pt idx="0">
                  <c:v>RUB</c:v>
                </c:pt>
              </c:strCache>
            </c:strRef>
          </c:tx>
          <c:marker>
            <c:symbol val="none"/>
          </c:marker>
          <c:cat>
            <c:numRef>
              <c:f>'Norway prices_NOK'!$CD$12:$CD$37</c:f>
              <c:numCache>
                <c:formatCode>d\-mmm\-yy</c:formatCode>
                <c:ptCount val="26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42457</c:v>
                </c:pt>
                <c:pt idx="13">
                  <c:v>42464</c:v>
                </c:pt>
                <c:pt idx="14">
                  <c:v>42471</c:v>
                </c:pt>
                <c:pt idx="15">
                  <c:v>42478</c:v>
                </c:pt>
                <c:pt idx="16">
                  <c:v>42485</c:v>
                </c:pt>
                <c:pt idx="17">
                  <c:v>42492</c:v>
                </c:pt>
                <c:pt idx="18">
                  <c:v>42499</c:v>
                </c:pt>
                <c:pt idx="19">
                  <c:v>42506</c:v>
                </c:pt>
                <c:pt idx="20">
                  <c:v>42513</c:v>
                </c:pt>
                <c:pt idx="21">
                  <c:v>42520</c:v>
                </c:pt>
                <c:pt idx="22">
                  <c:v>42527</c:v>
                </c:pt>
                <c:pt idx="23">
                  <c:v>42534</c:v>
                </c:pt>
                <c:pt idx="24">
                  <c:v>42541</c:v>
                </c:pt>
                <c:pt idx="25">
                  <c:v>42548</c:v>
                </c:pt>
              </c:numCache>
            </c:numRef>
          </c:cat>
          <c:val>
            <c:numRef>
              <c:f>'Norway prices_NOK'!$CF$12:$CF$37</c:f>
              <c:numCache>
                <c:formatCode>#,##0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5-49C1-95AB-8E30F9D8E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97856"/>
        <c:axId val="93899392"/>
      </c:lineChart>
      <c:dateAx>
        <c:axId val="9389785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crossAx val="93899392"/>
        <c:crosses val="autoZero"/>
        <c:auto val="1"/>
        <c:lblOffset val="100"/>
        <c:baseTimeUnit val="days"/>
      </c:dateAx>
      <c:valAx>
        <c:axId val="93899392"/>
        <c:scaling>
          <c:orientation val="minMax"/>
          <c:min val="3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38978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85</xdr:col>
      <xdr:colOff>95250</xdr:colOff>
      <xdr:row>12</xdr:row>
      <xdr:rowOff>23131</xdr:rowOff>
    </xdr:from>
    <xdr:to>
      <xdr:col>91</xdr:col>
      <xdr:colOff>95250</xdr:colOff>
      <xdr:row>25</xdr:row>
      <xdr:rowOff>112938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FC\48100\All\Reports\20030008,%20115%20Andrew%20Street,%20Mamaroneck,%20NY%20(14%20apts),%20appraisal\20030008,%20115%20Andrew%20Street,%20Mamaroneck,%20NY%20(14%20apts),%20apprais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HARED/Valuation/LEASING/LEASING/ORLANDO/swisduc2/income/s2dcfv20_BER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HARED/Valuation/Energy/Projects/WFEC/Income%20Approach/Hugo_v2_MW_SENSITIVIT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1_lease/ZZ_Done/moboil/Mobil%20Grid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\PRI700\REAPPRSL\1stQTR00\Bolingbrook\Cost-bol.xlw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\Dlc005\Westwood%20Plaza,%20Saginaw,%20MI\_Final%20(12-21)\_Cost_Saginaw%20(Updated%2012-2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EMP\Memphis%20Workbook%20-%20Fi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HARED/Valuation/Energy/Projects/Dynegy/Facility%20FMV%20Analysis/Income%20Approach/Danskammer/Danskammer%201&amp;2_v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Finance/GENERAL/MPG%20FRCC/FRCC%20Product%20Line/Calendar%202003/December/FEG%20Consolidated%20Product%20Line_December%202003_v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LX%20database\400%20sale\430%20markets\431%20modelling\SALAA%20EU-25\SALAA431-EU2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_Shared/Valuation/CARS/Projects/Colgate-Gaba/Cost%20Approach/Version%20120604/CHF-Matri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Documents%20and%20Settings/JMCEACHE/Local%20Settings/Temporary%20Internet%20Files/OLK1A/GFR%20HUD/GPVM_Hud2_Post6Amigos_3-24-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HARED/Valuation/Energy/Projects/Generation/Domestic/Dynegy/Facility%20FMV%20Analysis/Income%20Approach/Roseton/Roseton%201&amp;2_v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Documents%20and%20Settings/pcerrato/Desktop/Patton/SAVE%20ON%20%20NETOWRK_PATTON/gpvms/PATTON_new/Loan%20Data/Current%20Loan%20Data%20sheets/PATTON_loan%20data%20orig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Coxe/Vivendi/Integration/Financial%20Data/Registers/Studio%20Ops/4Q03%20Studio%20Ops%20Master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Current%20Engagements\Sample%20Workboo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1_lease/ZZ_Done/moboil/Mobil%20Grids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\Dlc005\Westwood%20Plaza,%20Saginaw,%20MI\Final\Co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HARED/Valuation/LEASING/LEASING/ORLANDO/SCA%20Pulp%20Mill/Income%20Appoach-DCF/DCF_SCA_FINAL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jehall\Local%20Settings\Temporary%20Internet%20Files\OLK6A\Houston%20FV%20Draf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ble Sales Grid"/>
      <sheetName val="Rent Roll"/>
      <sheetName val="I &amp; E"/>
      <sheetName val="Taxes"/>
      <sheetName val="cover"/>
      <sheetName val="Apt Rent Comps"/>
      <sheetName val="Parking comps"/>
      <sheetName val="MORTGAGE"/>
      <sheetName val="Sheet1"/>
      <sheetName val="Seawa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erms"/>
      <sheetName val="Revenue Analysis"/>
      <sheetName val="CAP EX"/>
      <sheetName val="DCF"/>
      <sheetName val="Depreciation"/>
      <sheetName val="FMV_Network"/>
      <sheetName val="NW_Resid@EBO"/>
      <sheetName val="Uninfl_NW_Resid@EBO"/>
      <sheetName val="NW_Resid@SC"/>
      <sheetName val="Uninfl_NW_Resid@SC"/>
      <sheetName val="FPO Analysis"/>
      <sheetName val="Fair Mkt Cap Pay "/>
      <sheetName val="Serv. Fees as FMV Comp"/>
      <sheetName val="Fair Rent Analysis"/>
      <sheetName val="Serv Fee vs Fair  Rent"/>
      <sheetName val="Cap. Pay vs Fair  Rent"/>
      <sheetName val="Prin. Balance"/>
      <sheetName val="Curve"/>
      <sheetName val="Input_Pricing"/>
      <sheetName val="Exhibits"/>
      <sheetName val="Sheet1"/>
      <sheetName val="Curve_Summary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B12">
            <v>0.125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s"/>
      <sheetName val="S&amp;P Fuel Analysis"/>
      <sheetName val="Emissions"/>
      <sheetName val="Economic Rent "/>
      <sheetName val="Hugo exp"/>
      <sheetName val="DCF"/>
      <sheetName val="EOL_RES"/>
      <sheetName val="EBO_RES"/>
      <sheetName val="coal65l4"/>
      <sheetName val="Curve"/>
      <sheetName val="Pricing"/>
      <sheetName val="Debt Balance"/>
      <sheetName val="FPO"/>
      <sheetName val="IRR"/>
      <sheetName val="IRR_FPO"/>
      <sheetName val="IRR_SC"/>
      <sheetName val="Coal-6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 Valuation"/>
      <sheetName val="Sales Comparison"/>
      <sheetName val="expenses"/>
      <sheetName val="Proforma OP stmt - 1999"/>
      <sheetName val="lease-up discount model"/>
      <sheetName val="Ext Obs - new method"/>
    </sheetNames>
    <sheetDataSet>
      <sheetData sheetId="0" refreshError="1"/>
      <sheetData sheetId="1" refreshError="1">
        <row r="8">
          <cell r="A8" t="str">
            <v>COMPARABLE IMPROVED SALES SUMMARY</v>
          </cell>
        </row>
        <row r="9">
          <cell r="A9" t="str">
            <v>Proposed Office Building For Mobil Oil Corporation</v>
          </cell>
        </row>
        <row r="10">
          <cell r="A10" t="str">
            <v>13777 Midway Road</v>
          </cell>
        </row>
        <row r="11">
          <cell r="A11" t="str">
            <v>Farmers Branch, Dallas County, Texas</v>
          </cell>
        </row>
        <row r="13">
          <cell r="A13"/>
          <cell r="D13" t="str">
            <v>Comparable Sales</v>
          </cell>
        </row>
        <row r="14">
          <cell r="C14" t="str">
            <v>Subject</v>
          </cell>
          <cell r="D14">
            <v>1</v>
          </cell>
          <cell r="E14">
            <v>2</v>
          </cell>
          <cell r="F14">
            <v>3</v>
          </cell>
          <cell r="G14">
            <v>4</v>
          </cell>
          <cell r="H14">
            <v>5</v>
          </cell>
          <cell r="I14">
            <v>6</v>
          </cell>
        </row>
        <row r="15">
          <cell r="D15" t="str">
            <v>Rapp Collins Worldwide</v>
          </cell>
          <cell r="E15" t="str">
            <v>Nokia, Inc.</v>
          </cell>
          <cell r="F15" t="str">
            <v>MacArthur Ridge I</v>
          </cell>
          <cell r="G15" t="str">
            <v>CompUSA</v>
          </cell>
          <cell r="H15" t="str">
            <v>Hewlett-Packard</v>
          </cell>
          <cell r="I15" t="str">
            <v>Providence Towers</v>
          </cell>
        </row>
        <row r="16">
          <cell r="D16" t="str">
            <v>1660 Westridge Cir.</v>
          </cell>
          <cell r="E16" t="str">
            <v>1223 W John Carpenter Fwy</v>
          </cell>
          <cell r="F16" t="str">
            <v>919 Hidden Ridge Rd.</v>
          </cell>
          <cell r="G16" t="str">
            <v>18451 Dallas Pkwy</v>
          </cell>
          <cell r="H16" t="str">
            <v>3000 Waterview Pkwy</v>
          </cell>
          <cell r="I16" t="str">
            <v>5001 Spring Valley Rd.</v>
          </cell>
        </row>
        <row r="17">
          <cell r="D17" t="str">
            <v xml:space="preserve">Iriving, TX  </v>
          </cell>
          <cell r="E17" t="str">
            <v>Irving, TX</v>
          </cell>
          <cell r="F17" t="str">
            <v>Iriving, TX</v>
          </cell>
          <cell r="G17" t="str">
            <v>Dallas, TX</v>
          </cell>
          <cell r="H17" t="str">
            <v>Richardson, TX</v>
          </cell>
          <cell r="I17" t="str">
            <v>Farmers Branch, TX</v>
          </cell>
        </row>
        <row r="19">
          <cell r="A19" t="str">
            <v>Date of Sale</v>
          </cell>
          <cell r="C19" t="str">
            <v>N/A</v>
          </cell>
          <cell r="D19" t="str">
            <v>Jul-98</v>
          </cell>
          <cell r="E19" t="str">
            <v>Jun-98</v>
          </cell>
          <cell r="F19" t="str">
            <v>Jun-98</v>
          </cell>
          <cell r="G19" t="str">
            <v>Feb-98</v>
          </cell>
          <cell r="H19" t="str">
            <v>Nov-97</v>
          </cell>
          <cell r="I19" t="str">
            <v>Oct-97</v>
          </cell>
        </row>
        <row r="20">
          <cell r="A20" t="str">
            <v>Physical Data:</v>
          </cell>
        </row>
        <row r="21">
          <cell r="B21" t="str">
            <v>Land Area (Acres)</v>
          </cell>
          <cell r="C21">
            <v>7.2709999999999999</v>
          </cell>
          <cell r="D21">
            <v>12</v>
          </cell>
          <cell r="E21">
            <v>10.977600000000001</v>
          </cell>
          <cell r="F21">
            <v>13.000999999999999</v>
          </cell>
          <cell r="G21">
            <v>11.2746</v>
          </cell>
          <cell r="H21">
            <v>16.019100000000002</v>
          </cell>
          <cell r="I21">
            <v>3.6337999999999999</v>
          </cell>
        </row>
        <row r="22">
          <cell r="B22" t="str">
            <v>Land to Building Ratio</v>
          </cell>
          <cell r="C22">
            <v>2.648288905983478</v>
          </cell>
          <cell r="D22">
            <v>4.908751223273331</v>
          </cell>
          <cell r="E22">
            <v>1.5530770707692307</v>
          </cell>
          <cell r="F22">
            <v>2.122325460849944</v>
          </cell>
          <cell r="G22">
            <v>3.4526136812349226</v>
          </cell>
          <cell r="H22">
            <v>2.203651340336414</v>
          </cell>
          <cell r="I22">
            <v>0.30076286134306712</v>
          </cell>
        </row>
        <row r="23">
          <cell r="B23" t="str">
            <v>FAR</v>
          </cell>
          <cell r="C23">
            <v>0.37760230681049373</v>
          </cell>
          <cell r="D23">
            <v>0.20371780000966605</v>
          </cell>
          <cell r="E23">
            <v>0.64388304921964068</v>
          </cell>
          <cell r="F23">
            <v>0.47118126717450881</v>
          </cell>
          <cell r="G23">
            <v>0.2896356477514514</v>
          </cell>
          <cell r="H23">
            <v>0.45379229540338173</v>
          </cell>
          <cell r="I23">
            <v>3.3248785954970135</v>
          </cell>
        </row>
        <row r="24">
          <cell r="B24" t="str">
            <v>Year Built</v>
          </cell>
          <cell r="C24">
            <v>1999</v>
          </cell>
          <cell r="D24">
            <v>1998</v>
          </cell>
          <cell r="E24">
            <v>1998</v>
          </cell>
          <cell r="F24">
            <v>1998</v>
          </cell>
          <cell r="G24">
            <v>1997</v>
          </cell>
          <cell r="H24">
            <v>1989</v>
          </cell>
          <cell r="I24">
            <v>1986</v>
          </cell>
        </row>
        <row r="25">
          <cell r="B25" t="str">
            <v>Net Rentable Area (NRA)</v>
          </cell>
          <cell r="C25">
            <v>115668</v>
          </cell>
          <cell r="D25">
            <v>101163</v>
          </cell>
          <cell r="E25">
            <v>292500</v>
          </cell>
          <cell r="F25">
            <v>253499</v>
          </cell>
          <cell r="G25">
            <v>135134</v>
          </cell>
          <cell r="H25">
            <v>300820</v>
          </cell>
          <cell r="I25">
            <v>499975</v>
          </cell>
        </row>
        <row r="26">
          <cell r="B26" t="str">
            <v>Gross Building Area (GBA)</v>
          </cell>
          <cell r="C26">
            <v>119596</v>
          </cell>
          <cell r="D26">
            <v>106487.36842105264</v>
          </cell>
          <cell r="E26">
            <v>307894.73684210528</v>
          </cell>
          <cell r="F26">
            <v>266841.05263157893</v>
          </cell>
          <cell r="G26">
            <v>142246.31578947368</v>
          </cell>
          <cell r="H26">
            <v>316652.63157894736</v>
          </cell>
          <cell r="I26">
            <v>526289.47368421056</v>
          </cell>
        </row>
        <row r="27">
          <cell r="B27" t="str">
            <v>Building Efficiency (NRA/GBA)</v>
          </cell>
          <cell r="C27">
            <v>0.96715609217699594</v>
          </cell>
          <cell r="D27">
            <v>0.95</v>
          </cell>
          <cell r="E27">
            <v>0.95</v>
          </cell>
          <cell r="F27">
            <v>0.95000000000000007</v>
          </cell>
          <cell r="G27">
            <v>0.95000000000000007</v>
          </cell>
          <cell r="H27">
            <v>0.95000000000000007</v>
          </cell>
          <cell r="I27">
            <v>0.95</v>
          </cell>
        </row>
        <row r="28">
          <cell r="B28" t="str">
            <v>Number Of Stories</v>
          </cell>
          <cell r="C28">
            <v>4</v>
          </cell>
          <cell r="D28">
            <v>2</v>
          </cell>
          <cell r="E28">
            <v>10</v>
          </cell>
          <cell r="F28">
            <v>6</v>
          </cell>
          <cell r="G28">
            <v>2</v>
          </cell>
          <cell r="H28">
            <v>1</v>
          </cell>
          <cell r="I28">
            <v>12</v>
          </cell>
        </row>
        <row r="29">
          <cell r="B29" t="str">
            <v>Add-On-Factor (S=Single;M=Multi)</v>
          </cell>
          <cell r="C29" t="str">
            <v xml:space="preserve"> </v>
          </cell>
          <cell r="D29" t="str">
            <v xml:space="preserve"> </v>
          </cell>
          <cell r="F29" t="str">
            <v xml:space="preserve"> </v>
          </cell>
          <cell r="G29" t="str">
            <v xml:space="preserve"> </v>
          </cell>
        </row>
        <row r="30">
          <cell r="B30" t="str">
            <v>Parking (G=Garage;O=Open)</v>
          </cell>
          <cell r="C30" t="str">
            <v>O</v>
          </cell>
          <cell r="D30" t="str">
            <v>O</v>
          </cell>
          <cell r="E30" t="str">
            <v>G &amp; O</v>
          </cell>
          <cell r="F30" t="str">
            <v>G</v>
          </cell>
          <cell r="G30" t="str">
            <v>O</v>
          </cell>
          <cell r="H30" t="str">
            <v>n/a</v>
          </cell>
          <cell r="I30" t="str">
            <v>G</v>
          </cell>
        </row>
        <row r="31">
          <cell r="B31" t="str">
            <v>Number Of Spaces</v>
          </cell>
          <cell r="C31">
            <v>476</v>
          </cell>
          <cell r="D31">
            <v>505</v>
          </cell>
          <cell r="E31">
            <v>1463</v>
          </cell>
          <cell r="F31">
            <v>1120</v>
          </cell>
          <cell r="G31">
            <v>676</v>
          </cell>
          <cell r="H31" t="str">
            <v>n/a</v>
          </cell>
          <cell r="I31">
            <v>1500</v>
          </cell>
        </row>
        <row r="32">
          <cell r="B32" t="str">
            <v>Parking Ratio Per 1,000 SF NRA</v>
          </cell>
          <cell r="C32">
            <v>4.1152263374485596</v>
          </cell>
          <cell r="D32">
            <v>4.9919436948291374</v>
          </cell>
          <cell r="E32">
            <v>5.0017094017094017</v>
          </cell>
          <cell r="F32">
            <v>4.418163385259902</v>
          </cell>
          <cell r="G32">
            <v>5.0024420205129729</v>
          </cell>
          <cell r="H32">
            <v>0</v>
          </cell>
          <cell r="I32">
            <v>3.0001500075003751</v>
          </cell>
        </row>
        <row r="33">
          <cell r="A33" t="str">
            <v>Sale Data:</v>
          </cell>
        </row>
        <row r="34">
          <cell r="B34" t="str">
            <v>Sale Price</v>
          </cell>
          <cell r="C34" t="str">
            <v>N/A</v>
          </cell>
          <cell r="D34">
            <v>12943000</v>
          </cell>
          <cell r="E34">
            <v>45700000</v>
          </cell>
          <cell r="F34">
            <v>34222365</v>
          </cell>
          <cell r="G34">
            <v>23400000</v>
          </cell>
          <cell r="H34">
            <v>32625000</v>
          </cell>
          <cell r="I34">
            <v>71400000</v>
          </cell>
        </row>
        <row r="35">
          <cell r="B35" t="str">
            <v>Percent Equity</v>
          </cell>
          <cell r="C35" t="str">
            <v>N/A</v>
          </cell>
          <cell r="D35">
            <v>1</v>
          </cell>
          <cell r="E35">
            <v>1</v>
          </cell>
          <cell r="F35">
            <v>1</v>
          </cell>
          <cell r="G35">
            <v>1</v>
          </cell>
          <cell r="H35">
            <v>1</v>
          </cell>
          <cell r="I35">
            <v>1</v>
          </cell>
        </row>
        <row r="36">
          <cell r="B36" t="str">
            <v>Conditions of Sale</v>
          </cell>
          <cell r="C36" t="str">
            <v>N/A</v>
          </cell>
          <cell r="D36" t="str">
            <v>Market</v>
          </cell>
          <cell r="E36" t="str">
            <v>Market</v>
          </cell>
          <cell r="F36" t="str">
            <v>Market</v>
          </cell>
          <cell r="G36" t="str">
            <v>Market</v>
          </cell>
          <cell r="H36" t="str">
            <v>Market</v>
          </cell>
          <cell r="I36" t="str">
            <v>Market</v>
          </cell>
        </row>
        <row r="38">
          <cell r="B38" t="str">
            <v>Cash Equivalent Price</v>
          </cell>
          <cell r="C38" t="str">
            <v>N/A</v>
          </cell>
          <cell r="D38">
            <v>12943000</v>
          </cell>
          <cell r="E38">
            <v>45700000</v>
          </cell>
          <cell r="F38">
            <v>34222365</v>
          </cell>
          <cell r="G38">
            <v>23400000</v>
          </cell>
          <cell r="H38">
            <v>32625000</v>
          </cell>
          <cell r="I38">
            <v>71400000</v>
          </cell>
        </row>
        <row r="39">
          <cell r="B39" t="str">
            <v>Stabilized Cash Equiv. Price</v>
          </cell>
          <cell r="C39" t="str">
            <v>N/A</v>
          </cell>
          <cell r="D39">
            <v>12943000</v>
          </cell>
          <cell r="E39">
            <v>45700000</v>
          </cell>
          <cell r="F39">
            <v>34222365</v>
          </cell>
          <cell r="G39">
            <v>23400000</v>
          </cell>
          <cell r="H39">
            <v>32625000</v>
          </cell>
          <cell r="I39">
            <v>71400000</v>
          </cell>
        </row>
        <row r="40">
          <cell r="A40" t="str">
            <v>Stabilized Economic Data:</v>
          </cell>
        </row>
        <row r="41">
          <cell r="B41" t="str">
            <v>Occupancy at Time of Sale</v>
          </cell>
          <cell r="C41">
            <v>1</v>
          </cell>
          <cell r="D41">
            <v>1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I41">
            <v>0.96</v>
          </cell>
        </row>
        <row r="42">
          <cell r="B42" t="str">
            <v>Pro Forma Stabilized Occupancy</v>
          </cell>
          <cell r="C42">
            <v>0.97</v>
          </cell>
          <cell r="D42">
            <v>0.95</v>
          </cell>
          <cell r="E42">
            <v>0.95</v>
          </cell>
          <cell r="F42">
            <v>0.95</v>
          </cell>
          <cell r="G42">
            <v>0.95</v>
          </cell>
          <cell r="H42">
            <v>0.95</v>
          </cell>
          <cell r="I42">
            <v>0.95</v>
          </cell>
        </row>
        <row r="43">
          <cell r="B43" t="str">
            <v>E.G.I. Per SF Per Annum</v>
          </cell>
          <cell r="C43">
            <v>22.309300648882477</v>
          </cell>
          <cell r="D43">
            <v>10.925004695392584</v>
          </cell>
          <cell r="E43">
            <v>14.487500000000001</v>
          </cell>
          <cell r="F43">
            <v>0</v>
          </cell>
          <cell r="G43">
            <v>19.715420989536312</v>
          </cell>
          <cell r="H43">
            <v>9.1485012632138822</v>
          </cell>
          <cell r="I43">
            <v>16.604930246512325</v>
          </cell>
        </row>
        <row r="44">
          <cell r="B44" t="str">
            <v>Expenses Per SF</v>
          </cell>
          <cell r="C44">
            <v>6.9992790194664734</v>
          </cell>
          <cell r="D44">
            <v>0.34499767701630041</v>
          </cell>
          <cell r="E44">
            <v>0</v>
          </cell>
          <cell r="F44">
            <v>0</v>
          </cell>
          <cell r="G44">
            <v>5.0007400062160521</v>
          </cell>
          <cell r="H44">
            <v>0</v>
          </cell>
          <cell r="I44">
            <v>7.4603730186509329</v>
          </cell>
        </row>
        <row r="45">
          <cell r="B45" t="str">
            <v xml:space="preserve">Expense Ratio </v>
          </cell>
          <cell r="C45">
            <v>0.3137381637203891</v>
          </cell>
          <cell r="D45">
            <v>3.1578721166298146E-2</v>
          </cell>
          <cell r="E45">
            <v>0</v>
          </cell>
          <cell r="F45" t="e">
            <v>#DIV/0!</v>
          </cell>
          <cell r="G45">
            <v>0.25364611837962403</v>
          </cell>
          <cell r="H45">
            <v>0</v>
          </cell>
          <cell r="I45">
            <v>0.4492866219789089</v>
          </cell>
        </row>
        <row r="46">
          <cell r="B46" t="str">
            <v>NOI/EGI</v>
          </cell>
          <cell r="C46">
            <v>0.6862618362796109</v>
          </cell>
          <cell r="D46">
            <v>0.96842127883370188</v>
          </cell>
          <cell r="E46">
            <v>1</v>
          </cell>
          <cell r="F46" t="e">
            <v>#DIV/0!</v>
          </cell>
          <cell r="G46">
            <v>0.74635388162037597</v>
          </cell>
          <cell r="H46">
            <v>1</v>
          </cell>
          <cell r="I46">
            <v>0.5507133780210911</v>
          </cell>
        </row>
        <row r="47">
          <cell r="B47" t="str">
            <v>NOI Per SF</v>
          </cell>
          <cell r="C47">
            <v>10.708605520650943</v>
          </cell>
          <cell r="D47">
            <v>10.580007018376284</v>
          </cell>
          <cell r="E47">
            <v>14.487500000000001</v>
          </cell>
          <cell r="F47">
            <v>0</v>
          </cell>
          <cell r="G47">
            <v>14.714680983320262</v>
          </cell>
          <cell r="H47">
            <v>9.1485012632138822</v>
          </cell>
          <cell r="I47">
            <v>9.1445572278613927</v>
          </cell>
        </row>
        <row r="48">
          <cell r="A48" t="str">
            <v>Units Of Comparison:</v>
          </cell>
        </row>
        <row r="49">
          <cell r="B49" t="str">
            <v>Cash Equivilent As Occupied:</v>
          </cell>
        </row>
        <row r="50">
          <cell r="B50" t="str">
            <v>Price Per SF of NRA</v>
          </cell>
          <cell r="C50" t="str">
            <v>N/A</v>
          </cell>
          <cell r="D50">
            <v>127.94203414291786</v>
          </cell>
          <cell r="E50">
            <v>156.23931623931625</v>
          </cell>
          <cell r="F50">
            <v>135</v>
          </cell>
          <cell r="G50">
            <v>173.16145455621827</v>
          </cell>
          <cell r="H50">
            <v>108.45356026859916</v>
          </cell>
          <cell r="I50">
            <v>142.80714035701786</v>
          </cell>
        </row>
        <row r="51">
          <cell r="B51" t="str">
            <v>Price Per SF of GBA</v>
          </cell>
          <cell r="C51" t="str">
            <v>N/A</v>
          </cell>
          <cell r="D51">
            <v>121.54493243577195</v>
          </cell>
          <cell r="E51">
            <v>148.4273504273504</v>
          </cell>
          <cell r="F51">
            <v>128.25</v>
          </cell>
          <cell r="G51">
            <v>164.50338182840736</v>
          </cell>
          <cell r="H51">
            <v>103.0308822551692</v>
          </cell>
          <cell r="I51">
            <v>135.66678333916695</v>
          </cell>
        </row>
        <row r="52">
          <cell r="B52" t="str">
            <v xml:space="preserve"> E.G.I.M.</v>
          </cell>
          <cell r="C52" t="str">
            <v>N/A</v>
          </cell>
          <cell r="D52">
            <v>11.12538949178038</v>
          </cell>
          <cell r="E52">
            <v>10.245201064873196</v>
          </cell>
          <cell r="F52" t="e">
            <v>#DIV/0!</v>
          </cell>
          <cell r="G52">
            <v>8.3438939455421863</v>
          </cell>
          <cell r="H52" t="str">
            <v>-</v>
          </cell>
          <cell r="I52" t="str">
            <v>-</v>
          </cell>
        </row>
        <row r="53">
          <cell r="B53" t="str">
            <v xml:space="preserve"> Ro</v>
          </cell>
          <cell r="C53" t="str">
            <v>N/A</v>
          </cell>
          <cell r="D53">
            <v>8.7187978057637339E-2</v>
          </cell>
          <cell r="E53">
            <v>9.7606673960612692E-2</v>
          </cell>
          <cell r="F53">
            <v>0</v>
          </cell>
          <cell r="G53">
            <v>9.0969059829059826E-2</v>
          </cell>
          <cell r="H53">
            <v>8.8793777777777777E-2</v>
          </cell>
          <cell r="I53">
            <v>6.4034313725490191E-2</v>
          </cell>
        </row>
        <row r="54">
          <cell r="B54" t="str">
            <v>Stabilized Cash Equivilent:</v>
          </cell>
        </row>
        <row r="55">
          <cell r="B55" t="str">
            <v xml:space="preserve"> Price Per SF of NRA</v>
          </cell>
          <cell r="C55" t="str">
            <v>N/A</v>
          </cell>
          <cell r="D55">
            <v>127.94203414291786</v>
          </cell>
          <cell r="E55">
            <v>156.23931623931625</v>
          </cell>
          <cell r="F55">
            <v>135</v>
          </cell>
          <cell r="G55">
            <v>173.16145455621827</v>
          </cell>
          <cell r="H55">
            <v>108.45356026859916</v>
          </cell>
          <cell r="I55">
            <v>142.80714035701786</v>
          </cell>
        </row>
        <row r="56">
          <cell r="B56" t="str">
            <v xml:space="preserve"> Price Per SF of GBA</v>
          </cell>
          <cell r="C56" t="str">
            <v>N/A</v>
          </cell>
          <cell r="D56">
            <v>121.54493243577195</v>
          </cell>
          <cell r="E56">
            <v>148.4273504273504</v>
          </cell>
          <cell r="F56">
            <v>128.25</v>
          </cell>
          <cell r="G56">
            <v>164.50338182840736</v>
          </cell>
          <cell r="H56">
            <v>103.0308822551692</v>
          </cell>
          <cell r="I56">
            <v>135.66678333916695</v>
          </cell>
        </row>
        <row r="57">
          <cell r="B57" t="str">
            <v xml:space="preserve"> E.G.I.M.</v>
          </cell>
          <cell r="C57" t="str">
            <v>N/A</v>
          </cell>
          <cell r="D57">
            <v>11.710936307137242</v>
          </cell>
          <cell r="E57">
            <v>10.784422173550732</v>
          </cell>
          <cell r="G57">
            <v>8.7830462584654576</v>
          </cell>
          <cell r="H57">
            <v>11.854789888338416</v>
          </cell>
          <cell r="I57">
            <v>8.6002854716606141</v>
          </cell>
        </row>
        <row r="58">
          <cell r="B58" t="str">
            <v xml:space="preserve"> Ro</v>
          </cell>
          <cell r="C58" t="str">
            <v>N/A</v>
          </cell>
          <cell r="D58">
            <v>8.2693753380205515E-2</v>
          </cell>
          <cell r="E58">
            <v>9.2726340262582058E-2</v>
          </cell>
          <cell r="G58">
            <v>8.4976653846153855E-2</v>
          </cell>
          <cell r="H58">
            <v>8.4354088888888887E-2</v>
          </cell>
          <cell r="I58">
            <v>6.4034313725490191E-2</v>
          </cell>
        </row>
        <row r="60">
          <cell r="B60" t="str">
            <v>Sample Statistics:</v>
          </cell>
          <cell r="C60" t="str">
            <v>Low</v>
          </cell>
          <cell r="D60" t="str">
            <v>Mean</v>
          </cell>
          <cell r="E60" t="str">
            <v>High</v>
          </cell>
        </row>
        <row r="61">
          <cell r="B61" t="str">
            <v>(Stabilized Cash Equivilent)</v>
          </cell>
        </row>
        <row r="62">
          <cell r="B62" t="str">
            <v xml:space="preserve"> Price Per SF of N.R.A.</v>
          </cell>
          <cell r="C62">
            <v>108.45356026859916</v>
          </cell>
          <cell r="D62">
            <v>140.60058426067823</v>
          </cell>
          <cell r="E62">
            <v>173.16145455621827</v>
          </cell>
        </row>
        <row r="63">
          <cell r="B63" t="str">
            <v xml:space="preserve"> Price Per SF of GBA</v>
          </cell>
          <cell r="C63">
            <v>103.0308822551692</v>
          </cell>
          <cell r="D63">
            <v>133.57055504764432</v>
          </cell>
          <cell r="E63">
            <v>164.50338182840736</v>
          </cell>
        </row>
        <row r="64">
          <cell r="B64" t="str">
            <v xml:space="preserve"> EGIM</v>
          </cell>
          <cell r="C64">
            <v>8.6002854716606141</v>
          </cell>
          <cell r="D64">
            <v>10.346696019830492</v>
          </cell>
          <cell r="E64">
            <v>11.854789888338416</v>
          </cell>
        </row>
        <row r="65">
          <cell r="B65" t="str">
            <v xml:space="preserve"> Ro</v>
          </cell>
          <cell r="C65">
            <v>6.4034313725490191E-2</v>
          </cell>
          <cell r="D65">
            <v>8.1757030020664104E-2</v>
          </cell>
          <cell r="E65">
            <v>9.2726340262582058E-2</v>
          </cell>
        </row>
        <row r="104">
          <cell r="B104" t="str">
            <v>COMPARABLE IMPROVED SALES ADJUSTMENT SUMMARY</v>
          </cell>
        </row>
        <row r="105">
          <cell r="B105" t="str">
            <v>Proposed Office Building For Mobil Oil Corporation</v>
          </cell>
        </row>
        <row r="106">
          <cell r="B106" t="str">
            <v>13777 Midway Road</v>
          </cell>
        </row>
        <row r="107">
          <cell r="B107" t="str">
            <v>Farmers Branch, Dallas County, Texas</v>
          </cell>
        </row>
        <row r="110">
          <cell r="D110" t="str">
            <v>Comparable Sales</v>
          </cell>
        </row>
        <row r="111">
          <cell r="D111">
            <v>1</v>
          </cell>
          <cell r="E111">
            <v>2</v>
          </cell>
          <cell r="F111">
            <v>3</v>
          </cell>
          <cell r="G111">
            <v>4</v>
          </cell>
          <cell r="H111">
            <v>5</v>
          </cell>
          <cell r="I111">
            <v>5</v>
          </cell>
        </row>
        <row r="113">
          <cell r="B113" t="str">
            <v>Date Of Sale</v>
          </cell>
          <cell r="D113" t="str">
            <v>Jul-98</v>
          </cell>
          <cell r="E113" t="str">
            <v>Jun-98</v>
          </cell>
          <cell r="F113" t="str">
            <v>Jun-98</v>
          </cell>
          <cell r="G113" t="str">
            <v>Feb-98</v>
          </cell>
          <cell r="H113" t="str">
            <v>Nov-97</v>
          </cell>
          <cell r="I113" t="str">
            <v>Oct-97</v>
          </cell>
        </row>
        <row r="114">
          <cell r="B114" t="str">
            <v>NRA</v>
          </cell>
          <cell r="D114">
            <v>101163</v>
          </cell>
          <cell r="E114">
            <v>292500</v>
          </cell>
          <cell r="F114">
            <v>253499</v>
          </cell>
          <cell r="G114">
            <v>135134</v>
          </cell>
          <cell r="H114">
            <v>300820</v>
          </cell>
          <cell r="I114">
            <v>499975</v>
          </cell>
        </row>
        <row r="115">
          <cell r="B115" t="str">
            <v>Stabilized NOI Per SF NRA</v>
          </cell>
          <cell r="D115">
            <v>10.580007018376284</v>
          </cell>
          <cell r="E115">
            <v>14.487500000000001</v>
          </cell>
          <cell r="F115">
            <v>0</v>
          </cell>
          <cell r="G115">
            <v>14.714680983320262</v>
          </cell>
          <cell r="H115">
            <v>9.1485012632138822</v>
          </cell>
          <cell r="I115">
            <v>9.1445572278613927</v>
          </cell>
        </row>
        <row r="117">
          <cell r="B117" t="str">
            <v>Contract Price Per Unit</v>
          </cell>
          <cell r="D117">
            <v>127.94203414291786</v>
          </cell>
          <cell r="E117">
            <v>156.23931623931625</v>
          </cell>
          <cell r="F117">
            <v>135</v>
          </cell>
          <cell r="G117">
            <v>173.16145455621827</v>
          </cell>
          <cell r="H117">
            <v>108.45356026859916</v>
          </cell>
          <cell r="I117">
            <v>142.80714035701786</v>
          </cell>
        </row>
        <row r="118">
          <cell r="B118" t="str">
            <v>Cash Equivalency Adjustment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B119" t="str">
            <v>Cash Equivalent Price Per Unit</v>
          </cell>
          <cell r="D119">
            <v>127.94203414291786</v>
          </cell>
          <cell r="E119">
            <v>156.23931623931625</v>
          </cell>
          <cell r="F119">
            <v>135</v>
          </cell>
          <cell r="G119">
            <v>173.16145455621827</v>
          </cell>
          <cell r="H119">
            <v>108.45356026859916</v>
          </cell>
          <cell r="I119">
            <v>142.80714035701786</v>
          </cell>
        </row>
        <row r="121">
          <cell r="B121" t="str">
            <v>Rent Loss Adjustment</v>
          </cell>
          <cell r="D121">
            <v>0</v>
          </cell>
          <cell r="E121">
            <v>0</v>
          </cell>
          <cell r="F121">
            <v>0</v>
          </cell>
          <cell r="G121">
            <v>1.2814150100837196E-3</v>
          </cell>
          <cell r="H121">
            <v>0</v>
          </cell>
          <cell r="I121">
            <v>0</v>
          </cell>
        </row>
        <row r="122">
          <cell r="B122" t="str">
            <v>Stabilized Cash Equivalent Price</v>
          </cell>
          <cell r="D122">
            <v>127.94203414291786</v>
          </cell>
          <cell r="E122">
            <v>156.23931623931625</v>
          </cell>
          <cell r="F122">
            <v>135</v>
          </cell>
          <cell r="G122">
            <v>173.16273597122836</v>
          </cell>
          <cell r="H122">
            <v>108.45356026859916</v>
          </cell>
          <cell r="I122">
            <v>142.80714035701786</v>
          </cell>
        </row>
        <row r="124">
          <cell r="B124" t="str">
            <v>Property Rights Conveyed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0.29963585434173667</v>
          </cell>
        </row>
        <row r="125">
          <cell r="B125" t="str">
            <v>Adjusted Unit Price</v>
          </cell>
          <cell r="D125">
            <v>127.94203414291786</v>
          </cell>
          <cell r="E125">
            <v>156.23931623931625</v>
          </cell>
          <cell r="F125">
            <v>135</v>
          </cell>
          <cell r="G125">
            <v>173.16145455621827</v>
          </cell>
          <cell r="H125">
            <v>108.45356026859916</v>
          </cell>
          <cell r="I125">
            <v>185.59727986399321</v>
          </cell>
        </row>
        <row r="127">
          <cell r="B127" t="str">
            <v>Conditions of Sale Adjustment</v>
          </cell>
          <cell r="D127">
            <v>0</v>
          </cell>
          <cell r="E127">
            <v>0</v>
          </cell>
          <cell r="F127">
            <v>0</v>
          </cell>
          <cell r="G127">
            <v>0.25</v>
          </cell>
          <cell r="H127">
            <v>0</v>
          </cell>
          <cell r="I127">
            <v>0</v>
          </cell>
        </row>
        <row r="128">
          <cell r="B128" t="str">
            <v>Adjusted Unit Price</v>
          </cell>
          <cell r="D128">
            <v>127.94203414291786</v>
          </cell>
          <cell r="E128">
            <v>156.23931623931625</v>
          </cell>
          <cell r="F128">
            <v>135</v>
          </cell>
          <cell r="G128">
            <v>216.45181819527284</v>
          </cell>
          <cell r="H128">
            <v>108.45356026859916</v>
          </cell>
          <cell r="I128">
            <v>185.59727986399321</v>
          </cell>
        </row>
        <row r="130">
          <cell r="B130" t="str">
            <v>Market Conditions Adjustment</v>
          </cell>
          <cell r="D130">
            <v>0</v>
          </cell>
          <cell r="E130">
            <v>0</v>
          </cell>
          <cell r="F130">
            <v>0.1</v>
          </cell>
          <cell r="G130">
            <v>0.1</v>
          </cell>
          <cell r="H130">
            <v>0.2</v>
          </cell>
          <cell r="I130">
            <v>0.2</v>
          </cell>
        </row>
        <row r="131">
          <cell r="B131" t="str">
            <v>Adjusted Unit Price</v>
          </cell>
          <cell r="D131">
            <v>127.94203414291786</v>
          </cell>
          <cell r="E131">
            <v>156.23931623931625</v>
          </cell>
          <cell r="F131">
            <v>148.5</v>
          </cell>
          <cell r="G131">
            <v>238.09700001480013</v>
          </cell>
          <cell r="H131">
            <v>130.14427232231898</v>
          </cell>
          <cell r="I131">
            <v>222.71673583679186</v>
          </cell>
        </row>
        <row r="133">
          <cell r="B133" t="str">
            <v>Physical Adjustments:</v>
          </cell>
        </row>
        <row r="134">
          <cell r="A134" t="str">
            <v xml:space="preserve"> </v>
          </cell>
          <cell r="B134" t="str">
            <v xml:space="preserve">   Location</v>
          </cell>
          <cell r="D134">
            <v>-0.1</v>
          </cell>
          <cell r="E134">
            <v>-0.05</v>
          </cell>
          <cell r="F134">
            <v>-0.15</v>
          </cell>
          <cell r="G134">
            <v>0</v>
          </cell>
          <cell r="H134">
            <v>-0.1</v>
          </cell>
          <cell r="I134">
            <v>-0.1</v>
          </cell>
        </row>
        <row r="135">
          <cell r="B135" t="str">
            <v xml:space="preserve">   Size</v>
          </cell>
          <cell r="D135">
            <v>7.0000000000000007E-2</v>
          </cell>
          <cell r="E135">
            <v>0.25</v>
          </cell>
          <cell r="F135">
            <v>0.06</v>
          </cell>
          <cell r="G135">
            <v>-0.03</v>
          </cell>
          <cell r="H135">
            <v>0</v>
          </cell>
          <cell r="I135">
            <v>0</v>
          </cell>
        </row>
        <row r="136">
          <cell r="B136" t="str">
            <v xml:space="preserve">   Project Size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B137" t="str">
            <v xml:space="preserve">   Age/Condition</v>
          </cell>
          <cell r="D137">
            <v>0.11</v>
          </cell>
          <cell r="E137">
            <v>0.14000000000000001</v>
          </cell>
          <cell r="F137">
            <v>0.14000000000000001</v>
          </cell>
          <cell r="G137">
            <v>0.14000000000000001</v>
          </cell>
          <cell r="H137">
            <v>0.1</v>
          </cell>
          <cell r="I137">
            <v>0.1</v>
          </cell>
        </row>
        <row r="138">
          <cell r="B138" t="str">
            <v xml:space="preserve">   Quality/Amenities</v>
          </cell>
          <cell r="D138">
            <v>-0.1</v>
          </cell>
          <cell r="E138">
            <v>-0.1</v>
          </cell>
          <cell r="F138">
            <v>-0.05</v>
          </cell>
          <cell r="G138">
            <v>-0.05</v>
          </cell>
          <cell r="H138">
            <v>0</v>
          </cell>
          <cell r="I138">
            <v>0</v>
          </cell>
        </row>
        <row r="140">
          <cell r="B140" t="str">
            <v>Net Physical Adjustment</v>
          </cell>
          <cell r="D140">
            <v>-2.0000000000000004E-2</v>
          </cell>
          <cell r="E140">
            <v>0.24000000000000002</v>
          </cell>
          <cell r="F140">
            <v>1.3877787807814457E-17</v>
          </cell>
          <cell r="G140">
            <v>6.0000000000000012E-2</v>
          </cell>
          <cell r="H140">
            <v>0</v>
          </cell>
          <cell r="I140">
            <v>0</v>
          </cell>
        </row>
        <row r="141">
          <cell r="B141" t="str">
            <v>Absolute Physical Adjustment</v>
          </cell>
          <cell r="D141">
            <v>0.38</v>
          </cell>
          <cell r="E141">
            <v>0.54</v>
          </cell>
          <cell r="F141">
            <v>0.39999999999999997</v>
          </cell>
          <cell r="G141">
            <v>0.22000000000000003</v>
          </cell>
          <cell r="H141">
            <v>0.2</v>
          </cell>
          <cell r="I141">
            <v>0.2</v>
          </cell>
        </row>
        <row r="143">
          <cell r="B143" t="str">
            <v>Adjusted Unit Price</v>
          </cell>
          <cell r="D143">
            <v>125.3831934600595</v>
          </cell>
          <cell r="E143">
            <v>193.73675213675216</v>
          </cell>
          <cell r="F143">
            <v>148.5</v>
          </cell>
          <cell r="G143">
            <v>252.38282001568814</v>
          </cell>
          <cell r="H143">
            <v>130.14427232231898</v>
          </cell>
          <cell r="I143">
            <v>222.71673583679186</v>
          </cell>
        </row>
      </sheetData>
      <sheetData sheetId="2" refreshError="1">
        <row r="1">
          <cell r="A1" t="str">
            <v>Expense Summary</v>
          </cell>
        </row>
        <row r="2">
          <cell r="A2" t="str">
            <v>Proposed Office Building For Mobil Oil Corporation</v>
          </cell>
        </row>
        <row r="3">
          <cell r="A3" t="str">
            <v>Farmers Branch, Dallas County, Texas</v>
          </cell>
        </row>
        <row r="5">
          <cell r="B5" t="str">
            <v>Property:</v>
          </cell>
          <cell r="D5" t="str">
            <v>Proposed Office Building For Mobil Oil Corporation</v>
          </cell>
        </row>
        <row r="6">
          <cell r="B6" t="str">
            <v>Property NRA:</v>
          </cell>
          <cell r="D6">
            <v>115668</v>
          </cell>
        </row>
        <row r="7">
          <cell r="J7" t="str">
            <v>Stabilized</v>
          </cell>
        </row>
        <row r="8">
          <cell r="E8" t="str">
            <v>BOMA Range ($/SF)</v>
          </cell>
          <cell r="G8" t="str">
            <v>BOMA Avg.</v>
          </cell>
          <cell r="H8" t="str">
            <v>BOMA Avg.</v>
          </cell>
          <cell r="J8" t="str">
            <v>Estimate</v>
          </cell>
        </row>
        <row r="9">
          <cell r="E9" t="str">
            <v>Low</v>
          </cell>
          <cell r="F9" t="str">
            <v>High</v>
          </cell>
          <cell r="G9" t="str">
            <v>Total $</v>
          </cell>
          <cell r="H9" t="str">
            <v>$/SF</v>
          </cell>
          <cell r="J9">
            <v>35744</v>
          </cell>
        </row>
        <row r="10">
          <cell r="B10" t="str">
            <v>Fixed Expenses</v>
          </cell>
        </row>
        <row r="11">
          <cell r="C11" t="str">
            <v>Real Estate Taxes</v>
          </cell>
          <cell r="E11" t="str">
            <v>n/a</v>
          </cell>
          <cell r="F11" t="str">
            <v>n/a</v>
          </cell>
          <cell r="G11">
            <v>149321</v>
          </cell>
          <cell r="H11">
            <v>1.1399999999999999</v>
          </cell>
          <cell r="J11">
            <v>2.21</v>
          </cell>
        </row>
        <row r="12">
          <cell r="C12" t="str">
            <v>Insurance</v>
          </cell>
          <cell r="E12" t="str">
            <v>n/a</v>
          </cell>
          <cell r="F12" t="str">
            <v>n/a</v>
          </cell>
          <cell r="G12">
            <v>10000</v>
          </cell>
          <cell r="H12">
            <v>0.31</v>
          </cell>
          <cell r="J12">
            <v>0.3</v>
          </cell>
        </row>
        <row r="14">
          <cell r="B14" t="str">
            <v>Subtotal Fixed Expenses</v>
          </cell>
          <cell r="E14">
            <v>1.45</v>
          </cell>
          <cell r="F14">
            <v>1.5</v>
          </cell>
          <cell r="G14">
            <v>159321</v>
          </cell>
          <cell r="H14">
            <v>1.45</v>
          </cell>
          <cell r="J14">
            <v>2.5099999999999998</v>
          </cell>
        </row>
        <row r="16">
          <cell r="B16" t="str">
            <v>Variable Expenses</v>
          </cell>
        </row>
        <row r="17">
          <cell r="C17" t="str">
            <v>R &amp; M</v>
          </cell>
          <cell r="E17">
            <v>0.87</v>
          </cell>
          <cell r="F17">
            <v>1.95</v>
          </cell>
          <cell r="G17">
            <v>97106</v>
          </cell>
          <cell r="H17">
            <v>1.41</v>
          </cell>
          <cell r="J17">
            <v>1</v>
          </cell>
        </row>
        <row r="18">
          <cell r="C18" t="str">
            <v>Admin.</v>
          </cell>
          <cell r="E18">
            <v>0.31000000000000005</v>
          </cell>
          <cell r="F18">
            <v>0.62</v>
          </cell>
          <cell r="G18">
            <v>50006</v>
          </cell>
          <cell r="H18">
            <v>0.42000000000000004</v>
          </cell>
          <cell r="J18">
            <v>0.35</v>
          </cell>
        </row>
        <row r="19">
          <cell r="C19" t="str">
            <v>Utilities</v>
          </cell>
          <cell r="E19">
            <v>1.07</v>
          </cell>
          <cell r="F19">
            <v>2.17</v>
          </cell>
          <cell r="G19">
            <v>230740</v>
          </cell>
          <cell r="H19">
            <v>1.33</v>
          </cell>
          <cell r="J19">
            <v>1.35</v>
          </cell>
        </row>
        <row r="20">
          <cell r="C20" t="str">
            <v>Janitorial</v>
          </cell>
          <cell r="E20">
            <v>0.54</v>
          </cell>
          <cell r="F20">
            <v>0.86</v>
          </cell>
          <cell r="G20">
            <v>91661</v>
          </cell>
          <cell r="H20">
            <v>0.66</v>
          </cell>
          <cell r="J20">
            <v>0.65</v>
          </cell>
        </row>
        <row r="21">
          <cell r="C21" t="str">
            <v>Security</v>
          </cell>
          <cell r="E21">
            <v>0.44</v>
          </cell>
          <cell r="F21">
            <v>0.44</v>
          </cell>
          <cell r="G21">
            <v>110664</v>
          </cell>
          <cell r="H21">
            <v>0.44</v>
          </cell>
          <cell r="J21">
            <v>0.45</v>
          </cell>
        </row>
        <row r="22">
          <cell r="C22" t="str">
            <v>Miscellaneous</v>
          </cell>
          <cell r="E22">
            <v>0</v>
          </cell>
          <cell r="F22">
            <v>0</v>
          </cell>
          <cell r="G22">
            <v>2000</v>
          </cell>
          <cell r="H22">
            <v>0</v>
          </cell>
          <cell r="J22">
            <v>0.02</v>
          </cell>
        </row>
        <row r="23">
          <cell r="C23" t="str">
            <v>Management</v>
          </cell>
          <cell r="E23">
            <v>0.62</v>
          </cell>
          <cell r="F23">
            <v>0.62</v>
          </cell>
          <cell r="G23">
            <v>93589</v>
          </cell>
          <cell r="H23">
            <v>0.62</v>
          </cell>
          <cell r="J23">
            <v>0.03</v>
          </cell>
          <cell r="K23" t="str">
            <v>of EGI</v>
          </cell>
        </row>
        <row r="25">
          <cell r="B25" t="str">
            <v>Subtotal Variable Expenses</v>
          </cell>
          <cell r="E25">
            <v>3.85</v>
          </cell>
          <cell r="F25">
            <v>6.660000000000001</v>
          </cell>
          <cell r="G25">
            <v>675766</v>
          </cell>
          <cell r="H25">
            <v>4.8800000000000008</v>
          </cell>
          <cell r="J25">
            <v>3.8200000000000003</v>
          </cell>
        </row>
        <row r="27">
          <cell r="B27" t="str">
            <v>Total Expenses</v>
          </cell>
          <cell r="E27">
            <v>5.3</v>
          </cell>
          <cell r="F27">
            <v>8.16</v>
          </cell>
          <cell r="G27">
            <v>835087</v>
          </cell>
          <cell r="H27">
            <v>7.219689110211986</v>
          </cell>
          <cell r="J27">
            <v>6.33</v>
          </cell>
        </row>
        <row r="29">
          <cell r="A29" t="str">
            <v>NOTES:</v>
          </cell>
        </row>
        <row r="30">
          <cell r="A30" t="str">
            <v>Only average reported for Management and Security, which was also used as Low and High results.</v>
          </cell>
        </row>
        <row r="31">
          <cell r="A31" t="str">
            <v>Miscellaneous is included in the Administrative section for BOMA, but we have included it under its own category.</v>
          </cell>
        </row>
        <row r="32">
          <cell r="A32" t="str">
            <v>Totals do not include Management expense. If included, the Total would be approx.:</v>
          </cell>
          <cell r="I32">
            <v>6.9992790194664734</v>
          </cell>
          <cell r="J32" t="str">
            <v>/SF</v>
          </cell>
        </row>
      </sheetData>
      <sheetData sheetId="3" refreshError="1">
        <row r="1">
          <cell r="A1" t="str">
            <v>STABILIZED PRO-FORMA OPERATING STATEMENT - JULY 1, 1999</v>
          </cell>
        </row>
        <row r="3">
          <cell r="B3" t="str">
            <v>Building Size</v>
          </cell>
          <cell r="F3">
            <v>115668</v>
          </cell>
          <cell r="G3" t="str">
            <v>SF</v>
          </cell>
        </row>
        <row r="4">
          <cell r="F4">
            <v>8.3333333333333332E-3</v>
          </cell>
        </row>
        <row r="5">
          <cell r="B5" t="str">
            <v>Base Rent</v>
          </cell>
          <cell r="F5">
            <v>18.7</v>
          </cell>
          <cell r="G5" t="str">
            <v>per SF</v>
          </cell>
          <cell r="I5">
            <v>2162991.6</v>
          </cell>
        </row>
        <row r="6">
          <cell r="B6" t="str">
            <v>Expense Recoveries</v>
          </cell>
          <cell r="I6">
            <v>859458.86863734678</v>
          </cell>
        </row>
        <row r="8">
          <cell r="B8" t="str">
            <v>Less Vacancy and Collection Loss @</v>
          </cell>
          <cell r="F8">
            <v>0.03</v>
          </cell>
          <cell r="I8">
            <v>-90673.514059120396</v>
          </cell>
        </row>
        <row r="10">
          <cell r="B10" t="str">
            <v>Effective Gross Income</v>
          </cell>
          <cell r="F10">
            <v>25.346482644968585</v>
          </cell>
          <cell r="G10" t="str">
            <v>per SF</v>
          </cell>
          <cell r="I10">
            <v>2931776.9545782264</v>
          </cell>
        </row>
        <row r="12">
          <cell r="A12" t="str">
            <v>Operating Expenses:</v>
          </cell>
        </row>
        <row r="13">
          <cell r="A13" t="str">
            <v xml:space="preserve">     Fixed:</v>
          </cell>
        </row>
        <row r="14">
          <cell r="B14" t="str">
            <v>Real Estate Taxes</v>
          </cell>
          <cell r="E14">
            <v>2.2799999999999998</v>
          </cell>
          <cell r="H14">
            <v>263723.03999999998</v>
          </cell>
        </row>
        <row r="15">
          <cell r="B15" t="str">
            <v>Building Insurance</v>
          </cell>
          <cell r="E15">
            <v>0.32</v>
          </cell>
          <cell r="H15">
            <v>37013.760000000002</v>
          </cell>
        </row>
        <row r="17">
          <cell r="A17" t="str">
            <v xml:space="preserve">     Variable:</v>
          </cell>
        </row>
        <row r="18">
          <cell r="B18" t="str">
            <v>Repairs and Maintenance</v>
          </cell>
          <cell r="E18">
            <v>1.07</v>
          </cell>
          <cell r="H18">
            <v>123764.76000000001</v>
          </cell>
        </row>
        <row r="19">
          <cell r="B19" t="str">
            <v>Administrative</v>
          </cell>
          <cell r="E19">
            <v>0.37</v>
          </cell>
          <cell r="H19">
            <v>42797.159999999996</v>
          </cell>
        </row>
        <row r="20">
          <cell r="B20" t="str">
            <v>Utilities</v>
          </cell>
          <cell r="E20">
            <v>1.44</v>
          </cell>
          <cell r="H20">
            <v>166561.91999999998</v>
          </cell>
        </row>
        <row r="21">
          <cell r="B21" t="str">
            <v>Janitorial</v>
          </cell>
          <cell r="E21">
            <v>0.69</v>
          </cell>
          <cell r="H21">
            <v>79810.92</v>
          </cell>
        </row>
        <row r="22">
          <cell r="B22" t="str">
            <v>Security</v>
          </cell>
          <cell r="E22">
            <v>0.48</v>
          </cell>
          <cell r="H22">
            <v>55520.639999999999</v>
          </cell>
        </row>
        <row r="23">
          <cell r="B23" t="str">
            <v>Miscellaneous</v>
          </cell>
          <cell r="E23">
            <v>0.02</v>
          </cell>
          <cell r="H23">
            <v>2313.36</v>
          </cell>
        </row>
        <row r="24">
          <cell r="B24" t="str">
            <v>Management</v>
          </cell>
          <cell r="E24">
            <v>0.03</v>
          </cell>
          <cell r="F24" t="str">
            <v>EGI</v>
          </cell>
          <cell r="H24">
            <v>87953.308637346796</v>
          </cell>
        </row>
        <row r="26">
          <cell r="B26" t="str">
            <v>Total Operating Expenses</v>
          </cell>
          <cell r="E26">
            <v>7.4303944793490571</v>
          </cell>
          <cell r="F26" t="str">
            <v>per SF</v>
          </cell>
          <cell r="I26">
            <v>859458.86863734678</v>
          </cell>
        </row>
        <row r="29">
          <cell r="B29" t="str">
            <v>Net Operating Income</v>
          </cell>
          <cell r="I29">
            <v>2072318.0859408798</v>
          </cell>
        </row>
        <row r="34">
          <cell r="A34" t="str">
            <v>DIRECT CAPITALIZATION ANALYSIS - AS OF JULY 1, 1999</v>
          </cell>
        </row>
        <row r="36">
          <cell r="B36" t="str">
            <v>Net Operating Income</v>
          </cell>
          <cell r="I36">
            <v>2072318.0859408798</v>
          </cell>
        </row>
        <row r="38">
          <cell r="B38" t="str">
            <v>Divide By</v>
          </cell>
        </row>
        <row r="39">
          <cell r="B39" t="str">
            <v>Overall Capitalization Rate (Ro)</v>
          </cell>
          <cell r="I39">
            <v>9.5000000000000001E-2</v>
          </cell>
        </row>
        <row r="42">
          <cell r="B42" t="str">
            <v>Value Indication by Direct</v>
          </cell>
          <cell r="I42">
            <v>21813874.588851366</v>
          </cell>
        </row>
        <row r="43">
          <cell r="B43" t="str">
            <v>Capitalization</v>
          </cell>
          <cell r="I43">
            <v>21800000</v>
          </cell>
          <cell r="J43" t="str">
            <v>Rounded</v>
          </cell>
        </row>
        <row r="45">
          <cell r="B45" t="str">
            <v>Value Indication Per Square Foot</v>
          </cell>
          <cell r="I45">
            <v>188.4704499083584</v>
          </cell>
        </row>
      </sheetData>
      <sheetData sheetId="4" refreshError="1">
        <row r="3">
          <cell r="A3" t="str">
            <v>Rent Loss Calculation Assumptions:</v>
          </cell>
        </row>
        <row r="5">
          <cell r="A5" t="str">
            <v>NRA:</v>
          </cell>
          <cell r="B5">
            <v>110256</v>
          </cell>
        </row>
        <row r="6">
          <cell r="A6" t="str">
            <v>Beginning Occupancy:</v>
          </cell>
          <cell r="B6">
            <v>0.75</v>
          </cell>
        </row>
        <row r="7">
          <cell r="A7" t="str">
            <v>Stabilized Occupancy:</v>
          </cell>
          <cell r="B7">
            <v>0.9</v>
          </cell>
        </row>
        <row r="8">
          <cell r="A8" t="str">
            <v>Absorption Period:</v>
          </cell>
          <cell r="B8">
            <v>6</v>
          </cell>
          <cell r="C8" t="str">
            <v>Months</v>
          </cell>
        </row>
        <row r="9">
          <cell r="A9" t="str">
            <v>Discount Rate:</v>
          </cell>
          <cell r="B9">
            <v>0.1</v>
          </cell>
          <cell r="C9" t="str">
            <v>per Year</v>
          </cell>
        </row>
        <row r="10">
          <cell r="A10" t="str">
            <v>Management Fee:</v>
          </cell>
          <cell r="B10">
            <v>0.05</v>
          </cell>
          <cell r="C10" t="str">
            <v>EGI</v>
          </cell>
        </row>
        <row r="11">
          <cell r="A11" t="str">
            <v>Lease Commission Rate:</v>
          </cell>
          <cell r="B11">
            <v>0.04</v>
          </cell>
          <cell r="C11" t="str">
            <v>Total Lease Revenue</v>
          </cell>
        </row>
        <row r="12">
          <cell r="A12" t="str">
            <v>Effective Lease Term:</v>
          </cell>
          <cell r="B12">
            <v>10</v>
          </cell>
          <cell r="C12" t="str">
            <v>Years</v>
          </cell>
        </row>
        <row r="13">
          <cell r="A13" t="str">
            <v>PGI/SF/YR:</v>
          </cell>
          <cell r="B13">
            <v>14</v>
          </cell>
        </row>
        <row r="14">
          <cell r="A14" t="str">
            <v>Income Growth:</v>
          </cell>
          <cell r="B14">
            <v>0.03</v>
          </cell>
        </row>
        <row r="15">
          <cell r="A15" t="str">
            <v>Effective TI ($/SF):</v>
          </cell>
          <cell r="B15">
            <v>10</v>
          </cell>
        </row>
        <row r="16">
          <cell r="A16" t="str">
            <v>TI Growth Rate:</v>
          </cell>
          <cell r="B16">
            <v>0.04</v>
          </cell>
        </row>
        <row r="19">
          <cell r="A19" t="str">
            <v>LEASE-UP DISCOUNT:</v>
          </cell>
          <cell r="B19">
            <v>289610.51180462388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 Sale Grid - File"/>
      <sheetName val="Land Sale Grid - Report"/>
      <sheetName val="RCN-Building"/>
      <sheetName val="RCN - Site Improvements"/>
      <sheetName val="Depreciation"/>
      <sheetName val="Summary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 grid - file"/>
      <sheetName val="land grid -report"/>
      <sheetName val="RCN-Building"/>
      <sheetName val="RCN - Improvements"/>
      <sheetName val="Summary"/>
      <sheetName val="Insurable"/>
      <sheetName val="Age Chart"/>
    </sheetNames>
    <sheetDataSet>
      <sheetData sheetId="0"/>
      <sheetData sheetId="1"/>
      <sheetData sheetId="2" refreshError="1">
        <row r="3">
          <cell r="A3" t="str">
            <v>5825 Brockway Road, Saginaw, Michigan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DCF"/>
      <sheetName val="DCF Discounting"/>
      <sheetName val="Go Dark"/>
      <sheetName val="Cost"/>
      <sheetName val="Marshall"/>
      <sheetName val="As-Is"/>
      <sheetName val="Discount Rate"/>
      <sheetName val="Taxes"/>
      <sheetName val="Land Sale Grid - File"/>
      <sheetName val="Land Sale Grid - Report"/>
      <sheetName val="Sales-Summary"/>
      <sheetName val="Sales-Local"/>
      <sheetName val="Sales-WORK"/>
      <sheetName val="Sales-REPORT"/>
      <sheetName val="HISTORIC I&amp;E"/>
      <sheetName val="Rent Comps"/>
      <sheetName val="Office"/>
      <sheetName val="Subject Rent"/>
    </sheetNames>
    <sheetDataSet>
      <sheetData sheetId="0" refreshError="1">
        <row r="63">
          <cell r="E63">
            <v>37347</v>
          </cell>
        </row>
        <row r="64">
          <cell r="E64">
            <v>234830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Terms"/>
      <sheetName val="DCF"/>
      <sheetName val="EBO_RES"/>
      <sheetName val="EOL_RES"/>
      <sheetName val="FMV_Curve"/>
      <sheetName val="Capacity Factors"/>
      <sheetName val="Fuel Analysis"/>
      <sheetName val="S&amp;P Fuel Analysis"/>
      <sheetName val="Operating Expenses"/>
      <sheetName val="O&amp;M Hist. Analysis"/>
      <sheetName val="Capital Expenditures"/>
      <sheetName val="Emissions"/>
      <sheetName val="Emission Rates"/>
      <sheetName val="Economic Rent Analysis"/>
      <sheetName val="Pricing"/>
      <sheetName val="Debt Balance"/>
      <sheetName val="FPO"/>
      <sheetName val="IRR"/>
      <sheetName val="IRR_FPO"/>
      <sheetName val="IRR_SC"/>
      <sheetName val="Curve"/>
      <sheetName val="Coal 65 L4"/>
    </sheetNames>
    <sheetDataSet>
      <sheetData sheetId="0" refreshError="1"/>
      <sheetData sheetId="1" refreshError="1"/>
      <sheetData sheetId="2" refreshError="1">
        <row r="10">
          <cell r="B10">
            <v>0.09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DataWorksheet"/>
      <sheetName val="ASSETS"/>
      <sheetName val="LIABILITIES"/>
      <sheetName val="PROD INC-STMT"/>
      <sheetName val="DOM SUBS"/>
      <sheetName val="FRN SUBS"/>
      <sheetName val="GOODWILL"/>
      <sheetName val="FIXED ASSETS"/>
      <sheetName val="UNCONS"/>
      <sheetName val="ASSET"/>
      <sheetName val="LIAB"/>
      <sheetName val="PANDL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our"/>
      <sheetName val="Hovedside"/>
      <sheetName val="AllMarkets"/>
      <sheetName val="EUMarked"/>
      <sheetName val="EUImp"/>
      <sheetName val="EUprosent"/>
      <sheetName val="JMarked"/>
      <sheetName val="JImp"/>
      <sheetName val="Jprosent"/>
      <sheetName val="USAMarked"/>
      <sheetName val="USAImp"/>
      <sheetName val="USAprosent"/>
      <sheetName val="RUMarked"/>
      <sheetName val="RUImport"/>
      <sheetName val="RUprosent"/>
      <sheetName val="OMarked Ex. Russia"/>
      <sheetName val="O Ex. Russia Imp"/>
      <sheetName val="O Ex. Russia prosent"/>
      <sheetName val="OMarked"/>
      <sheetName val="OImp"/>
      <sheetName val="Oprosent"/>
      <sheetName val="Norge"/>
      <sheetName val="UK"/>
      <sheetName val="Færøyene"/>
      <sheetName val="Irland"/>
      <sheetName val="Island"/>
      <sheetName val="Danmark"/>
      <sheetName val="Chile"/>
      <sheetName val="Canada"/>
      <sheetName val="USA"/>
      <sheetName val="Australia"/>
      <sheetName val="Others"/>
      <sheetName val="241"/>
      <sheetName val="441-Sold Quantity"/>
      <sheetName val="Doc"/>
      <sheetName val="Kilder"/>
      <sheetName val="Kladd"/>
    </sheetNames>
    <sheetDataSet>
      <sheetData sheetId="0"/>
      <sheetData sheetId="1"/>
      <sheetData sheetId="2"/>
      <sheetData sheetId="3">
        <row r="10">
          <cell r="X10">
            <v>45400</v>
          </cell>
        </row>
      </sheetData>
      <sheetData sheetId="4"/>
      <sheetData sheetId="5"/>
      <sheetData sheetId="6">
        <row r="10">
          <cell r="X10">
            <v>4200</v>
          </cell>
        </row>
      </sheetData>
      <sheetData sheetId="7"/>
      <sheetData sheetId="8"/>
      <sheetData sheetId="9">
        <row r="10">
          <cell r="X10">
            <v>27400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X10">
            <v>20800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7">
          <cell r="I7" t="str">
            <v>Norway</v>
          </cell>
        </row>
        <row r="9">
          <cell r="I9">
            <v>14600</v>
          </cell>
        </row>
        <row r="10">
          <cell r="I10">
            <v>14800</v>
          </cell>
        </row>
        <row r="11">
          <cell r="I11">
            <v>20900</v>
          </cell>
        </row>
        <row r="12">
          <cell r="I12">
            <v>18000</v>
          </cell>
        </row>
        <row r="13">
          <cell r="I13">
            <v>19200</v>
          </cell>
        </row>
        <row r="14">
          <cell r="I14">
            <v>17400</v>
          </cell>
        </row>
        <row r="15">
          <cell r="I15">
            <v>16400</v>
          </cell>
        </row>
        <row r="16">
          <cell r="I16">
            <v>20200</v>
          </cell>
        </row>
        <row r="17">
          <cell r="I17">
            <v>23400</v>
          </cell>
        </row>
        <row r="18">
          <cell r="I18">
            <v>24400</v>
          </cell>
        </row>
        <row r="19">
          <cell r="I19">
            <v>28000</v>
          </cell>
        </row>
        <row r="20">
          <cell r="I20">
            <v>31700</v>
          </cell>
        </row>
        <row r="21">
          <cell r="I21">
            <v>249000</v>
          </cell>
        </row>
        <row r="24">
          <cell r="I24" t="str">
            <v>Norway</v>
          </cell>
        </row>
        <row r="26">
          <cell r="I26">
            <v>18500</v>
          </cell>
        </row>
        <row r="27">
          <cell r="I27">
            <v>18000</v>
          </cell>
        </row>
        <row r="28">
          <cell r="I28">
            <v>21800</v>
          </cell>
        </row>
        <row r="29">
          <cell r="I29">
            <v>20600</v>
          </cell>
        </row>
        <row r="30">
          <cell r="I30">
            <v>23500</v>
          </cell>
        </row>
        <row r="31">
          <cell r="I31">
            <v>23000</v>
          </cell>
        </row>
        <row r="32">
          <cell r="I32">
            <v>24900</v>
          </cell>
        </row>
        <row r="33">
          <cell r="I33">
            <v>28500</v>
          </cell>
        </row>
        <row r="34">
          <cell r="I34">
            <v>26500</v>
          </cell>
        </row>
        <row r="35">
          <cell r="I35">
            <v>27500</v>
          </cell>
        </row>
        <row r="36">
          <cell r="I36">
            <v>28200</v>
          </cell>
        </row>
        <row r="37">
          <cell r="I37">
            <v>30700</v>
          </cell>
        </row>
        <row r="38">
          <cell r="I38">
            <v>291700</v>
          </cell>
        </row>
        <row r="41">
          <cell r="I41" t="str">
            <v>Norway</v>
          </cell>
        </row>
        <row r="43">
          <cell r="I43">
            <v>20200</v>
          </cell>
        </row>
        <row r="44">
          <cell r="I44">
            <v>20800</v>
          </cell>
        </row>
        <row r="45">
          <cell r="I45">
            <v>23100</v>
          </cell>
        </row>
        <row r="46">
          <cell r="I46">
            <v>25700</v>
          </cell>
        </row>
        <row r="47">
          <cell r="I47">
            <v>27400</v>
          </cell>
        </row>
        <row r="48">
          <cell r="I48">
            <v>23700</v>
          </cell>
        </row>
        <row r="49">
          <cell r="I49">
            <v>22600</v>
          </cell>
        </row>
        <row r="50">
          <cell r="I50">
            <v>23900</v>
          </cell>
        </row>
        <row r="51">
          <cell r="I51">
            <v>27300</v>
          </cell>
        </row>
        <row r="52">
          <cell r="I52">
            <v>33200</v>
          </cell>
        </row>
        <row r="53">
          <cell r="I53">
            <v>30500</v>
          </cell>
        </row>
        <row r="54">
          <cell r="I54">
            <v>37800</v>
          </cell>
        </row>
        <row r="55">
          <cell r="I55">
            <v>316200</v>
          </cell>
        </row>
        <row r="58">
          <cell r="I58" t="str">
            <v>Norway</v>
          </cell>
        </row>
        <row r="60">
          <cell r="I60">
            <v>26000</v>
          </cell>
        </row>
        <row r="61">
          <cell r="I61">
            <v>23100</v>
          </cell>
        </row>
        <row r="62">
          <cell r="I62">
            <v>29900</v>
          </cell>
        </row>
        <row r="63">
          <cell r="I63">
            <v>28700</v>
          </cell>
        </row>
        <row r="64">
          <cell r="I64">
            <v>24300</v>
          </cell>
        </row>
        <row r="65">
          <cell r="I65">
            <v>24200</v>
          </cell>
        </row>
        <row r="66">
          <cell r="I66">
            <v>26200</v>
          </cell>
        </row>
        <row r="67">
          <cell r="I67">
            <v>25200</v>
          </cell>
        </row>
        <row r="68">
          <cell r="I68">
            <v>29800</v>
          </cell>
        </row>
        <row r="69">
          <cell r="I69">
            <v>32400</v>
          </cell>
        </row>
        <row r="70">
          <cell r="I70">
            <v>32500</v>
          </cell>
        </row>
        <row r="71">
          <cell r="I71">
            <v>40200</v>
          </cell>
        </row>
        <row r="72">
          <cell r="I72">
            <v>342500</v>
          </cell>
        </row>
        <row r="73">
          <cell r="I73">
            <v>158500</v>
          </cell>
        </row>
        <row r="75">
          <cell r="I75" t="str">
            <v>Norway</v>
          </cell>
        </row>
        <row r="77">
          <cell r="I77">
            <v>23300</v>
          </cell>
        </row>
        <row r="78">
          <cell r="I78">
            <v>24900</v>
          </cell>
        </row>
        <row r="79">
          <cell r="I79">
            <v>38000</v>
          </cell>
        </row>
        <row r="80">
          <cell r="I80">
            <v>30100</v>
          </cell>
        </row>
        <row r="81">
          <cell r="I81">
            <v>31700</v>
          </cell>
        </row>
        <row r="82">
          <cell r="I82">
            <v>33800</v>
          </cell>
        </row>
        <row r="83">
          <cell r="I83">
            <v>31500</v>
          </cell>
        </row>
        <row r="84">
          <cell r="I84">
            <v>32500</v>
          </cell>
        </row>
        <row r="85">
          <cell r="I85">
            <v>36400</v>
          </cell>
        </row>
        <row r="86">
          <cell r="I86">
            <v>40000</v>
          </cell>
        </row>
        <row r="87">
          <cell r="I87">
            <v>41700</v>
          </cell>
        </row>
        <row r="88">
          <cell r="I88">
            <v>46800</v>
          </cell>
        </row>
        <row r="89">
          <cell r="I89">
            <v>410700</v>
          </cell>
        </row>
        <row r="90">
          <cell r="I90">
            <v>197600</v>
          </cell>
        </row>
        <row r="92">
          <cell r="I92" t="str">
            <v>Norway</v>
          </cell>
        </row>
        <row r="94">
          <cell r="I94">
            <v>25900</v>
          </cell>
        </row>
        <row r="95">
          <cell r="I95">
            <v>27400</v>
          </cell>
        </row>
        <row r="96">
          <cell r="I96">
            <v>35600</v>
          </cell>
        </row>
        <row r="97">
          <cell r="I97">
            <v>31800</v>
          </cell>
        </row>
        <row r="98">
          <cell r="I98">
            <v>33900</v>
          </cell>
        </row>
        <row r="99">
          <cell r="I99">
            <v>33900</v>
          </cell>
        </row>
        <row r="100">
          <cell r="I100">
            <v>27800</v>
          </cell>
        </row>
        <row r="101">
          <cell r="I101">
            <v>33700</v>
          </cell>
        </row>
        <row r="102">
          <cell r="I102">
            <v>39300</v>
          </cell>
        </row>
        <row r="103">
          <cell r="I103">
            <v>41700</v>
          </cell>
        </row>
        <row r="104">
          <cell r="I104">
            <v>44000</v>
          </cell>
        </row>
        <row r="105">
          <cell r="I105">
            <v>47100</v>
          </cell>
        </row>
        <row r="106">
          <cell r="I106">
            <v>422100</v>
          </cell>
        </row>
        <row r="107">
          <cell r="I107">
            <v>1.0277574872169466</v>
          </cell>
        </row>
        <row r="109">
          <cell r="I109" t="str">
            <v>Norway</v>
          </cell>
        </row>
        <row r="111">
          <cell r="I111">
            <v>31900</v>
          </cell>
        </row>
        <row r="112">
          <cell r="I112">
            <v>30700</v>
          </cell>
        </row>
        <row r="113">
          <cell r="I113">
            <v>38700</v>
          </cell>
        </row>
        <row r="114">
          <cell r="I114">
            <v>33400</v>
          </cell>
        </row>
        <row r="115">
          <cell r="I115">
            <v>32800</v>
          </cell>
        </row>
        <row r="116">
          <cell r="I116">
            <v>33600</v>
          </cell>
        </row>
        <row r="117">
          <cell r="I117">
            <v>29600</v>
          </cell>
        </row>
        <row r="118">
          <cell r="I118">
            <v>33000</v>
          </cell>
        </row>
        <row r="119">
          <cell r="I119">
            <v>33200</v>
          </cell>
        </row>
        <row r="120">
          <cell r="I120">
            <v>34800</v>
          </cell>
        </row>
        <row r="121">
          <cell r="I121">
            <v>39100</v>
          </cell>
        </row>
        <row r="122">
          <cell r="I122">
            <v>40600</v>
          </cell>
        </row>
        <row r="123">
          <cell r="I123">
            <v>411400</v>
          </cell>
        </row>
        <row r="126">
          <cell r="I126" t="str">
            <v>Norway</v>
          </cell>
        </row>
        <row r="128">
          <cell r="I128">
            <v>30200</v>
          </cell>
        </row>
        <row r="129">
          <cell r="I129">
            <v>29900</v>
          </cell>
        </row>
        <row r="130">
          <cell r="I130">
            <v>37300</v>
          </cell>
        </row>
        <row r="131">
          <cell r="I131">
            <v>35100</v>
          </cell>
        </row>
        <row r="132">
          <cell r="I132">
            <v>38800</v>
          </cell>
        </row>
        <row r="133">
          <cell r="I133">
            <v>36300</v>
          </cell>
        </row>
        <row r="134">
          <cell r="I134">
            <v>35000</v>
          </cell>
        </row>
        <row r="135">
          <cell r="I135">
            <v>34900</v>
          </cell>
        </row>
        <row r="136">
          <cell r="I136">
            <v>34500</v>
          </cell>
        </row>
        <row r="137">
          <cell r="I137">
            <v>40800</v>
          </cell>
        </row>
        <row r="138">
          <cell r="I138">
            <v>42200</v>
          </cell>
        </row>
        <row r="139">
          <cell r="I139">
            <v>48900</v>
          </cell>
        </row>
        <row r="140">
          <cell r="I140">
            <v>443900</v>
          </cell>
        </row>
        <row r="141">
          <cell r="I141">
            <v>6.4589665653495443E-2</v>
          </cell>
        </row>
        <row r="143">
          <cell r="I143" t="str">
            <v>Norway</v>
          </cell>
        </row>
        <row r="145">
          <cell r="I145">
            <v>34600</v>
          </cell>
        </row>
        <row r="146">
          <cell r="I146">
            <v>30400</v>
          </cell>
        </row>
        <row r="147">
          <cell r="I147">
            <v>37700</v>
          </cell>
        </row>
        <row r="148">
          <cell r="I148">
            <v>40300</v>
          </cell>
        </row>
        <row r="149">
          <cell r="I149">
            <v>42600</v>
          </cell>
        </row>
        <row r="150">
          <cell r="I150">
            <v>40500</v>
          </cell>
        </row>
        <row r="151">
          <cell r="I151">
            <v>43200</v>
          </cell>
        </row>
        <row r="152">
          <cell r="I152">
            <v>41500</v>
          </cell>
        </row>
        <row r="153">
          <cell r="I153">
            <v>44600</v>
          </cell>
        </row>
        <row r="154">
          <cell r="I154">
            <v>51000</v>
          </cell>
        </row>
        <row r="155">
          <cell r="I155">
            <v>48400</v>
          </cell>
        </row>
        <row r="156">
          <cell r="I156">
            <v>53600</v>
          </cell>
        </row>
        <row r="157">
          <cell r="I157">
            <v>508400</v>
          </cell>
        </row>
        <row r="160">
          <cell r="I160" t="str">
            <v>Norway</v>
          </cell>
        </row>
        <row r="162">
          <cell r="I162">
            <v>39800</v>
          </cell>
        </row>
        <row r="163">
          <cell r="I163">
            <v>35000</v>
          </cell>
        </row>
        <row r="164">
          <cell r="I164">
            <v>43500</v>
          </cell>
        </row>
        <row r="165">
          <cell r="I165">
            <v>38100</v>
          </cell>
        </row>
        <row r="166">
          <cell r="I166">
            <v>38300</v>
          </cell>
        </row>
        <row r="167">
          <cell r="I167">
            <v>45900</v>
          </cell>
        </row>
        <row r="168">
          <cell r="I168">
            <v>44900</v>
          </cell>
        </row>
        <row r="169">
          <cell r="I169">
            <v>40100</v>
          </cell>
        </row>
        <row r="170">
          <cell r="I170">
            <v>49300</v>
          </cell>
        </row>
        <row r="171">
          <cell r="I171">
            <v>48200</v>
          </cell>
        </row>
        <row r="172">
          <cell r="I172">
            <v>51800</v>
          </cell>
        </row>
        <row r="173">
          <cell r="I173">
            <v>62100</v>
          </cell>
        </row>
        <row r="174">
          <cell r="I174">
            <v>537000</v>
          </cell>
        </row>
        <row r="177">
          <cell r="I177" t="str">
            <v>Norway</v>
          </cell>
        </row>
        <row r="179">
          <cell r="I179">
            <v>38500</v>
          </cell>
        </row>
        <row r="180">
          <cell r="I180">
            <v>39200</v>
          </cell>
        </row>
        <row r="181">
          <cell r="I181">
            <v>47400</v>
          </cell>
        </row>
        <row r="182">
          <cell r="I182">
            <v>46000</v>
          </cell>
        </row>
        <row r="183">
          <cell r="I183">
            <v>41600</v>
          </cell>
        </row>
        <row r="184">
          <cell r="I184">
            <v>44000</v>
          </cell>
        </row>
        <row r="185">
          <cell r="I185">
            <v>41800</v>
          </cell>
        </row>
        <row r="186">
          <cell r="I186">
            <v>42400</v>
          </cell>
        </row>
        <row r="187">
          <cell r="I187">
            <v>55200</v>
          </cell>
        </row>
        <row r="188">
          <cell r="I188">
            <v>52900</v>
          </cell>
        </row>
        <row r="189">
          <cell r="I189">
            <v>57800</v>
          </cell>
        </row>
        <row r="190">
          <cell r="I190">
            <v>66800</v>
          </cell>
        </row>
        <row r="191">
          <cell r="I191">
            <v>573600</v>
          </cell>
        </row>
        <row r="192">
          <cell r="I192">
            <v>165900</v>
          </cell>
        </row>
        <row r="194">
          <cell r="I194" t="str">
            <v>Norway</v>
          </cell>
        </row>
        <row r="196">
          <cell r="I196">
            <v>42000</v>
          </cell>
        </row>
        <row r="197">
          <cell r="I197">
            <v>43400</v>
          </cell>
        </row>
        <row r="198">
          <cell r="I198">
            <v>54900</v>
          </cell>
        </row>
        <row r="199">
          <cell r="I199">
            <v>43700</v>
          </cell>
        </row>
        <row r="200">
          <cell r="I200">
            <v>43000</v>
          </cell>
        </row>
        <row r="201">
          <cell r="I201">
            <v>47300</v>
          </cell>
        </row>
        <row r="202">
          <cell r="I202">
            <v>36800</v>
          </cell>
        </row>
        <row r="203">
          <cell r="I203">
            <v>43500</v>
          </cell>
        </row>
        <row r="204">
          <cell r="I204">
            <v>52600</v>
          </cell>
        </row>
        <row r="205">
          <cell r="I205">
            <v>58600</v>
          </cell>
        </row>
        <row r="206">
          <cell r="I206">
            <v>66700</v>
          </cell>
        </row>
        <row r="207">
          <cell r="I207">
            <v>66000</v>
          </cell>
        </row>
        <row r="208">
          <cell r="I208">
            <v>598500</v>
          </cell>
        </row>
        <row r="209">
          <cell r="I209">
            <v>154600</v>
          </cell>
        </row>
        <row r="211">
          <cell r="I211" t="str">
            <v>Norway</v>
          </cell>
        </row>
        <row r="213">
          <cell r="I213">
            <v>49600</v>
          </cell>
        </row>
        <row r="214">
          <cell r="I214">
            <v>49900</v>
          </cell>
        </row>
        <row r="215">
          <cell r="I215">
            <v>64700</v>
          </cell>
        </row>
        <row r="216">
          <cell r="I216">
            <v>50200</v>
          </cell>
        </row>
        <row r="217">
          <cell r="I217">
            <v>60800</v>
          </cell>
        </row>
        <row r="218">
          <cell r="I218">
            <v>65100</v>
          </cell>
        </row>
        <row r="219">
          <cell r="I219">
            <v>54300</v>
          </cell>
        </row>
        <row r="220">
          <cell r="I220">
            <v>54300</v>
          </cell>
        </row>
        <row r="221">
          <cell r="I221">
            <v>60400</v>
          </cell>
        </row>
        <row r="222">
          <cell r="I222">
            <v>67600</v>
          </cell>
        </row>
        <row r="223">
          <cell r="I223">
            <v>76900</v>
          </cell>
        </row>
        <row r="224">
          <cell r="I224">
            <v>69500</v>
          </cell>
        </row>
        <row r="225">
          <cell r="I225">
            <v>723300</v>
          </cell>
        </row>
        <row r="228">
          <cell r="I228" t="str">
            <v>Norway</v>
          </cell>
        </row>
        <row r="230">
          <cell r="I230">
            <v>54100</v>
          </cell>
        </row>
        <row r="231">
          <cell r="I231">
            <v>59300</v>
          </cell>
        </row>
        <row r="232">
          <cell r="I232">
            <v>58300</v>
          </cell>
        </row>
        <row r="233">
          <cell r="I233">
            <v>56900</v>
          </cell>
        </row>
        <row r="234">
          <cell r="I234">
            <v>63400</v>
          </cell>
        </row>
        <row r="235">
          <cell r="I235">
            <v>66100</v>
          </cell>
        </row>
        <row r="236">
          <cell r="I236">
            <v>62400</v>
          </cell>
        </row>
        <row r="237">
          <cell r="I237">
            <v>63200</v>
          </cell>
        </row>
        <row r="238">
          <cell r="I238">
            <v>67300</v>
          </cell>
        </row>
        <row r="239">
          <cell r="I239">
            <v>71900</v>
          </cell>
        </row>
        <row r="240">
          <cell r="I240">
            <v>77300</v>
          </cell>
        </row>
        <row r="241">
          <cell r="I241">
            <v>75500</v>
          </cell>
        </row>
        <row r="242">
          <cell r="I242">
            <v>775700</v>
          </cell>
        </row>
        <row r="245">
          <cell r="I245" t="str">
            <v>Norway</v>
          </cell>
        </row>
        <row r="247">
          <cell r="I247">
            <v>59000</v>
          </cell>
        </row>
        <row r="248">
          <cell r="I248">
            <v>59900</v>
          </cell>
        </row>
        <row r="249">
          <cell r="I249">
            <v>71000</v>
          </cell>
        </row>
        <row r="250">
          <cell r="I250">
            <v>65300</v>
          </cell>
        </row>
        <row r="251">
          <cell r="I251">
            <v>70600</v>
          </cell>
        </row>
        <row r="252">
          <cell r="I252">
            <v>76200</v>
          </cell>
        </row>
        <row r="253">
          <cell r="I253">
            <v>70800</v>
          </cell>
        </row>
        <row r="254">
          <cell r="I254">
            <v>71000</v>
          </cell>
        </row>
        <row r="255">
          <cell r="I255">
            <v>79800</v>
          </cell>
        </row>
        <row r="256">
          <cell r="I256">
            <v>78700</v>
          </cell>
        </row>
        <row r="257">
          <cell r="I257">
            <v>82700</v>
          </cell>
        </row>
        <row r="258">
          <cell r="I258">
            <v>82800</v>
          </cell>
        </row>
        <row r="259">
          <cell r="I259">
            <v>867800</v>
          </cell>
        </row>
        <row r="262">
          <cell r="I262" t="str">
            <v>Norway</v>
          </cell>
        </row>
        <row r="264">
          <cell r="I264">
            <v>71700</v>
          </cell>
        </row>
        <row r="265">
          <cell r="I265">
            <v>69100</v>
          </cell>
        </row>
        <row r="266">
          <cell r="I266">
            <v>76900</v>
          </cell>
        </row>
        <row r="267">
          <cell r="I267">
            <v>75700</v>
          </cell>
        </row>
        <row r="268">
          <cell r="I268">
            <v>75000</v>
          </cell>
        </row>
        <row r="269">
          <cell r="I269">
            <v>76300</v>
          </cell>
        </row>
        <row r="270">
          <cell r="I270">
            <v>79600</v>
          </cell>
        </row>
        <row r="271">
          <cell r="I271">
            <v>74300</v>
          </cell>
        </row>
        <row r="272">
          <cell r="I272">
            <v>82200</v>
          </cell>
        </row>
        <row r="273">
          <cell r="I273">
            <v>81300</v>
          </cell>
        </row>
        <row r="274">
          <cell r="I274">
            <v>84600</v>
          </cell>
        </row>
        <row r="275">
          <cell r="I275">
            <v>84000</v>
          </cell>
        </row>
        <row r="276">
          <cell r="I276">
            <v>930700</v>
          </cell>
        </row>
      </sheetData>
      <sheetData sheetId="33"/>
      <sheetData sheetId="34"/>
      <sheetData sheetId="35"/>
      <sheetData sheetId="3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A D&amp;T Category Summary"/>
      <sheetName val="1B Utilized Category Summary"/>
      <sheetName val="2 Company Code Summary"/>
      <sheetName val="3A PP by D&amp;T Category"/>
      <sheetName val="3B PP by Utilized Category"/>
      <sheetName val="(Internal) General Info"/>
      <sheetName val="FA_List"/>
      <sheetName val="Asset_Code"/>
      <sheetName val="Asset Categories"/>
      <sheetName val="Rounding"/>
      <sheetName val="M&amp;S Depreciation"/>
      <sheetName val="Iowa Depreciation"/>
      <sheetName val="TREND"/>
      <sheetName val="Trend Analysis"/>
      <sheetName val="Building QTR"/>
      <sheetName val="Building YRLY"/>
      <sheetName val="BLS trends"/>
      <sheetName val="CPI"/>
      <sheetName val="Exchange Rates"/>
      <sheetName val="RUL Range"/>
      <sheetName val="Therwil-Land"/>
      <sheetName val="Therwil-Bldg"/>
      <sheetName val="Therwil-M&amp;S Summary"/>
      <sheetName val="Therwil-M&amp;S Bldg"/>
      <sheetName val="Therwil-M&amp;S Data"/>
      <sheetName val="Therwil-M&amp;S L.I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odel"/>
      <sheetName val="Assumptions"/>
      <sheetName val="Input - Global"/>
      <sheetName val="Database - Eyechart"/>
      <sheetName val="Loan CF-GFR"/>
      <sheetName val="Database - Economics"/>
      <sheetName val="Audit"/>
      <sheetName val="Roll-Over"/>
      <sheetName val="Exec Summary"/>
      <sheetName val="Comparables"/>
      <sheetName val="GFR Summary"/>
      <sheetName val="Input - Scenarios"/>
      <sheetName val="Database - Comparables"/>
      <sheetName val="Database - Tenant"/>
      <sheetName val="ControlTablesI"/>
      <sheetName val="ControlTablesII"/>
      <sheetName val="Control Tables- Hotel&amp;Golf"/>
      <sheetName val="Import_Data"/>
      <sheetName val="Change-His"/>
      <sheetName val="GPVM_Hud2_Post6Amigos_3-24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9">
          <cell r="C19" t="str">
            <v>CF</v>
          </cell>
        </row>
        <row r="20">
          <cell r="C20" t="str">
            <v>CMBS</v>
          </cell>
        </row>
        <row r="21">
          <cell r="C21" t="str">
            <v>Collateral</v>
          </cell>
        </row>
        <row r="22">
          <cell r="C22" t="str">
            <v>DPO</v>
          </cell>
        </row>
        <row r="23">
          <cell r="C23" t="str">
            <v>FF</v>
          </cell>
        </row>
        <row r="24">
          <cell r="C24" t="str">
            <v>LEQ</v>
          </cell>
        </row>
        <row r="25">
          <cell r="C25" t="str">
            <v>P</v>
          </cell>
        </row>
        <row r="26">
          <cell r="C26" t="str">
            <v>NP</v>
          </cell>
        </row>
        <row r="27">
          <cell r="C27" t="str">
            <v>REO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Terms"/>
      <sheetName val="DCF"/>
      <sheetName val="EBO_RES"/>
      <sheetName val="EOL_RES"/>
      <sheetName val="FMV_Curve"/>
      <sheetName val="Capacity Factors"/>
      <sheetName val="Fuel Analysis"/>
      <sheetName val="S&amp;P Fuel Analysis"/>
      <sheetName val="Operating Expenses"/>
      <sheetName val="O&amp;M Hist. Analysis"/>
      <sheetName val="Major Maintenance"/>
      <sheetName val="Capital Expenditures"/>
      <sheetName val="Proposed CAPEX &amp; MM"/>
      <sheetName val="Emissions"/>
      <sheetName val="Emission Rates"/>
      <sheetName val="Economic Rent Analysis"/>
      <sheetName val="Pricing"/>
      <sheetName val="Debt Balance"/>
      <sheetName val="FPO"/>
      <sheetName val="IRR"/>
      <sheetName val="IRR_FPO"/>
      <sheetName val="IRR_SC"/>
      <sheetName val="Curve"/>
      <sheetName val="Termination_Analysis"/>
      <sheetName val="Coal-60"/>
    </sheetNames>
    <sheetDataSet>
      <sheetData sheetId="0" refreshError="1"/>
      <sheetData sheetId="1" refreshError="1"/>
      <sheetData sheetId="2" refreshError="1">
        <row r="10">
          <cell r="B10">
            <v>0.09</v>
          </cell>
        </row>
        <row r="29">
          <cell r="A29" t="str">
            <v>FMV ANALYSIS</v>
          </cell>
        </row>
        <row r="31">
          <cell r="A31" t="str">
            <v>PRICE INFLATORS</v>
          </cell>
          <cell r="B31">
            <v>1.0249999999999999</v>
          </cell>
          <cell r="C31">
            <v>1.0249999999999999</v>
          </cell>
          <cell r="D31">
            <v>1.0249999999999999</v>
          </cell>
          <cell r="E31">
            <v>1.0249999999999999</v>
          </cell>
          <cell r="F31">
            <v>1.0249999999999999</v>
          </cell>
          <cell r="G31">
            <v>1.0249999999999999</v>
          </cell>
          <cell r="H31">
            <v>1.0249999999999999</v>
          </cell>
          <cell r="I31">
            <v>1.0249999999999999</v>
          </cell>
          <cell r="J31">
            <v>1.0249999999999999</v>
          </cell>
          <cell r="K31">
            <v>1.0249999999999999</v>
          </cell>
          <cell r="L31">
            <v>1.0249999999999999</v>
          </cell>
          <cell r="M31">
            <v>1.0249999999999999</v>
          </cell>
          <cell r="N31">
            <v>1.0249999999999999</v>
          </cell>
          <cell r="O31">
            <v>1.0249999999999999</v>
          </cell>
          <cell r="P31">
            <v>1.0249999999999999</v>
          </cell>
          <cell r="Q31">
            <v>1.0249999999999999</v>
          </cell>
          <cell r="R31">
            <v>1.0249999999999999</v>
          </cell>
          <cell r="S31">
            <v>1.0249999999999999</v>
          </cell>
          <cell r="T31">
            <v>1.0249999999999999</v>
          </cell>
          <cell r="U31">
            <v>1.0249999999999999</v>
          </cell>
          <cell r="V31">
            <v>1.0249999999999999</v>
          </cell>
          <cell r="W31">
            <v>1.0249999999999999</v>
          </cell>
          <cell r="X31">
            <v>1.0249999999999999</v>
          </cell>
          <cell r="Y31">
            <v>1.0249999999999999</v>
          </cell>
          <cell r="Z31">
            <v>1.0249999999999999</v>
          </cell>
          <cell r="AA31">
            <v>1.0249999999999999</v>
          </cell>
          <cell r="AB31">
            <v>1.0249999999999999</v>
          </cell>
          <cell r="AC31">
            <v>1.0249999999999999</v>
          </cell>
          <cell r="AD31">
            <v>1.0249999999999999</v>
          </cell>
          <cell r="AE31">
            <v>1.0249999999999999</v>
          </cell>
          <cell r="AF31">
            <v>1.0249999999999999</v>
          </cell>
          <cell r="AG31">
            <v>1.0249999999999999</v>
          </cell>
          <cell r="AH31">
            <v>1.0249999999999999</v>
          </cell>
          <cell r="AI31">
            <v>1.0249999999999999</v>
          </cell>
          <cell r="AJ31">
            <v>1.0249999999999999</v>
          </cell>
          <cell r="AK31">
            <v>1.0249999999999999</v>
          </cell>
          <cell r="AL31">
            <v>1.0249999999999999</v>
          </cell>
          <cell r="AM31">
            <v>1.0249999999999999</v>
          </cell>
          <cell r="AN31">
            <v>1.0249999999999999</v>
          </cell>
          <cell r="AO31">
            <v>1.0249999999999999</v>
          </cell>
          <cell r="AP31">
            <v>1.0249999999999999</v>
          </cell>
          <cell r="AQ31">
            <v>1.0249999999999999</v>
          </cell>
          <cell r="AR31">
            <v>1.0249999999999999</v>
          </cell>
          <cell r="AS31">
            <v>1.0249999999999999</v>
          </cell>
          <cell r="AT31">
            <v>1.0249999999999999</v>
          </cell>
        </row>
        <row r="33">
          <cell r="B33">
            <v>1</v>
          </cell>
          <cell r="C33">
            <v>2</v>
          </cell>
          <cell r="D33">
            <v>3</v>
          </cell>
          <cell r="E33">
            <v>4</v>
          </cell>
          <cell r="F33">
            <v>5</v>
          </cell>
          <cell r="G33">
            <v>6</v>
          </cell>
          <cell r="H33">
            <v>7</v>
          </cell>
          <cell r="I33">
            <v>8</v>
          </cell>
          <cell r="J33">
            <v>9</v>
          </cell>
          <cell r="K33">
            <v>10</v>
          </cell>
          <cell r="L33">
            <v>11</v>
          </cell>
          <cell r="M33">
            <v>12</v>
          </cell>
          <cell r="N33">
            <v>13</v>
          </cell>
          <cell r="O33">
            <v>14</v>
          </cell>
          <cell r="P33">
            <v>15</v>
          </cell>
          <cell r="Q33">
            <v>16</v>
          </cell>
          <cell r="R33">
            <v>17</v>
          </cell>
          <cell r="S33">
            <v>18</v>
          </cell>
          <cell r="T33">
            <v>19</v>
          </cell>
          <cell r="U33">
            <v>20</v>
          </cell>
          <cell r="V33">
            <v>21</v>
          </cell>
          <cell r="W33">
            <v>22</v>
          </cell>
          <cell r="X33">
            <v>23</v>
          </cell>
          <cell r="Y33">
            <v>24</v>
          </cell>
          <cell r="Z33">
            <v>25</v>
          </cell>
          <cell r="AA33">
            <v>26</v>
          </cell>
          <cell r="AB33">
            <v>27</v>
          </cell>
          <cell r="AC33">
            <v>28</v>
          </cell>
          <cell r="AD33">
            <v>29</v>
          </cell>
          <cell r="AE33">
            <v>30</v>
          </cell>
          <cell r="AF33">
            <v>31</v>
          </cell>
          <cell r="AG33">
            <v>32</v>
          </cell>
          <cell r="AH33">
            <v>33</v>
          </cell>
          <cell r="AI33">
            <v>34</v>
          </cell>
          <cell r="AJ33">
            <v>35</v>
          </cell>
          <cell r="AK33">
            <v>36</v>
          </cell>
          <cell r="AL33">
            <v>37</v>
          </cell>
          <cell r="AM33">
            <v>38</v>
          </cell>
          <cell r="AN33">
            <v>39</v>
          </cell>
          <cell r="AO33">
            <v>40</v>
          </cell>
          <cell r="AP33">
            <v>41</v>
          </cell>
          <cell r="AQ33">
            <v>42</v>
          </cell>
          <cell r="AR33">
            <v>43</v>
          </cell>
          <cell r="AS33">
            <v>44</v>
          </cell>
          <cell r="AT33">
            <v>45</v>
          </cell>
        </row>
        <row r="34">
          <cell r="A34" t="str">
            <v>ELECTRICITY REVENUE</v>
          </cell>
          <cell r="B34">
            <v>2001</v>
          </cell>
          <cell r="C34">
            <v>2002</v>
          </cell>
          <cell r="D34">
            <v>2003</v>
          </cell>
          <cell r="E34">
            <v>2004</v>
          </cell>
          <cell r="F34">
            <v>2005</v>
          </cell>
          <cell r="G34">
            <v>2006</v>
          </cell>
          <cell r="H34">
            <v>2007</v>
          </cell>
          <cell r="I34">
            <v>2008</v>
          </cell>
          <cell r="J34">
            <v>2009</v>
          </cell>
          <cell r="K34">
            <v>2010</v>
          </cell>
          <cell r="L34">
            <v>2011</v>
          </cell>
          <cell r="M34">
            <v>2012</v>
          </cell>
          <cell r="N34">
            <v>2013</v>
          </cell>
          <cell r="O34">
            <v>2014</v>
          </cell>
          <cell r="P34">
            <v>2015</v>
          </cell>
          <cell r="Q34">
            <v>2016</v>
          </cell>
          <cell r="R34">
            <v>2017</v>
          </cell>
          <cell r="S34">
            <v>2018</v>
          </cell>
          <cell r="T34">
            <v>2019</v>
          </cell>
          <cell r="U34">
            <v>2020</v>
          </cell>
          <cell r="V34">
            <v>2021</v>
          </cell>
          <cell r="W34">
            <v>2022</v>
          </cell>
          <cell r="X34">
            <v>2023</v>
          </cell>
          <cell r="Y34">
            <v>2024</v>
          </cell>
          <cell r="Z34">
            <v>2025</v>
          </cell>
          <cell r="AA34">
            <v>2026</v>
          </cell>
          <cell r="AB34">
            <v>2027</v>
          </cell>
          <cell r="AC34">
            <v>2028</v>
          </cell>
          <cell r="AD34">
            <v>2029</v>
          </cell>
          <cell r="AE34">
            <v>2030</v>
          </cell>
          <cell r="AF34">
            <v>2031</v>
          </cell>
          <cell r="AG34">
            <v>2032</v>
          </cell>
          <cell r="AH34">
            <v>2033</v>
          </cell>
          <cell r="AI34">
            <v>2034</v>
          </cell>
          <cell r="AJ34">
            <v>2035</v>
          </cell>
          <cell r="AK34">
            <v>2036</v>
          </cell>
          <cell r="AL34">
            <v>2037</v>
          </cell>
          <cell r="AM34">
            <v>2038</v>
          </cell>
          <cell r="AN34">
            <v>2039</v>
          </cell>
          <cell r="AO34">
            <v>2040</v>
          </cell>
          <cell r="AP34">
            <v>2041</v>
          </cell>
          <cell r="AQ34">
            <v>2042</v>
          </cell>
          <cell r="AR34">
            <v>2043</v>
          </cell>
          <cell r="AS34">
            <v>2044</v>
          </cell>
          <cell r="AT34">
            <v>2045</v>
          </cell>
        </row>
        <row r="36">
          <cell r="A36" t="str">
            <v>Unit 1 Energy Revenue</v>
          </cell>
        </row>
        <row r="37">
          <cell r="A37" t="str">
            <v>Net Capacity</v>
          </cell>
          <cell r="B37">
            <v>600</v>
          </cell>
          <cell r="C37">
            <v>600</v>
          </cell>
          <cell r="D37">
            <v>600</v>
          </cell>
          <cell r="E37">
            <v>600</v>
          </cell>
          <cell r="F37">
            <v>600</v>
          </cell>
          <cell r="G37">
            <v>600</v>
          </cell>
          <cell r="H37">
            <v>600</v>
          </cell>
          <cell r="I37">
            <v>600</v>
          </cell>
          <cell r="J37">
            <v>600</v>
          </cell>
          <cell r="K37">
            <v>600</v>
          </cell>
          <cell r="L37">
            <v>600</v>
          </cell>
          <cell r="M37">
            <v>600</v>
          </cell>
          <cell r="N37">
            <v>600</v>
          </cell>
          <cell r="O37">
            <v>600</v>
          </cell>
          <cell r="P37">
            <v>600</v>
          </cell>
          <cell r="Q37">
            <v>600</v>
          </cell>
          <cell r="R37">
            <v>600</v>
          </cell>
          <cell r="S37">
            <v>600</v>
          </cell>
          <cell r="T37">
            <v>600</v>
          </cell>
          <cell r="U37">
            <v>600</v>
          </cell>
          <cell r="V37">
            <v>600</v>
          </cell>
          <cell r="W37">
            <v>600</v>
          </cell>
          <cell r="X37">
            <v>600</v>
          </cell>
          <cell r="Y37">
            <v>600</v>
          </cell>
          <cell r="Z37">
            <v>600</v>
          </cell>
          <cell r="AA37">
            <v>600</v>
          </cell>
          <cell r="AB37">
            <v>600</v>
          </cell>
          <cell r="AC37">
            <v>600</v>
          </cell>
          <cell r="AD37">
            <v>600</v>
          </cell>
          <cell r="AE37">
            <v>600</v>
          </cell>
          <cell r="AF37">
            <v>600</v>
          </cell>
          <cell r="AG37">
            <v>600</v>
          </cell>
          <cell r="AH37">
            <v>600</v>
          </cell>
          <cell r="AI37">
            <v>600</v>
          </cell>
          <cell r="AJ37">
            <v>600</v>
          </cell>
          <cell r="AK37">
            <v>600</v>
          </cell>
          <cell r="AL37">
            <v>600</v>
          </cell>
          <cell r="AM37">
            <v>600</v>
          </cell>
          <cell r="AN37">
            <v>600</v>
          </cell>
          <cell r="AO37">
            <v>600</v>
          </cell>
          <cell r="AP37">
            <v>600</v>
          </cell>
          <cell r="AQ37">
            <v>600</v>
          </cell>
          <cell r="AR37">
            <v>600</v>
          </cell>
          <cell r="AS37">
            <v>600</v>
          </cell>
          <cell r="AT37">
            <v>600</v>
          </cell>
        </row>
        <row r="38">
          <cell r="A38" t="str">
            <v>Availability</v>
          </cell>
          <cell r="B38">
            <v>0.79299999999999993</v>
          </cell>
          <cell r="C38">
            <v>0.79299999999999993</v>
          </cell>
          <cell r="D38">
            <v>0.79299999999999993</v>
          </cell>
          <cell r="E38">
            <v>0.79299999999999993</v>
          </cell>
          <cell r="F38">
            <v>0.79299999999999993</v>
          </cell>
          <cell r="G38">
            <v>0.79299999999999993</v>
          </cell>
          <cell r="H38">
            <v>0.79299999999999993</v>
          </cell>
          <cell r="I38">
            <v>0.79299999999999993</v>
          </cell>
          <cell r="J38">
            <v>0.79299999999999993</v>
          </cell>
          <cell r="K38">
            <v>0.79299999999999993</v>
          </cell>
          <cell r="L38">
            <v>0.79299999999999993</v>
          </cell>
          <cell r="M38">
            <v>0.79299999999999993</v>
          </cell>
          <cell r="N38">
            <v>0.79299999999999993</v>
          </cell>
          <cell r="O38">
            <v>0.79299999999999993</v>
          </cell>
          <cell r="P38">
            <v>0.79299999999999993</v>
          </cell>
          <cell r="Q38">
            <v>0.79299999999999993</v>
          </cell>
          <cell r="R38">
            <v>0.79299999999999993</v>
          </cell>
          <cell r="S38">
            <v>0.79299999999999993</v>
          </cell>
          <cell r="T38">
            <v>0.79299999999999993</v>
          </cell>
          <cell r="U38">
            <v>0.79299999999999993</v>
          </cell>
          <cell r="V38">
            <v>0.79299999999999993</v>
          </cell>
          <cell r="W38">
            <v>0.79299999999999993</v>
          </cell>
          <cell r="X38">
            <v>0.79299999999999993</v>
          </cell>
          <cell r="Y38">
            <v>0.79299999999999993</v>
          </cell>
          <cell r="Z38">
            <v>0.79299999999999993</v>
          </cell>
          <cell r="AA38">
            <v>0.79299999999999993</v>
          </cell>
          <cell r="AB38">
            <v>0.79299999999999993</v>
          </cell>
          <cell r="AC38">
            <v>0.79299999999999993</v>
          </cell>
          <cell r="AD38">
            <v>0.79299999999999993</v>
          </cell>
          <cell r="AE38">
            <v>0.79299999999999993</v>
          </cell>
          <cell r="AF38">
            <v>0.79299999999999993</v>
          </cell>
          <cell r="AG38">
            <v>0.79299999999999993</v>
          </cell>
          <cell r="AH38">
            <v>0.79299999999999993</v>
          </cell>
          <cell r="AI38">
            <v>0.79299999999999993</v>
          </cell>
          <cell r="AJ38">
            <v>0.79299999999999993</v>
          </cell>
          <cell r="AK38">
            <v>0.79299999999999993</v>
          </cell>
          <cell r="AL38">
            <v>0.79299999999999993</v>
          </cell>
          <cell r="AM38">
            <v>0.79299999999999993</v>
          </cell>
          <cell r="AN38">
            <v>0.79299999999999993</v>
          </cell>
          <cell r="AO38">
            <v>0.79299999999999993</v>
          </cell>
          <cell r="AP38">
            <v>0.79299999999999993</v>
          </cell>
          <cell r="AQ38">
            <v>0.79299999999999993</v>
          </cell>
          <cell r="AR38">
            <v>0.79299999999999993</v>
          </cell>
          <cell r="AS38">
            <v>0.79299999999999993</v>
          </cell>
          <cell r="AT38">
            <v>0.79299999999999993</v>
          </cell>
        </row>
        <row r="39">
          <cell r="A39" t="str">
            <v>Capacity Factor Adjustment</v>
          </cell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0.85</v>
          </cell>
          <cell r="R39">
            <v>0.85</v>
          </cell>
          <cell r="S39">
            <v>0.85</v>
          </cell>
          <cell r="T39">
            <v>0.85</v>
          </cell>
          <cell r="U39">
            <v>0.85</v>
          </cell>
          <cell r="V39">
            <v>0.85</v>
          </cell>
          <cell r="W39">
            <v>0.85</v>
          </cell>
          <cell r="X39">
            <v>0.85</v>
          </cell>
          <cell r="Y39">
            <v>0.85</v>
          </cell>
          <cell r="Z39">
            <v>0.85</v>
          </cell>
          <cell r="AA39">
            <v>0.85</v>
          </cell>
          <cell r="AB39">
            <v>0.85</v>
          </cell>
          <cell r="AC39">
            <v>0.85</v>
          </cell>
          <cell r="AD39">
            <v>0.85</v>
          </cell>
          <cell r="AE39">
            <v>0.85</v>
          </cell>
          <cell r="AF39">
            <v>0.75</v>
          </cell>
          <cell r="AG39">
            <v>0.75</v>
          </cell>
          <cell r="AH39">
            <v>0.75</v>
          </cell>
          <cell r="AI39">
            <v>0.75</v>
          </cell>
          <cell r="AJ39">
            <v>0.75</v>
          </cell>
          <cell r="AK39">
            <v>0.75</v>
          </cell>
          <cell r="AL39">
            <v>0.75</v>
          </cell>
          <cell r="AM39">
            <v>0.75</v>
          </cell>
          <cell r="AN39">
            <v>0.75</v>
          </cell>
          <cell r="AO39">
            <v>0.75</v>
          </cell>
          <cell r="AP39">
            <v>0.65</v>
          </cell>
          <cell r="AQ39">
            <v>0.65</v>
          </cell>
          <cell r="AR39">
            <v>0.65</v>
          </cell>
          <cell r="AS39">
            <v>0.65</v>
          </cell>
          <cell r="AT39">
            <v>0.65</v>
          </cell>
        </row>
        <row r="40">
          <cell r="A40" t="str">
            <v>Capacity Factor</v>
          </cell>
          <cell r="B40">
            <v>0.32250000000000001</v>
          </cell>
          <cell r="C40">
            <v>0.32250000000000001</v>
          </cell>
          <cell r="D40">
            <v>0.32250000000000001</v>
          </cell>
          <cell r="E40">
            <v>0.32250000000000001</v>
          </cell>
          <cell r="F40">
            <v>0.32250000000000001</v>
          </cell>
          <cell r="G40">
            <v>0.32250000000000001</v>
          </cell>
          <cell r="H40">
            <v>0.32250000000000001</v>
          </cell>
          <cell r="I40">
            <v>0.32250000000000001</v>
          </cell>
          <cell r="J40">
            <v>0.32250000000000001</v>
          </cell>
          <cell r="K40">
            <v>0.32250000000000001</v>
          </cell>
          <cell r="L40">
            <v>0.32250000000000001</v>
          </cell>
          <cell r="M40">
            <v>0.32250000000000001</v>
          </cell>
          <cell r="N40">
            <v>0.32250000000000001</v>
          </cell>
          <cell r="O40">
            <v>0.32250000000000001</v>
          </cell>
          <cell r="P40">
            <v>0.32250000000000001</v>
          </cell>
          <cell r="Q40">
            <v>0.32250000000000001</v>
          </cell>
          <cell r="R40">
            <v>0.32250000000000001</v>
          </cell>
          <cell r="S40">
            <v>0.32250000000000001</v>
          </cell>
          <cell r="T40">
            <v>0.32250000000000001</v>
          </cell>
          <cell r="U40">
            <v>0.32250000000000001</v>
          </cell>
          <cell r="V40">
            <v>0.32250000000000001</v>
          </cell>
          <cell r="W40">
            <v>0.32250000000000001</v>
          </cell>
          <cell r="X40">
            <v>0.32250000000000001</v>
          </cell>
          <cell r="Y40">
            <v>0.32250000000000001</v>
          </cell>
          <cell r="Z40">
            <v>0.32250000000000001</v>
          </cell>
          <cell r="AA40">
            <v>0.32250000000000001</v>
          </cell>
          <cell r="AB40">
            <v>0.32250000000000001</v>
          </cell>
          <cell r="AC40">
            <v>0.32250000000000001</v>
          </cell>
          <cell r="AD40">
            <v>0.32250000000000001</v>
          </cell>
          <cell r="AE40">
            <v>0.32250000000000001</v>
          </cell>
          <cell r="AF40">
            <v>0.32250000000000001</v>
          </cell>
          <cell r="AG40">
            <v>0.32250000000000001</v>
          </cell>
          <cell r="AH40">
            <v>0.32250000000000001</v>
          </cell>
          <cell r="AI40">
            <v>0.32250000000000001</v>
          </cell>
          <cell r="AJ40">
            <v>0.32250000000000001</v>
          </cell>
          <cell r="AK40">
            <v>0.32250000000000001</v>
          </cell>
          <cell r="AL40">
            <v>0.32250000000000001</v>
          </cell>
          <cell r="AM40">
            <v>0.32250000000000001</v>
          </cell>
          <cell r="AN40">
            <v>0.32250000000000001</v>
          </cell>
          <cell r="AO40">
            <v>0.32250000000000001</v>
          </cell>
          <cell r="AP40">
            <v>0.32250000000000001</v>
          </cell>
          <cell r="AQ40">
            <v>0.32250000000000001</v>
          </cell>
          <cell r="AR40">
            <v>0.32250000000000001</v>
          </cell>
          <cell r="AS40">
            <v>0.32250000000000001</v>
          </cell>
          <cell r="AT40">
            <v>0.32250000000000001</v>
          </cell>
        </row>
        <row r="41">
          <cell r="A41" t="str">
            <v xml:space="preserve">Hours of Operation </v>
          </cell>
          <cell r="B41">
            <v>2825.1</v>
          </cell>
          <cell r="C41">
            <v>2825.1</v>
          </cell>
          <cell r="D41">
            <v>2825.1</v>
          </cell>
          <cell r="E41">
            <v>2825.1</v>
          </cell>
          <cell r="F41">
            <v>2825.1</v>
          </cell>
          <cell r="G41">
            <v>2825.1</v>
          </cell>
          <cell r="H41">
            <v>2825.1</v>
          </cell>
          <cell r="I41">
            <v>2825.1</v>
          </cell>
          <cell r="J41">
            <v>2825.1</v>
          </cell>
          <cell r="K41">
            <v>2825.1</v>
          </cell>
          <cell r="L41">
            <v>2825.1</v>
          </cell>
          <cell r="M41">
            <v>2825.1</v>
          </cell>
          <cell r="N41">
            <v>2825.1</v>
          </cell>
          <cell r="O41">
            <v>2825.1</v>
          </cell>
          <cell r="P41">
            <v>2825.1</v>
          </cell>
          <cell r="Q41">
            <v>2401.335</v>
          </cell>
          <cell r="R41">
            <v>2401.335</v>
          </cell>
          <cell r="S41">
            <v>2401.335</v>
          </cell>
          <cell r="T41">
            <v>2401.335</v>
          </cell>
          <cell r="U41">
            <v>2401.335</v>
          </cell>
          <cell r="V41">
            <v>2401.335</v>
          </cell>
          <cell r="W41">
            <v>2401.335</v>
          </cell>
          <cell r="X41">
            <v>2401.335</v>
          </cell>
          <cell r="Y41">
            <v>2401.335</v>
          </cell>
          <cell r="Z41">
            <v>2401.335</v>
          </cell>
          <cell r="AA41">
            <v>2401.335</v>
          </cell>
          <cell r="AB41">
            <v>2401.335</v>
          </cell>
          <cell r="AC41">
            <v>2401.335</v>
          </cell>
          <cell r="AD41">
            <v>2401.335</v>
          </cell>
          <cell r="AE41">
            <v>2401.335</v>
          </cell>
          <cell r="AF41">
            <v>2118.8250000000003</v>
          </cell>
          <cell r="AG41">
            <v>2118.8250000000003</v>
          </cell>
          <cell r="AH41">
            <v>2118.8250000000003</v>
          </cell>
          <cell r="AI41">
            <v>2118.8250000000003</v>
          </cell>
          <cell r="AJ41">
            <v>2118.8250000000003</v>
          </cell>
          <cell r="AK41">
            <v>2118.8250000000003</v>
          </cell>
          <cell r="AL41">
            <v>2118.8250000000003</v>
          </cell>
          <cell r="AM41">
            <v>2118.8250000000003</v>
          </cell>
          <cell r="AN41">
            <v>2118.8250000000003</v>
          </cell>
          <cell r="AO41">
            <v>2118.8250000000003</v>
          </cell>
          <cell r="AP41">
            <v>1836.3150000000001</v>
          </cell>
          <cell r="AQ41">
            <v>1836.3150000000001</v>
          </cell>
          <cell r="AR41">
            <v>1836.3150000000001</v>
          </cell>
          <cell r="AS41">
            <v>1836.3150000000001</v>
          </cell>
          <cell r="AT41">
            <v>1836.3150000000001</v>
          </cell>
        </row>
        <row r="42">
          <cell r="A42" t="str">
            <v>Total Production (MWh)</v>
          </cell>
          <cell r="B42">
            <v>1695060</v>
          </cell>
          <cell r="C42">
            <v>1695060</v>
          </cell>
          <cell r="D42">
            <v>1695060</v>
          </cell>
          <cell r="E42">
            <v>1695060</v>
          </cell>
          <cell r="F42">
            <v>1695060</v>
          </cell>
          <cell r="G42">
            <v>1695060</v>
          </cell>
          <cell r="H42">
            <v>1695060</v>
          </cell>
          <cell r="I42">
            <v>1695060</v>
          </cell>
          <cell r="J42">
            <v>1695060</v>
          </cell>
          <cell r="K42">
            <v>1695060</v>
          </cell>
          <cell r="L42">
            <v>1695060</v>
          </cell>
          <cell r="M42">
            <v>1695060</v>
          </cell>
          <cell r="N42">
            <v>1695060</v>
          </cell>
          <cell r="O42">
            <v>1695060</v>
          </cell>
          <cell r="P42">
            <v>1695060</v>
          </cell>
          <cell r="Q42">
            <v>1440801</v>
          </cell>
          <cell r="R42">
            <v>1440801</v>
          </cell>
          <cell r="S42">
            <v>1440801</v>
          </cell>
          <cell r="T42">
            <v>1440801</v>
          </cell>
          <cell r="U42">
            <v>1440801</v>
          </cell>
          <cell r="V42">
            <v>1440801</v>
          </cell>
          <cell r="W42">
            <v>1440801</v>
          </cell>
          <cell r="X42">
            <v>1440801</v>
          </cell>
          <cell r="Y42">
            <v>1440801</v>
          </cell>
          <cell r="Z42">
            <v>1440801</v>
          </cell>
          <cell r="AA42">
            <v>1440801</v>
          </cell>
          <cell r="AB42">
            <v>1440801</v>
          </cell>
          <cell r="AC42">
            <v>1440801</v>
          </cell>
          <cell r="AD42">
            <v>1440801</v>
          </cell>
          <cell r="AE42">
            <v>1440801</v>
          </cell>
          <cell r="AF42">
            <v>1271295.0000000002</v>
          </cell>
          <cell r="AG42">
            <v>1271295.0000000002</v>
          </cell>
          <cell r="AH42">
            <v>1271295.0000000002</v>
          </cell>
          <cell r="AI42">
            <v>1271295.0000000002</v>
          </cell>
          <cell r="AJ42">
            <v>1271295.0000000002</v>
          </cell>
          <cell r="AK42">
            <v>1271295.0000000002</v>
          </cell>
          <cell r="AL42">
            <v>1271295.0000000002</v>
          </cell>
          <cell r="AM42">
            <v>1271295.0000000002</v>
          </cell>
          <cell r="AN42">
            <v>1271295.0000000002</v>
          </cell>
          <cell r="AO42">
            <v>1271295.0000000002</v>
          </cell>
          <cell r="AP42">
            <v>1101789</v>
          </cell>
          <cell r="AQ42">
            <v>1101789</v>
          </cell>
          <cell r="AR42">
            <v>1101789</v>
          </cell>
          <cell r="AS42">
            <v>1101789</v>
          </cell>
          <cell r="AT42">
            <v>1101789</v>
          </cell>
        </row>
        <row r="43">
          <cell r="A43" t="str">
            <v>Electricity Price ($/MWh)</v>
          </cell>
          <cell r="B43">
            <v>65</v>
          </cell>
          <cell r="C43">
            <v>66.625</v>
          </cell>
          <cell r="D43">
            <v>68.290624999999991</v>
          </cell>
          <cell r="E43">
            <v>69.997890624999982</v>
          </cell>
          <cell r="F43">
            <v>71.747837890624979</v>
          </cell>
          <cell r="G43">
            <v>73.541533837890597</v>
          </cell>
          <cell r="H43">
            <v>75.380072183837854</v>
          </cell>
          <cell r="I43">
            <v>77.264573988433796</v>
          </cell>
          <cell r="J43">
            <v>79.196188338144637</v>
          </cell>
          <cell r="K43">
            <v>81.17609304659824</v>
          </cell>
          <cell r="L43">
            <v>83.205495372763195</v>
          </cell>
          <cell r="M43">
            <v>85.285632757082269</v>
          </cell>
          <cell r="N43">
            <v>87.417773576009324</v>
          </cell>
          <cell r="O43">
            <v>89.603217915409545</v>
          </cell>
          <cell r="P43">
            <v>91.843298363294778</v>
          </cell>
          <cell r="Q43">
            <v>94.139380822377134</v>
          </cell>
          <cell r="R43">
            <v>96.492865342936554</v>
          </cell>
          <cell r="S43">
            <v>98.905186976509953</v>
          </cell>
          <cell r="T43">
            <v>101.3778166509227</v>
          </cell>
          <cell r="U43">
            <v>103.91226206719575</v>
          </cell>
          <cell r="V43">
            <v>106.51006861887564</v>
          </cell>
          <cell r="W43">
            <v>109.17282033434752</v>
          </cell>
          <cell r="X43">
            <v>111.9021408427062</v>
          </cell>
          <cell r="Y43">
            <v>114.69969436377384</v>
          </cell>
          <cell r="Z43">
            <v>117.56718672286819</v>
          </cell>
          <cell r="AA43">
            <v>120.50636639093987</v>
          </cell>
          <cell r="AB43">
            <v>123.51902555071337</v>
          </cell>
          <cell r="AC43">
            <v>126.6070011894812</v>
          </cell>
          <cell r="AD43">
            <v>129.77217621921821</v>
          </cell>
          <cell r="AE43">
            <v>133.01648062469866</v>
          </cell>
          <cell r="AF43">
            <v>136.3418926403161</v>
          </cell>
          <cell r="AG43">
            <v>139.75043995632399</v>
          </cell>
          <cell r="AH43">
            <v>143.24420095523209</v>
          </cell>
          <cell r="AI43">
            <v>146.82530597911287</v>
          </cell>
          <cell r="AJ43">
            <v>150.49593862859066</v>
          </cell>
          <cell r="AK43">
            <v>154.25833709430543</v>
          </cell>
          <cell r="AL43">
            <v>158.11479552166304</v>
          </cell>
          <cell r="AM43">
            <v>162.0676654097046</v>
          </cell>
          <cell r="AN43">
            <v>166.11935704494721</v>
          </cell>
          <cell r="AO43">
            <v>170.27234097107086</v>
          </cell>
          <cell r="AP43">
            <v>174.52914949534761</v>
          </cell>
          <cell r="AQ43">
            <v>178.89237823273129</v>
          </cell>
          <cell r="AR43">
            <v>183.36468768854957</v>
          </cell>
          <cell r="AS43">
            <v>187.94880488076328</v>
          </cell>
          <cell r="AT43">
            <v>192.64752500278234</v>
          </cell>
        </row>
        <row r="44">
          <cell r="A44" t="str">
            <v>Unit 1 Energy Revenue</v>
          </cell>
          <cell r="B44">
            <v>110178900</v>
          </cell>
          <cell r="C44">
            <v>112933372.5</v>
          </cell>
          <cell r="D44">
            <v>115756706.81249999</v>
          </cell>
          <cell r="E44">
            <v>118650624.48281246</v>
          </cell>
          <cell r="F44">
            <v>121616890.09488277</v>
          </cell>
          <cell r="G44">
            <v>124657312.34725484</v>
          </cell>
          <cell r="H44">
            <v>127773745.1559362</v>
          </cell>
          <cell r="I44">
            <v>130968088.78483459</v>
          </cell>
          <cell r="J44">
            <v>134242291.00445545</v>
          </cell>
          <cell r="K44">
            <v>137598348.27956682</v>
          </cell>
          <cell r="L44">
            <v>141038306.98655599</v>
          </cell>
          <cell r="M44">
            <v>144564264.66121987</v>
          </cell>
          <cell r="N44">
            <v>148178371.27775037</v>
          </cell>
          <cell r="O44">
            <v>151882830.55969411</v>
          </cell>
          <cell r="P44">
            <v>155679901.32368645</v>
          </cell>
          <cell r="Q44">
            <v>135636114.02826181</v>
          </cell>
          <cell r="R44">
            <v>139027016.87896833</v>
          </cell>
          <cell r="S44">
            <v>142502692.30094251</v>
          </cell>
          <cell r="T44">
            <v>146065259.60846606</v>
          </cell>
          <cell r="U44">
            <v>149716891.09867772</v>
          </cell>
          <cell r="V44">
            <v>153459813.37614465</v>
          </cell>
          <cell r="W44">
            <v>157296308.71054825</v>
          </cell>
          <cell r="X44">
            <v>161228716.42831194</v>
          </cell>
          <cell r="Y44">
            <v>165259434.33901972</v>
          </cell>
          <cell r="Z44">
            <v>169390920.19749519</v>
          </cell>
          <cell r="AA44">
            <v>173625693.20243257</v>
          </cell>
          <cell r="AB44">
            <v>177966335.53249338</v>
          </cell>
          <cell r="AC44">
            <v>182415493.92080569</v>
          </cell>
          <cell r="AD44">
            <v>186975881.26882583</v>
          </cell>
          <cell r="AE44">
            <v>191650278.30054644</v>
          </cell>
          <cell r="AF44">
            <v>173330766.40417069</v>
          </cell>
          <cell r="AG44">
            <v>177664035.56427494</v>
          </cell>
          <cell r="AH44">
            <v>182105636.45338181</v>
          </cell>
          <cell r="AI44">
            <v>186658277.36471632</v>
          </cell>
          <cell r="AJ44">
            <v>191324734.2988342</v>
          </cell>
          <cell r="AK44">
            <v>196107852.65630507</v>
          </cell>
          <cell r="AL44">
            <v>201010548.97271267</v>
          </cell>
          <cell r="AM44">
            <v>206035812.69703045</v>
          </cell>
          <cell r="AN44">
            <v>211186708.01445621</v>
          </cell>
          <cell r="AO44">
            <v>216466375.71481758</v>
          </cell>
          <cell r="AP44">
            <v>192294297.09332955</v>
          </cell>
          <cell r="AQ44">
            <v>197101654.52066278</v>
          </cell>
          <cell r="AR44">
            <v>202029195.88367933</v>
          </cell>
          <cell r="AS44">
            <v>207079925.78077129</v>
          </cell>
          <cell r="AT44">
            <v>212256923.92529055</v>
          </cell>
        </row>
        <row r="46">
          <cell r="A46" t="str">
            <v>Unit 1 Capacity Revenue</v>
          </cell>
        </row>
        <row r="47">
          <cell r="A47" t="str">
            <v>Available Capacity (MW)</v>
          </cell>
          <cell r="B47">
            <v>475.79999999999995</v>
          </cell>
          <cell r="C47">
            <v>475.79999999999995</v>
          </cell>
          <cell r="D47">
            <v>475.79999999999995</v>
          </cell>
          <cell r="E47">
            <v>475.79999999999995</v>
          </cell>
          <cell r="F47">
            <v>475.79999999999995</v>
          </cell>
          <cell r="G47">
            <v>475.79999999999995</v>
          </cell>
          <cell r="H47">
            <v>475.79999999999995</v>
          </cell>
          <cell r="I47">
            <v>475.79999999999995</v>
          </cell>
          <cell r="J47">
            <v>475.79999999999995</v>
          </cell>
          <cell r="K47">
            <v>475.79999999999995</v>
          </cell>
          <cell r="L47">
            <v>475.79999999999995</v>
          </cell>
          <cell r="M47">
            <v>475.79999999999995</v>
          </cell>
          <cell r="N47">
            <v>475.79999999999995</v>
          </cell>
          <cell r="O47">
            <v>475.79999999999995</v>
          </cell>
          <cell r="P47">
            <v>475.79999999999995</v>
          </cell>
          <cell r="Q47">
            <v>475.79999999999995</v>
          </cell>
          <cell r="R47">
            <v>475.79999999999995</v>
          </cell>
          <cell r="S47">
            <v>475.79999999999995</v>
          </cell>
          <cell r="T47">
            <v>475.79999999999995</v>
          </cell>
          <cell r="U47">
            <v>475.79999999999995</v>
          </cell>
          <cell r="V47">
            <v>475.79999999999995</v>
          </cell>
          <cell r="W47">
            <v>475.79999999999995</v>
          </cell>
          <cell r="X47">
            <v>475.79999999999995</v>
          </cell>
          <cell r="Y47">
            <v>475.79999999999995</v>
          </cell>
          <cell r="Z47">
            <v>475.79999999999995</v>
          </cell>
          <cell r="AA47">
            <v>475.79999999999995</v>
          </cell>
          <cell r="AB47">
            <v>475.79999999999995</v>
          </cell>
          <cell r="AC47">
            <v>475.79999999999995</v>
          </cell>
          <cell r="AD47">
            <v>475.79999999999995</v>
          </cell>
          <cell r="AE47">
            <v>475.79999999999995</v>
          </cell>
          <cell r="AF47">
            <v>475.79999999999995</v>
          </cell>
          <cell r="AG47">
            <v>475.79999999999995</v>
          </cell>
          <cell r="AH47">
            <v>475.79999999999995</v>
          </cell>
          <cell r="AI47">
            <v>475.79999999999995</v>
          </cell>
          <cell r="AJ47">
            <v>475.79999999999995</v>
          </cell>
          <cell r="AK47">
            <v>475.79999999999995</v>
          </cell>
          <cell r="AL47">
            <v>475.79999999999995</v>
          </cell>
          <cell r="AM47">
            <v>475.79999999999995</v>
          </cell>
          <cell r="AN47">
            <v>475.79999999999995</v>
          </cell>
          <cell r="AO47">
            <v>475.79999999999995</v>
          </cell>
          <cell r="AP47">
            <v>475.79999999999995</v>
          </cell>
          <cell r="AQ47">
            <v>475.79999999999995</v>
          </cell>
          <cell r="AR47">
            <v>475.79999999999995</v>
          </cell>
          <cell r="AS47">
            <v>475.79999999999995</v>
          </cell>
          <cell r="AT47">
            <v>475.79999999999995</v>
          </cell>
        </row>
        <row r="48">
          <cell r="A48" t="str">
            <v>$ Price per MW-day</v>
          </cell>
          <cell r="B48">
            <v>50</v>
          </cell>
          <cell r="C48">
            <v>51.249999999999993</v>
          </cell>
          <cell r="D48">
            <v>52.531249999999986</v>
          </cell>
          <cell r="E48">
            <v>53.844531249999982</v>
          </cell>
          <cell r="F48">
            <v>55.19064453124998</v>
          </cell>
          <cell r="G48">
            <v>56.570410644531222</v>
          </cell>
          <cell r="H48">
            <v>57.984670910644496</v>
          </cell>
          <cell r="I48">
            <v>59.434287683410602</v>
          </cell>
          <cell r="J48">
            <v>60.920144875495865</v>
          </cell>
          <cell r="K48">
            <v>62.443148497383255</v>
          </cell>
          <cell r="L48">
            <v>64.004227209817827</v>
          </cell>
          <cell r="M48">
            <v>65.604332890063262</v>
          </cell>
          <cell r="N48">
            <v>67.24444121231484</v>
          </cell>
          <cell r="O48">
            <v>68.9255522426227</v>
          </cell>
          <cell r="P48">
            <v>70.648691048688264</v>
          </cell>
          <cell r="Q48">
            <v>72.414908324905468</v>
          </cell>
          <cell r="R48">
            <v>74.225281033028097</v>
          </cell>
          <cell r="S48">
            <v>76.080913058853795</v>
          </cell>
          <cell r="T48">
            <v>77.982935885325134</v>
          </cell>
          <cell r="U48">
            <v>79.932509282458255</v>
          </cell>
          <cell r="V48">
            <v>81.930822014519705</v>
          </cell>
          <cell r="W48">
            <v>83.979092564882691</v>
          </cell>
          <cell r="X48">
            <v>86.078569879004746</v>
          </cell>
          <cell r="Y48">
            <v>88.230534125979858</v>
          </cell>
          <cell r="Z48">
            <v>90.436297479129351</v>
          </cell>
          <cell r="AA48">
            <v>92.69720491610758</v>
          </cell>
          <cell r="AB48">
            <v>95.014635039010258</v>
          </cell>
          <cell r="AC48">
            <v>97.390000914985507</v>
          </cell>
          <cell r="AD48">
            <v>99.824750937860131</v>
          </cell>
          <cell r="AE48">
            <v>102.32036971130663</v>
          </cell>
          <cell r="AF48">
            <v>104.87837895408929</v>
          </cell>
          <cell r="AG48">
            <v>107.50033842794151</v>
          </cell>
          <cell r="AH48">
            <v>110.18784688864004</v>
          </cell>
          <cell r="AI48">
            <v>112.94254306085602</v>
          </cell>
          <cell r="AJ48">
            <v>115.76610663737742</v>
          </cell>
          <cell r="AK48">
            <v>118.66025930331185</v>
          </cell>
          <cell r="AL48">
            <v>121.62676578589463</v>
          </cell>
          <cell r="AM48">
            <v>124.66743493054199</v>
          </cell>
          <cell r="AN48">
            <v>127.78412080380552</v>
          </cell>
          <cell r="AO48">
            <v>130.97872382390065</v>
          </cell>
          <cell r="AP48">
            <v>134.25319191949816</v>
          </cell>
          <cell r="AQ48">
            <v>137.60952171748562</v>
          </cell>
          <cell r="AR48">
            <v>141.04975976042275</v>
          </cell>
          <cell r="AS48">
            <v>144.57600375443329</v>
          </cell>
          <cell r="AT48">
            <v>148.1904038482941</v>
          </cell>
        </row>
        <row r="49">
          <cell r="A49" t="str">
            <v>Capacity Revenue</v>
          </cell>
          <cell r="B49">
            <v>8683350</v>
          </cell>
          <cell r="C49">
            <v>8900433.7499999981</v>
          </cell>
          <cell r="D49">
            <v>9122944.5937499981</v>
          </cell>
          <cell r="E49">
            <v>9351018.2085937448</v>
          </cell>
          <cell r="F49">
            <v>9584793.6638085898</v>
          </cell>
          <cell r="G49">
            <v>9824413.5054038037</v>
          </cell>
          <cell r="H49">
            <v>10070023.843038898</v>
          </cell>
          <cell r="I49">
            <v>10321774.439114869</v>
          </cell>
          <cell r="J49">
            <v>10579818.80009274</v>
          </cell>
          <cell r="K49">
            <v>10844314.270095056</v>
          </cell>
          <cell r="L49">
            <v>11115422.126847431</v>
          </cell>
          <cell r="M49">
            <v>11393307.680018615</v>
          </cell>
          <cell r="N49">
            <v>11678140.37201908</v>
          </cell>
          <cell r="O49">
            <v>11970093.881319555</v>
          </cell>
          <cell r="P49">
            <v>12269346.228352543</v>
          </cell>
          <cell r="Q49">
            <v>12576079.884061357</v>
          </cell>
          <cell r="R49">
            <v>12890481.881162889</v>
          </cell>
          <cell r="S49">
            <v>13212743.92819196</v>
          </cell>
          <cell r="T49">
            <v>13543062.526396759</v>
          </cell>
          <cell r="U49">
            <v>13881639.089556675</v>
          </cell>
          <cell r="V49">
            <v>14228680.066795593</v>
          </cell>
          <cell r="W49">
            <v>14584397.068465481</v>
          </cell>
          <cell r="X49">
            <v>14949006.995177116</v>
          </cell>
          <cell r="Y49">
            <v>15322732.170056542</v>
          </cell>
          <cell r="Z49">
            <v>15705800.474307956</v>
          </cell>
          <cell r="AA49">
            <v>16098445.486165654</v>
          </cell>
          <cell r="AB49">
            <v>16500906.623319793</v>
          </cell>
          <cell r="AC49">
            <v>16913429.288902789</v>
          </cell>
          <cell r="AD49">
            <v>17336265.021125354</v>
          </cell>
          <cell r="AE49">
            <v>17769671.646653485</v>
          </cell>
          <cell r="AF49">
            <v>18213913.43781982</v>
          </cell>
          <cell r="AG49">
            <v>18669261.273765318</v>
          </cell>
          <cell r="AH49">
            <v>19135992.805609446</v>
          </cell>
          <cell r="AI49">
            <v>19614392.625749681</v>
          </cell>
          <cell r="AJ49">
            <v>20104752.44139342</v>
          </cell>
          <cell r="AK49">
            <v>20607371.252428256</v>
          </cell>
          <cell r="AL49">
            <v>21122555.53373896</v>
          </cell>
          <cell r="AM49">
            <v>21650619.422082435</v>
          </cell>
          <cell r="AN49">
            <v>22191884.907634493</v>
          </cell>
          <cell r="AO49">
            <v>22746682.030325353</v>
          </cell>
          <cell r="AP49">
            <v>23315349.081083484</v>
          </cell>
          <cell r="AQ49">
            <v>23898232.808110572</v>
          </cell>
          <cell r="AR49">
            <v>24495688.628313337</v>
          </cell>
          <cell r="AS49">
            <v>25108080.844021164</v>
          </cell>
          <cell r="AT49">
            <v>25735782.865121685</v>
          </cell>
        </row>
        <row r="52">
          <cell r="A52" t="str">
            <v>Unit 2 Energy Revenue</v>
          </cell>
        </row>
        <row r="53">
          <cell r="A53" t="str">
            <v>Net Capacity</v>
          </cell>
          <cell r="B53">
            <v>600</v>
          </cell>
          <cell r="C53">
            <v>600</v>
          </cell>
          <cell r="D53">
            <v>600</v>
          </cell>
          <cell r="E53">
            <v>600</v>
          </cell>
          <cell r="F53">
            <v>600</v>
          </cell>
          <cell r="G53">
            <v>600</v>
          </cell>
          <cell r="H53">
            <v>600</v>
          </cell>
          <cell r="I53">
            <v>600</v>
          </cell>
          <cell r="J53">
            <v>600</v>
          </cell>
          <cell r="K53">
            <v>600</v>
          </cell>
          <cell r="L53">
            <v>600</v>
          </cell>
          <cell r="M53">
            <v>600</v>
          </cell>
          <cell r="N53">
            <v>600</v>
          </cell>
          <cell r="O53">
            <v>600</v>
          </cell>
          <cell r="P53">
            <v>600</v>
          </cell>
          <cell r="Q53">
            <v>600</v>
          </cell>
          <cell r="R53">
            <v>600</v>
          </cell>
          <cell r="S53">
            <v>600</v>
          </cell>
          <cell r="T53">
            <v>600</v>
          </cell>
          <cell r="U53">
            <v>600</v>
          </cell>
          <cell r="V53">
            <v>600</v>
          </cell>
          <cell r="W53">
            <v>600</v>
          </cell>
          <cell r="X53">
            <v>600</v>
          </cell>
          <cell r="Y53">
            <v>600</v>
          </cell>
          <cell r="Z53">
            <v>600</v>
          </cell>
          <cell r="AA53">
            <v>600</v>
          </cell>
          <cell r="AB53">
            <v>600</v>
          </cell>
          <cell r="AC53">
            <v>600</v>
          </cell>
          <cell r="AD53">
            <v>600</v>
          </cell>
          <cell r="AE53">
            <v>600</v>
          </cell>
          <cell r="AF53">
            <v>600</v>
          </cell>
          <cell r="AG53">
            <v>600</v>
          </cell>
          <cell r="AH53">
            <v>600</v>
          </cell>
          <cell r="AI53">
            <v>600</v>
          </cell>
          <cell r="AJ53">
            <v>600</v>
          </cell>
          <cell r="AK53">
            <v>600</v>
          </cell>
          <cell r="AL53">
            <v>600</v>
          </cell>
          <cell r="AM53">
            <v>600</v>
          </cell>
          <cell r="AN53">
            <v>600</v>
          </cell>
          <cell r="AO53">
            <v>600</v>
          </cell>
          <cell r="AP53">
            <v>600</v>
          </cell>
          <cell r="AQ53">
            <v>600</v>
          </cell>
          <cell r="AR53">
            <v>600</v>
          </cell>
          <cell r="AS53">
            <v>600</v>
          </cell>
          <cell r="AT53">
            <v>600</v>
          </cell>
        </row>
        <row r="54">
          <cell r="A54" t="str">
            <v>Availability</v>
          </cell>
          <cell r="B54">
            <v>0.78799999999999992</v>
          </cell>
          <cell r="C54">
            <v>0.78799999999999992</v>
          </cell>
          <cell r="D54">
            <v>0.78799999999999992</v>
          </cell>
          <cell r="E54">
            <v>0.78799999999999992</v>
          </cell>
          <cell r="F54">
            <v>0.78799999999999992</v>
          </cell>
          <cell r="G54">
            <v>0.78799999999999992</v>
          </cell>
          <cell r="H54">
            <v>0.78799999999999992</v>
          </cell>
          <cell r="I54">
            <v>0.78799999999999992</v>
          </cell>
          <cell r="J54">
            <v>0.78799999999999992</v>
          </cell>
          <cell r="K54">
            <v>0.78799999999999992</v>
          </cell>
          <cell r="L54">
            <v>0.78799999999999992</v>
          </cell>
          <cell r="M54">
            <v>0.78799999999999992</v>
          </cell>
          <cell r="N54">
            <v>0.78799999999999992</v>
          </cell>
          <cell r="O54">
            <v>0.78799999999999992</v>
          </cell>
          <cell r="P54">
            <v>0.78799999999999992</v>
          </cell>
          <cell r="Q54">
            <v>0.78799999999999992</v>
          </cell>
          <cell r="R54">
            <v>0.78799999999999992</v>
          </cell>
          <cell r="S54">
            <v>0.78799999999999992</v>
          </cell>
          <cell r="T54">
            <v>0.78799999999999992</v>
          </cell>
          <cell r="U54">
            <v>0.78799999999999992</v>
          </cell>
          <cell r="V54">
            <v>0.78799999999999992</v>
          </cell>
          <cell r="W54">
            <v>0.78799999999999992</v>
          </cell>
          <cell r="X54">
            <v>0.78799999999999992</v>
          </cell>
          <cell r="Y54">
            <v>0.78799999999999992</v>
          </cell>
          <cell r="Z54">
            <v>0.78799999999999992</v>
          </cell>
          <cell r="AA54">
            <v>0.78799999999999992</v>
          </cell>
          <cell r="AB54">
            <v>0.78799999999999992</v>
          </cell>
          <cell r="AC54">
            <v>0.78799999999999992</v>
          </cell>
          <cell r="AD54">
            <v>0.78799999999999992</v>
          </cell>
          <cell r="AE54">
            <v>0.78799999999999992</v>
          </cell>
          <cell r="AF54">
            <v>0.78799999999999992</v>
          </cell>
          <cell r="AG54">
            <v>0.78799999999999992</v>
          </cell>
          <cell r="AH54">
            <v>0.78799999999999992</v>
          </cell>
          <cell r="AI54">
            <v>0.78799999999999992</v>
          </cell>
          <cell r="AJ54">
            <v>0.78799999999999992</v>
          </cell>
          <cell r="AK54">
            <v>0.78799999999999992</v>
          </cell>
          <cell r="AL54">
            <v>0.78799999999999992</v>
          </cell>
          <cell r="AM54">
            <v>0.78799999999999992</v>
          </cell>
          <cell r="AN54">
            <v>0.78799999999999992</v>
          </cell>
          <cell r="AO54">
            <v>0.78799999999999992</v>
          </cell>
          <cell r="AP54">
            <v>0.78799999999999992</v>
          </cell>
          <cell r="AQ54">
            <v>0.78799999999999992</v>
          </cell>
          <cell r="AR54">
            <v>0.78799999999999992</v>
          </cell>
          <cell r="AS54">
            <v>0.78799999999999992</v>
          </cell>
          <cell r="AT54">
            <v>0.78799999999999992</v>
          </cell>
        </row>
        <row r="55">
          <cell r="A55" t="str">
            <v>Capacity Factor Adjustment</v>
          </cell>
          <cell r="B55">
            <v>1</v>
          </cell>
          <cell r="C55">
            <v>1</v>
          </cell>
          <cell r="D55">
            <v>1</v>
          </cell>
          <cell r="E55">
            <v>1</v>
          </cell>
          <cell r="F55">
            <v>1</v>
          </cell>
          <cell r="G55">
            <v>1</v>
          </cell>
          <cell r="H55">
            <v>1</v>
          </cell>
          <cell r="I55">
            <v>1</v>
          </cell>
          <cell r="J55">
            <v>1</v>
          </cell>
          <cell r="K55">
            <v>1</v>
          </cell>
          <cell r="L55">
            <v>1</v>
          </cell>
          <cell r="M55">
            <v>1</v>
          </cell>
          <cell r="N55">
            <v>1</v>
          </cell>
          <cell r="O55">
            <v>1</v>
          </cell>
          <cell r="P55">
            <v>1</v>
          </cell>
          <cell r="Q55">
            <v>0.85</v>
          </cell>
          <cell r="R55">
            <v>0.85</v>
          </cell>
          <cell r="S55">
            <v>0.85</v>
          </cell>
          <cell r="T55">
            <v>0.85</v>
          </cell>
          <cell r="U55">
            <v>0.85</v>
          </cell>
          <cell r="V55">
            <v>0.85</v>
          </cell>
          <cell r="W55">
            <v>0.85</v>
          </cell>
          <cell r="X55">
            <v>0.85</v>
          </cell>
          <cell r="Y55">
            <v>0.85</v>
          </cell>
          <cell r="Z55">
            <v>0.85</v>
          </cell>
          <cell r="AA55">
            <v>0.85</v>
          </cell>
          <cell r="AB55">
            <v>0.85</v>
          </cell>
          <cell r="AC55">
            <v>0.85</v>
          </cell>
          <cell r="AD55">
            <v>0.85</v>
          </cell>
          <cell r="AE55">
            <v>0.85</v>
          </cell>
          <cell r="AF55">
            <v>0.75</v>
          </cell>
          <cell r="AG55">
            <v>0.75</v>
          </cell>
          <cell r="AH55">
            <v>0.75</v>
          </cell>
          <cell r="AI55">
            <v>0.75</v>
          </cell>
          <cell r="AJ55">
            <v>0.75</v>
          </cell>
          <cell r="AK55">
            <v>0.75</v>
          </cell>
          <cell r="AL55">
            <v>0.75</v>
          </cell>
          <cell r="AM55">
            <v>0.75</v>
          </cell>
          <cell r="AN55">
            <v>0.75</v>
          </cell>
          <cell r="AO55">
            <v>0.75</v>
          </cell>
          <cell r="AP55">
            <v>0.65</v>
          </cell>
          <cell r="AQ55">
            <v>0.65</v>
          </cell>
          <cell r="AR55">
            <v>0.65</v>
          </cell>
          <cell r="AS55">
            <v>0.65</v>
          </cell>
          <cell r="AT55">
            <v>0.65</v>
          </cell>
        </row>
        <row r="56">
          <cell r="A56" t="str">
            <v>Capacity Factor</v>
          </cell>
          <cell r="B56">
            <v>0.39899999999999997</v>
          </cell>
          <cell r="C56">
            <v>0.39899999999999997</v>
          </cell>
          <cell r="D56">
            <v>0.39899999999999997</v>
          </cell>
          <cell r="E56">
            <v>0.39899999999999997</v>
          </cell>
          <cell r="F56">
            <v>0.39899999999999997</v>
          </cell>
          <cell r="G56">
            <v>0.39899999999999997</v>
          </cell>
          <cell r="H56">
            <v>0.39899999999999997</v>
          </cell>
          <cell r="I56">
            <v>0.39899999999999997</v>
          </cell>
          <cell r="J56">
            <v>0.39899999999999997</v>
          </cell>
          <cell r="K56">
            <v>0.39899999999999997</v>
          </cell>
          <cell r="L56">
            <v>0.39899999999999997</v>
          </cell>
          <cell r="M56">
            <v>0.39899999999999997</v>
          </cell>
          <cell r="N56">
            <v>0.39899999999999997</v>
          </cell>
          <cell r="O56">
            <v>0.39899999999999997</v>
          </cell>
          <cell r="P56">
            <v>0.39899999999999997</v>
          </cell>
          <cell r="Q56">
            <v>0.39899999999999997</v>
          </cell>
          <cell r="R56">
            <v>0.39899999999999997</v>
          </cell>
          <cell r="S56">
            <v>0.39899999999999997</v>
          </cell>
          <cell r="T56">
            <v>0.39899999999999997</v>
          </cell>
          <cell r="U56">
            <v>0.39899999999999997</v>
          </cell>
          <cell r="V56">
            <v>0.39899999999999997</v>
          </cell>
          <cell r="W56">
            <v>0.39899999999999997</v>
          </cell>
          <cell r="X56">
            <v>0.39899999999999997</v>
          </cell>
          <cell r="Y56">
            <v>0.39899999999999997</v>
          </cell>
          <cell r="Z56">
            <v>0.39899999999999997</v>
          </cell>
          <cell r="AA56">
            <v>0.39899999999999997</v>
          </cell>
          <cell r="AB56">
            <v>0.39899999999999997</v>
          </cell>
          <cell r="AC56">
            <v>0.39899999999999997</v>
          </cell>
          <cell r="AD56">
            <v>0.39899999999999997</v>
          </cell>
          <cell r="AE56">
            <v>0.39899999999999997</v>
          </cell>
          <cell r="AF56">
            <v>0.39899999999999997</v>
          </cell>
          <cell r="AG56">
            <v>0.39899999999999997</v>
          </cell>
          <cell r="AH56">
            <v>0.39899999999999997</v>
          </cell>
          <cell r="AI56">
            <v>0.39899999999999997</v>
          </cell>
          <cell r="AJ56">
            <v>0.39899999999999997</v>
          </cell>
          <cell r="AK56">
            <v>0.39899999999999997</v>
          </cell>
          <cell r="AL56">
            <v>0.39899999999999997</v>
          </cell>
          <cell r="AM56">
            <v>0.39899999999999997</v>
          </cell>
          <cell r="AN56">
            <v>0.39899999999999997</v>
          </cell>
          <cell r="AO56">
            <v>0.39899999999999997</v>
          </cell>
          <cell r="AP56">
            <v>0.39899999999999997</v>
          </cell>
          <cell r="AQ56">
            <v>0.39899999999999997</v>
          </cell>
          <cell r="AR56">
            <v>0.39899999999999997</v>
          </cell>
          <cell r="AS56">
            <v>0.39899999999999997</v>
          </cell>
          <cell r="AT56">
            <v>0.39899999999999997</v>
          </cell>
        </row>
        <row r="57">
          <cell r="A57" t="str">
            <v xml:space="preserve">Hours of Operation </v>
          </cell>
          <cell r="B57">
            <v>3495.24</v>
          </cell>
          <cell r="C57">
            <v>3495.24</v>
          </cell>
          <cell r="D57">
            <v>3495.24</v>
          </cell>
          <cell r="E57">
            <v>3495.24</v>
          </cell>
          <cell r="F57">
            <v>3495.24</v>
          </cell>
          <cell r="G57">
            <v>3495.24</v>
          </cell>
          <cell r="H57">
            <v>3495.24</v>
          </cell>
          <cell r="I57">
            <v>3495.24</v>
          </cell>
          <cell r="J57">
            <v>3495.24</v>
          </cell>
          <cell r="K57">
            <v>3495.24</v>
          </cell>
          <cell r="L57">
            <v>3495.24</v>
          </cell>
          <cell r="M57">
            <v>3495.24</v>
          </cell>
          <cell r="N57">
            <v>3495.24</v>
          </cell>
          <cell r="O57">
            <v>3495.24</v>
          </cell>
          <cell r="P57">
            <v>3495.24</v>
          </cell>
          <cell r="Q57">
            <v>2970.9539999999997</v>
          </cell>
          <cell r="R57">
            <v>2970.9539999999997</v>
          </cell>
          <cell r="S57">
            <v>2970.9539999999997</v>
          </cell>
          <cell r="T57">
            <v>2970.9539999999997</v>
          </cell>
          <cell r="U57">
            <v>2970.9539999999997</v>
          </cell>
          <cell r="V57">
            <v>2970.9539999999997</v>
          </cell>
          <cell r="W57">
            <v>2970.9539999999997</v>
          </cell>
          <cell r="X57">
            <v>2970.9539999999997</v>
          </cell>
          <cell r="Y57">
            <v>2970.9539999999997</v>
          </cell>
          <cell r="Z57">
            <v>2970.9539999999997</v>
          </cell>
          <cell r="AA57">
            <v>2970.9539999999997</v>
          </cell>
          <cell r="AB57">
            <v>2970.9539999999997</v>
          </cell>
          <cell r="AC57">
            <v>2970.9539999999997</v>
          </cell>
          <cell r="AD57">
            <v>2970.9539999999997</v>
          </cell>
          <cell r="AE57">
            <v>2970.9539999999997</v>
          </cell>
          <cell r="AF57">
            <v>2621.4299999999998</v>
          </cell>
          <cell r="AG57">
            <v>2621.4299999999998</v>
          </cell>
          <cell r="AH57">
            <v>2621.4299999999998</v>
          </cell>
          <cell r="AI57">
            <v>2621.4299999999998</v>
          </cell>
          <cell r="AJ57">
            <v>2621.4299999999998</v>
          </cell>
          <cell r="AK57">
            <v>2621.4299999999998</v>
          </cell>
          <cell r="AL57">
            <v>2621.4299999999998</v>
          </cell>
          <cell r="AM57">
            <v>2621.4299999999998</v>
          </cell>
          <cell r="AN57">
            <v>2621.4299999999998</v>
          </cell>
          <cell r="AO57">
            <v>2621.4299999999998</v>
          </cell>
          <cell r="AP57">
            <v>2271.9059999999999</v>
          </cell>
          <cell r="AQ57">
            <v>2271.9059999999999</v>
          </cell>
          <cell r="AR57">
            <v>2271.9059999999999</v>
          </cell>
          <cell r="AS57">
            <v>2271.9059999999999</v>
          </cell>
          <cell r="AT57">
            <v>2271.9059999999999</v>
          </cell>
        </row>
        <row r="58">
          <cell r="A58" t="str">
            <v>Total Production (MWh)</v>
          </cell>
          <cell r="B58">
            <v>2097143.9999999998</v>
          </cell>
          <cell r="C58">
            <v>2097143.9999999998</v>
          </cell>
          <cell r="D58">
            <v>2097143.9999999998</v>
          </cell>
          <cell r="E58">
            <v>2097143.9999999998</v>
          </cell>
          <cell r="F58">
            <v>2097143.9999999998</v>
          </cell>
          <cell r="G58">
            <v>2097143.9999999998</v>
          </cell>
          <cell r="H58">
            <v>2097143.9999999998</v>
          </cell>
          <cell r="I58">
            <v>2097143.9999999998</v>
          </cell>
          <cell r="J58">
            <v>2097143.9999999998</v>
          </cell>
          <cell r="K58">
            <v>2097143.9999999998</v>
          </cell>
          <cell r="L58">
            <v>2097143.9999999998</v>
          </cell>
          <cell r="M58">
            <v>2097143.9999999998</v>
          </cell>
          <cell r="N58">
            <v>2097143.9999999998</v>
          </cell>
          <cell r="O58">
            <v>2097143.9999999998</v>
          </cell>
          <cell r="P58">
            <v>2097143.9999999998</v>
          </cell>
          <cell r="Q58">
            <v>1782572.4</v>
          </cell>
          <cell r="R58">
            <v>1782572.4</v>
          </cell>
          <cell r="S58">
            <v>1782572.4</v>
          </cell>
          <cell r="T58">
            <v>1782572.4</v>
          </cell>
          <cell r="U58">
            <v>1782572.4</v>
          </cell>
          <cell r="V58">
            <v>1782572.4</v>
          </cell>
          <cell r="W58">
            <v>1782572.4</v>
          </cell>
          <cell r="X58">
            <v>1782572.4</v>
          </cell>
          <cell r="Y58">
            <v>1782572.4</v>
          </cell>
          <cell r="Z58">
            <v>1782572.4</v>
          </cell>
          <cell r="AA58">
            <v>1782572.4</v>
          </cell>
          <cell r="AB58">
            <v>1782572.4</v>
          </cell>
          <cell r="AC58">
            <v>1782572.4</v>
          </cell>
          <cell r="AD58">
            <v>1782572.4</v>
          </cell>
          <cell r="AE58">
            <v>1782572.4</v>
          </cell>
          <cell r="AF58">
            <v>1572858</v>
          </cell>
          <cell r="AG58">
            <v>1572858</v>
          </cell>
          <cell r="AH58">
            <v>1572858</v>
          </cell>
          <cell r="AI58">
            <v>1572858</v>
          </cell>
          <cell r="AJ58">
            <v>1572858</v>
          </cell>
          <cell r="AK58">
            <v>1572858</v>
          </cell>
          <cell r="AL58">
            <v>1572858</v>
          </cell>
          <cell r="AM58">
            <v>1572858</v>
          </cell>
          <cell r="AN58">
            <v>1572858</v>
          </cell>
          <cell r="AO58">
            <v>1572858</v>
          </cell>
          <cell r="AP58">
            <v>1363143.5999999999</v>
          </cell>
          <cell r="AQ58">
            <v>1363143.5999999999</v>
          </cell>
          <cell r="AR58">
            <v>1363143.5999999999</v>
          </cell>
          <cell r="AS58">
            <v>1363143.5999999999</v>
          </cell>
          <cell r="AT58">
            <v>1363143.5999999999</v>
          </cell>
        </row>
        <row r="59">
          <cell r="A59" t="str">
            <v>Electricity Price (USD/MWh)</v>
          </cell>
          <cell r="B59">
            <v>65</v>
          </cell>
          <cell r="C59">
            <v>66.625</v>
          </cell>
          <cell r="D59">
            <v>68.290624999999991</v>
          </cell>
          <cell r="E59">
            <v>69.997890624999982</v>
          </cell>
          <cell r="F59">
            <v>71.747837890624979</v>
          </cell>
          <cell r="G59">
            <v>73.541533837890597</v>
          </cell>
          <cell r="H59">
            <v>75.380072183837854</v>
          </cell>
          <cell r="I59">
            <v>77.264573988433796</v>
          </cell>
          <cell r="J59">
            <v>79.196188338144637</v>
          </cell>
          <cell r="K59">
            <v>81.17609304659824</v>
          </cell>
          <cell r="L59">
            <v>83.205495372763195</v>
          </cell>
          <cell r="M59">
            <v>85.285632757082269</v>
          </cell>
          <cell r="N59">
            <v>87.417773576009324</v>
          </cell>
          <cell r="O59">
            <v>89.603217915409545</v>
          </cell>
          <cell r="P59">
            <v>91.843298363294778</v>
          </cell>
          <cell r="Q59">
            <v>94.139380822377134</v>
          </cell>
          <cell r="R59">
            <v>96.492865342936554</v>
          </cell>
          <cell r="S59">
            <v>98.905186976509953</v>
          </cell>
          <cell r="T59">
            <v>101.3778166509227</v>
          </cell>
          <cell r="U59">
            <v>103.91226206719575</v>
          </cell>
          <cell r="V59">
            <v>106.51006861887564</v>
          </cell>
          <cell r="W59">
            <v>109.17282033434752</v>
          </cell>
          <cell r="X59">
            <v>111.9021408427062</v>
          </cell>
          <cell r="Y59">
            <v>114.69969436377384</v>
          </cell>
          <cell r="Z59">
            <v>117.56718672286819</v>
          </cell>
          <cell r="AA59">
            <v>120.50636639093987</v>
          </cell>
          <cell r="AB59">
            <v>123.51902555071337</v>
          </cell>
          <cell r="AC59">
            <v>126.6070011894812</v>
          </cell>
          <cell r="AD59">
            <v>129.77217621921821</v>
          </cell>
          <cell r="AE59">
            <v>133.01648062469866</v>
          </cell>
          <cell r="AF59">
            <v>136.3418926403161</v>
          </cell>
          <cell r="AG59">
            <v>139.75043995632399</v>
          </cell>
          <cell r="AH59">
            <v>143.24420095523209</v>
          </cell>
          <cell r="AI59">
            <v>146.82530597911287</v>
          </cell>
          <cell r="AJ59">
            <v>150.49593862859066</v>
          </cell>
          <cell r="AK59">
            <v>154.25833709430543</v>
          </cell>
          <cell r="AL59">
            <v>158.11479552166304</v>
          </cell>
          <cell r="AM59">
            <v>162.0676654097046</v>
          </cell>
          <cell r="AN59">
            <v>166.11935704494721</v>
          </cell>
          <cell r="AO59">
            <v>170.27234097107086</v>
          </cell>
          <cell r="AP59">
            <v>174.52914949534761</v>
          </cell>
          <cell r="AQ59">
            <v>178.89237823273129</v>
          </cell>
          <cell r="AR59">
            <v>183.36468768854957</v>
          </cell>
          <cell r="AS59">
            <v>187.94880488076328</v>
          </cell>
          <cell r="AT59">
            <v>192.64752500278234</v>
          </cell>
        </row>
        <row r="60">
          <cell r="A60" t="str">
            <v>Unit 2 Energy Revenue</v>
          </cell>
          <cell r="B60">
            <v>136314359.99999997</v>
          </cell>
          <cell r="C60">
            <v>139722218.99999997</v>
          </cell>
          <cell r="D60">
            <v>143215274.47499996</v>
          </cell>
          <cell r="E60">
            <v>146795656.33687493</v>
          </cell>
          <cell r="F60">
            <v>150465547.74529681</v>
          </cell>
          <cell r="G60">
            <v>154227186.43892923</v>
          </cell>
          <cell r="H60">
            <v>158082866.09990242</v>
          </cell>
          <cell r="I60">
            <v>162034937.75239998</v>
          </cell>
          <cell r="J60">
            <v>166085811.19620997</v>
          </cell>
          <cell r="K60">
            <v>170237956.4761152</v>
          </cell>
          <cell r="L60">
            <v>174493905.38801807</v>
          </cell>
          <cell r="M60">
            <v>178856253.02271852</v>
          </cell>
          <cell r="N60">
            <v>183327659.34828648</v>
          </cell>
          <cell r="O60">
            <v>187910850.83199361</v>
          </cell>
          <cell r="P60">
            <v>192608622.10279346</v>
          </cell>
          <cell r="Q60">
            <v>167810262.00705877</v>
          </cell>
          <cell r="R60">
            <v>172005518.55723524</v>
          </cell>
          <cell r="S60">
            <v>176305656.52116609</v>
          </cell>
          <cell r="T60">
            <v>180713297.93419522</v>
          </cell>
          <cell r="U60">
            <v>185231130.38255009</v>
          </cell>
          <cell r="V60">
            <v>189861908.6421138</v>
          </cell>
          <cell r="W60">
            <v>194608456.35816666</v>
          </cell>
          <cell r="X60">
            <v>199473667.76712081</v>
          </cell>
          <cell r="Y60">
            <v>204460509.46129879</v>
          </cell>
          <cell r="Z60">
            <v>209572022.19783127</v>
          </cell>
          <cell r="AA60">
            <v>214811322.75277701</v>
          </cell>
          <cell r="AB60">
            <v>220181605.82159644</v>
          </cell>
          <cell r="AC60">
            <v>225686145.96713632</v>
          </cell>
          <cell r="AD60">
            <v>231328299.61631471</v>
          </cell>
          <cell r="AE60">
            <v>237111507.10672256</v>
          </cell>
          <cell r="AF60">
            <v>214446436.57446229</v>
          </cell>
          <cell r="AG60">
            <v>219807597.48882383</v>
          </cell>
          <cell r="AH60">
            <v>225302787.42604443</v>
          </cell>
          <cell r="AI60">
            <v>230935357.1116955</v>
          </cell>
          <cell r="AJ60">
            <v>236708741.03948787</v>
          </cell>
          <cell r="AK60">
            <v>242626459.56547505</v>
          </cell>
          <cell r="AL60">
            <v>248692121.05461189</v>
          </cell>
          <cell r="AM60">
            <v>254909424.08097717</v>
          </cell>
          <cell r="AN60">
            <v>261282159.68300158</v>
          </cell>
          <cell r="AO60">
            <v>267814213.67507657</v>
          </cell>
          <cell r="AP60">
            <v>237908293.14802629</v>
          </cell>
          <cell r="AQ60">
            <v>243856000.47672695</v>
          </cell>
          <cell r="AR60">
            <v>249952400.48864511</v>
          </cell>
          <cell r="AS60">
            <v>256201210.5008612</v>
          </cell>
          <cell r="AT60">
            <v>262606240.7633827</v>
          </cell>
        </row>
        <row r="62">
          <cell r="A62" t="str">
            <v>Unit 2 Capacity Revenue</v>
          </cell>
        </row>
        <row r="63">
          <cell r="A63" t="str">
            <v>Available Capacity (MW)</v>
          </cell>
          <cell r="B63">
            <v>472.79999999999995</v>
          </cell>
          <cell r="C63">
            <v>472.79999999999995</v>
          </cell>
          <cell r="D63">
            <v>472.79999999999995</v>
          </cell>
          <cell r="E63">
            <v>472.79999999999995</v>
          </cell>
          <cell r="F63">
            <v>472.79999999999995</v>
          </cell>
          <cell r="G63">
            <v>472.79999999999995</v>
          </cell>
          <cell r="H63">
            <v>472.79999999999995</v>
          </cell>
          <cell r="I63">
            <v>472.79999999999995</v>
          </cell>
          <cell r="J63">
            <v>472.79999999999995</v>
          </cell>
          <cell r="K63">
            <v>472.79999999999995</v>
          </cell>
          <cell r="L63">
            <v>472.79999999999995</v>
          </cell>
          <cell r="M63">
            <v>472.79999999999995</v>
          </cell>
          <cell r="N63">
            <v>472.79999999999995</v>
          </cell>
          <cell r="O63">
            <v>472.79999999999995</v>
          </cell>
          <cell r="P63">
            <v>472.79999999999995</v>
          </cell>
          <cell r="Q63">
            <v>472.79999999999995</v>
          </cell>
          <cell r="R63">
            <v>472.79999999999995</v>
          </cell>
          <cell r="S63">
            <v>472.79999999999995</v>
          </cell>
          <cell r="T63">
            <v>472.79999999999995</v>
          </cell>
          <cell r="U63">
            <v>472.79999999999995</v>
          </cell>
          <cell r="V63">
            <v>472.79999999999995</v>
          </cell>
          <cell r="W63">
            <v>472.79999999999995</v>
          </cell>
          <cell r="X63">
            <v>472.79999999999995</v>
          </cell>
          <cell r="Y63">
            <v>472.79999999999995</v>
          </cell>
          <cell r="Z63">
            <v>472.79999999999995</v>
          </cell>
          <cell r="AA63">
            <v>472.79999999999995</v>
          </cell>
          <cell r="AB63">
            <v>472.79999999999995</v>
          </cell>
          <cell r="AC63">
            <v>472.79999999999995</v>
          </cell>
          <cell r="AD63">
            <v>472.79999999999995</v>
          </cell>
          <cell r="AE63">
            <v>472.79999999999995</v>
          </cell>
          <cell r="AF63">
            <v>472.79999999999995</v>
          </cell>
          <cell r="AG63">
            <v>472.79999999999995</v>
          </cell>
          <cell r="AH63">
            <v>472.79999999999995</v>
          </cell>
          <cell r="AI63">
            <v>472.79999999999995</v>
          </cell>
          <cell r="AJ63">
            <v>472.79999999999995</v>
          </cell>
          <cell r="AK63">
            <v>472.79999999999995</v>
          </cell>
          <cell r="AL63">
            <v>472.79999999999995</v>
          </cell>
          <cell r="AM63">
            <v>472.79999999999995</v>
          </cell>
          <cell r="AN63">
            <v>472.79999999999995</v>
          </cell>
          <cell r="AO63">
            <v>472.79999999999995</v>
          </cell>
          <cell r="AP63">
            <v>472.79999999999995</v>
          </cell>
          <cell r="AQ63">
            <v>472.79999999999995</v>
          </cell>
          <cell r="AR63">
            <v>472.79999999999995</v>
          </cell>
          <cell r="AS63">
            <v>472.79999999999995</v>
          </cell>
          <cell r="AT63">
            <v>472.79999999999995</v>
          </cell>
        </row>
        <row r="64">
          <cell r="A64" t="str">
            <v>$ Price per MW-day</v>
          </cell>
          <cell r="B64">
            <v>50</v>
          </cell>
          <cell r="C64">
            <v>51.249999999999993</v>
          </cell>
          <cell r="D64">
            <v>52.531249999999986</v>
          </cell>
          <cell r="E64">
            <v>53.844531249999982</v>
          </cell>
          <cell r="F64">
            <v>55.19064453124998</v>
          </cell>
          <cell r="G64">
            <v>56.570410644531222</v>
          </cell>
          <cell r="H64">
            <v>57.984670910644496</v>
          </cell>
          <cell r="I64">
            <v>59.434287683410602</v>
          </cell>
          <cell r="J64">
            <v>60.920144875495865</v>
          </cell>
          <cell r="K64">
            <v>62.443148497383255</v>
          </cell>
          <cell r="L64">
            <v>64.004227209817827</v>
          </cell>
          <cell r="M64">
            <v>65.604332890063262</v>
          </cell>
          <cell r="N64">
            <v>67.24444121231484</v>
          </cell>
          <cell r="O64">
            <v>68.9255522426227</v>
          </cell>
          <cell r="P64">
            <v>70.648691048688264</v>
          </cell>
          <cell r="Q64">
            <v>72.414908324905468</v>
          </cell>
          <cell r="R64">
            <v>74.225281033028097</v>
          </cell>
          <cell r="S64">
            <v>76.080913058853795</v>
          </cell>
          <cell r="T64">
            <v>77.982935885325134</v>
          </cell>
          <cell r="U64">
            <v>79.932509282458255</v>
          </cell>
          <cell r="V64">
            <v>81.930822014519705</v>
          </cell>
          <cell r="W64">
            <v>83.979092564882691</v>
          </cell>
          <cell r="X64">
            <v>86.078569879004746</v>
          </cell>
          <cell r="Y64">
            <v>88.230534125979858</v>
          </cell>
          <cell r="Z64">
            <v>90.436297479129351</v>
          </cell>
          <cell r="AA64">
            <v>92.69720491610758</v>
          </cell>
          <cell r="AB64">
            <v>95.014635039010258</v>
          </cell>
          <cell r="AC64">
            <v>97.390000914985507</v>
          </cell>
          <cell r="AD64">
            <v>99.824750937860131</v>
          </cell>
          <cell r="AE64">
            <v>102.32036971130663</v>
          </cell>
          <cell r="AF64">
            <v>104.87837895408929</v>
          </cell>
          <cell r="AG64">
            <v>107.50033842794151</v>
          </cell>
          <cell r="AH64">
            <v>110.18784688864004</v>
          </cell>
          <cell r="AI64">
            <v>112.94254306085602</v>
          </cell>
          <cell r="AJ64">
            <v>115.76610663737742</v>
          </cell>
          <cell r="AK64">
            <v>118.66025930331185</v>
          </cell>
          <cell r="AL64">
            <v>121.62676578589463</v>
          </cell>
          <cell r="AM64">
            <v>124.66743493054199</v>
          </cell>
          <cell r="AN64">
            <v>127.78412080380552</v>
          </cell>
          <cell r="AO64">
            <v>130.97872382390065</v>
          </cell>
          <cell r="AP64">
            <v>134.25319191949816</v>
          </cell>
          <cell r="AQ64">
            <v>137.60952171748562</v>
          </cell>
          <cell r="AR64">
            <v>141.04975976042275</v>
          </cell>
          <cell r="AS64">
            <v>144.57600375443329</v>
          </cell>
          <cell r="AT64">
            <v>148.1904038482941</v>
          </cell>
        </row>
        <row r="65">
          <cell r="A65" t="str">
            <v>Capacity Revenue</v>
          </cell>
          <cell r="B65">
            <v>8628600</v>
          </cell>
          <cell r="C65">
            <v>8844314.9999999981</v>
          </cell>
          <cell r="D65">
            <v>9065422.8749999981</v>
          </cell>
          <cell r="E65">
            <v>9292058.4468749948</v>
          </cell>
          <cell r="F65">
            <v>9524359.9080468714</v>
          </cell>
          <cell r="G65">
            <v>9762468.9057480413</v>
          </cell>
          <cell r="H65">
            <v>10006530.628391741</v>
          </cell>
          <cell r="I65">
            <v>10256693.894101534</v>
          </cell>
          <cell r="J65">
            <v>10513111.24145407</v>
          </cell>
          <cell r="K65">
            <v>10775939.022490421</v>
          </cell>
          <cell r="L65">
            <v>11045337.498052681</v>
          </cell>
          <cell r="M65">
            <v>11321470.935503997</v>
          </cell>
          <cell r="N65">
            <v>11604507.708891595</v>
          </cell>
          <cell r="O65">
            <v>11894620.401613884</v>
          </cell>
          <cell r="P65">
            <v>12191985.911654228</v>
          </cell>
          <cell r="Q65">
            <v>12496785.559445586</v>
          </cell>
          <cell r="R65">
            <v>12809205.198431723</v>
          </cell>
          <cell r="S65">
            <v>13129435.328392515</v>
          </cell>
          <cell r="T65">
            <v>13457671.211602328</v>
          </cell>
          <cell r="U65">
            <v>13794112.991892384</v>
          </cell>
          <cell r="V65">
            <v>14138965.816689694</v>
          </cell>
          <cell r="W65">
            <v>14492439.962106934</v>
          </cell>
          <cell r="X65">
            <v>14854750.961159606</v>
          </cell>
          <cell r="Y65">
            <v>15226119.735188594</v>
          </cell>
          <cell r="Z65">
            <v>15606772.72856831</v>
          </cell>
          <cell r="AA65">
            <v>15996942.046782516</v>
          </cell>
          <cell r="AB65">
            <v>16396865.597952077</v>
          </cell>
          <cell r="AC65">
            <v>16806787.237900879</v>
          </cell>
          <cell r="AD65">
            <v>17226956.918848399</v>
          </cell>
          <cell r="AE65">
            <v>17657630.841819607</v>
          </cell>
          <cell r="AF65">
            <v>18099071.612865094</v>
          </cell>
          <cell r="AG65">
            <v>18551548.40318672</v>
          </cell>
          <cell r="AH65">
            <v>19015337.113266386</v>
          </cell>
          <cell r="AI65">
            <v>19490720.541098043</v>
          </cell>
          <cell r="AJ65">
            <v>19977988.554625493</v>
          </cell>
          <cell r="AK65">
            <v>20477438.26849113</v>
          </cell>
          <cell r="AL65">
            <v>20989374.225203406</v>
          </cell>
          <cell r="AM65">
            <v>21514108.580833491</v>
          </cell>
          <cell r="AN65">
            <v>22051961.295354325</v>
          </cell>
          <cell r="AO65">
            <v>22603260.327738181</v>
          </cell>
          <cell r="AP65">
            <v>23168341.835931636</v>
          </cell>
          <cell r="AQ65">
            <v>23747550.381829925</v>
          </cell>
          <cell r="AR65">
            <v>24341239.141375672</v>
          </cell>
          <cell r="AS65">
            <v>24949770.119910061</v>
          </cell>
          <cell r="AT65">
            <v>25573514.372907806</v>
          </cell>
        </row>
        <row r="67">
          <cell r="A67" t="str">
            <v>Other Revenue (Ash Sales)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</row>
        <row r="69">
          <cell r="A69" t="str">
            <v>TOTAL ENERGY REVENUE</v>
          </cell>
          <cell r="B69">
            <v>263805209.99999997</v>
          </cell>
          <cell r="C69">
            <v>270400340.24999994</v>
          </cell>
          <cell r="D69">
            <v>277160348.75624996</v>
          </cell>
          <cell r="E69">
            <v>284089357.47515613</v>
          </cell>
          <cell r="F69">
            <v>291191591.41203499</v>
          </cell>
          <cell r="G69">
            <v>298471381.19733596</v>
          </cell>
          <cell r="H69">
            <v>305933165.72726929</v>
          </cell>
          <cell r="I69">
            <v>313581494.87045103</v>
          </cell>
          <cell r="J69">
            <v>321421032.24221224</v>
          </cell>
          <cell r="K69">
            <v>329456558.04826754</v>
          </cell>
          <cell r="L69">
            <v>337692971.99947417</v>
          </cell>
          <cell r="M69">
            <v>346135296.29946101</v>
          </cell>
          <cell r="N69">
            <v>354788678.70694751</v>
          </cell>
          <cell r="O69">
            <v>363658395.67462116</v>
          </cell>
          <cell r="P69">
            <v>372749855.56648672</v>
          </cell>
          <cell r="Q69">
            <v>328519241.47882754</v>
          </cell>
          <cell r="R69">
            <v>336732222.51579821</v>
          </cell>
          <cell r="S69">
            <v>345150528.07869303</v>
          </cell>
          <cell r="T69">
            <v>353779291.28066039</v>
          </cell>
          <cell r="U69">
            <v>362623773.56267685</v>
          </cell>
          <cell r="V69">
            <v>371689367.90174371</v>
          </cell>
          <cell r="W69">
            <v>380981602.09928733</v>
          </cell>
          <cell r="X69">
            <v>390506142.15176946</v>
          </cell>
          <cell r="Y69">
            <v>400268795.70556366</v>
          </cell>
          <cell r="Z69">
            <v>410275515.59820271</v>
          </cell>
          <cell r="AA69">
            <v>420532403.48815775</v>
          </cell>
          <cell r="AB69">
            <v>431045713.57536167</v>
          </cell>
          <cell r="AC69">
            <v>441821856.41474569</v>
          </cell>
          <cell r="AD69">
            <v>452867402.82511425</v>
          </cell>
          <cell r="AE69">
            <v>464189087.89574206</v>
          </cell>
          <cell r="AF69">
            <v>424090188.02931786</v>
          </cell>
          <cell r="AG69">
            <v>434692442.73005086</v>
          </cell>
          <cell r="AH69">
            <v>445559753.79830211</v>
          </cell>
          <cell r="AI69">
            <v>456698747.64325958</v>
          </cell>
          <cell r="AJ69">
            <v>468116216.33434105</v>
          </cell>
          <cell r="AK69">
            <v>479819121.7426995</v>
          </cell>
          <cell r="AL69">
            <v>491814599.78626692</v>
          </cell>
          <cell r="AM69">
            <v>504109964.78092355</v>
          </cell>
          <cell r="AN69">
            <v>516712713.90044659</v>
          </cell>
          <cell r="AO69">
            <v>529630531.74795771</v>
          </cell>
          <cell r="AP69">
            <v>476686281.15837097</v>
          </cell>
          <cell r="AQ69">
            <v>488603438.18733019</v>
          </cell>
          <cell r="AR69">
            <v>500818524.14201343</v>
          </cell>
          <cell r="AS69">
            <v>513338987.24556369</v>
          </cell>
          <cell r="AT69">
            <v>526172461.9267028</v>
          </cell>
        </row>
        <row r="71">
          <cell r="A71" t="str">
            <v>FMV ANALYSIS</v>
          </cell>
        </row>
        <row r="72">
          <cell r="A72" t="str">
            <v>EXPENSES</v>
          </cell>
          <cell r="B72">
            <v>1</v>
          </cell>
          <cell r="C72">
            <v>2</v>
          </cell>
          <cell r="D72">
            <v>3</v>
          </cell>
          <cell r="E72">
            <v>4</v>
          </cell>
          <cell r="F72">
            <v>5</v>
          </cell>
          <cell r="G72">
            <v>6</v>
          </cell>
          <cell r="H72">
            <v>7</v>
          </cell>
          <cell r="I72">
            <v>8</v>
          </cell>
          <cell r="J72">
            <v>9</v>
          </cell>
          <cell r="K72">
            <v>10</v>
          </cell>
          <cell r="L72">
            <v>11</v>
          </cell>
          <cell r="M72">
            <v>12</v>
          </cell>
          <cell r="N72">
            <v>13</v>
          </cell>
          <cell r="O72">
            <v>14</v>
          </cell>
          <cell r="P72">
            <v>15</v>
          </cell>
          <cell r="Q72">
            <v>16</v>
          </cell>
          <cell r="R72">
            <v>17</v>
          </cell>
          <cell r="S72">
            <v>18</v>
          </cell>
          <cell r="T72">
            <v>19</v>
          </cell>
          <cell r="U72">
            <v>20</v>
          </cell>
          <cell r="V72">
            <v>21</v>
          </cell>
          <cell r="W72">
            <v>22</v>
          </cell>
          <cell r="X72">
            <v>23</v>
          </cell>
          <cell r="Y72">
            <v>24</v>
          </cell>
          <cell r="Z72">
            <v>25</v>
          </cell>
          <cell r="AA72">
            <v>26</v>
          </cell>
          <cell r="AB72">
            <v>27</v>
          </cell>
          <cell r="AC72">
            <v>28</v>
          </cell>
          <cell r="AD72">
            <v>29</v>
          </cell>
          <cell r="AE72">
            <v>30</v>
          </cell>
          <cell r="AF72">
            <v>31</v>
          </cell>
          <cell r="AG72">
            <v>32</v>
          </cell>
          <cell r="AH72">
            <v>33</v>
          </cell>
          <cell r="AI72">
            <v>34</v>
          </cell>
          <cell r="AJ72">
            <v>35</v>
          </cell>
          <cell r="AK72">
            <v>36</v>
          </cell>
          <cell r="AL72">
            <v>37</v>
          </cell>
          <cell r="AM72">
            <v>38</v>
          </cell>
          <cell r="AN72">
            <v>39</v>
          </cell>
          <cell r="AO72">
            <v>40</v>
          </cell>
          <cell r="AP72">
            <v>41</v>
          </cell>
          <cell r="AQ72">
            <v>42</v>
          </cell>
          <cell r="AR72">
            <v>43</v>
          </cell>
          <cell r="AS72">
            <v>44</v>
          </cell>
          <cell r="AT72">
            <v>45</v>
          </cell>
        </row>
        <row r="73">
          <cell r="B73">
            <v>2001</v>
          </cell>
          <cell r="C73">
            <v>2002</v>
          </cell>
          <cell r="D73">
            <v>2003</v>
          </cell>
          <cell r="E73">
            <v>2004</v>
          </cell>
          <cell r="F73">
            <v>2005</v>
          </cell>
          <cell r="G73">
            <v>2006</v>
          </cell>
          <cell r="H73">
            <v>2007</v>
          </cell>
          <cell r="I73">
            <v>2008</v>
          </cell>
          <cell r="J73">
            <v>2009</v>
          </cell>
          <cell r="K73">
            <v>2010</v>
          </cell>
          <cell r="L73">
            <v>2011</v>
          </cell>
          <cell r="M73">
            <v>2012</v>
          </cell>
          <cell r="N73">
            <v>2013</v>
          </cell>
          <cell r="O73">
            <v>2014</v>
          </cell>
          <cell r="P73">
            <v>2015</v>
          </cell>
          <cell r="Q73">
            <v>2016</v>
          </cell>
          <cell r="R73">
            <v>2017</v>
          </cell>
          <cell r="S73">
            <v>2018</v>
          </cell>
          <cell r="T73">
            <v>2019</v>
          </cell>
          <cell r="U73">
            <v>2020</v>
          </cell>
          <cell r="V73">
            <v>2021</v>
          </cell>
          <cell r="W73">
            <v>2022</v>
          </cell>
          <cell r="X73">
            <v>2023</v>
          </cell>
          <cell r="Y73">
            <v>2024</v>
          </cell>
          <cell r="Z73">
            <v>2025</v>
          </cell>
          <cell r="AA73">
            <v>2026</v>
          </cell>
          <cell r="AB73">
            <v>2027</v>
          </cell>
          <cell r="AC73">
            <v>2028</v>
          </cell>
          <cell r="AD73">
            <v>2029</v>
          </cell>
          <cell r="AE73">
            <v>2030</v>
          </cell>
          <cell r="AF73">
            <v>2031</v>
          </cell>
          <cell r="AG73">
            <v>2032</v>
          </cell>
          <cell r="AH73">
            <v>2033</v>
          </cell>
          <cell r="AI73">
            <v>2034</v>
          </cell>
          <cell r="AJ73">
            <v>2035</v>
          </cell>
          <cell r="AK73">
            <v>2036</v>
          </cell>
          <cell r="AL73">
            <v>2037</v>
          </cell>
          <cell r="AM73">
            <v>2038</v>
          </cell>
          <cell r="AN73">
            <v>2039</v>
          </cell>
          <cell r="AO73">
            <v>2040</v>
          </cell>
          <cell r="AP73">
            <v>2041</v>
          </cell>
          <cell r="AQ73">
            <v>2042</v>
          </cell>
          <cell r="AR73">
            <v>2043</v>
          </cell>
          <cell r="AS73">
            <v>2044</v>
          </cell>
          <cell r="AT73">
            <v>2045</v>
          </cell>
        </row>
        <row r="75">
          <cell r="A75" t="str">
            <v>PRICE INFLATORS</v>
          </cell>
          <cell r="B75">
            <v>1.0249999999999999</v>
          </cell>
          <cell r="C75">
            <v>1.0249999999999999</v>
          </cell>
          <cell r="D75">
            <v>1.0249999999999999</v>
          </cell>
          <cell r="E75">
            <v>1.0249999999999999</v>
          </cell>
          <cell r="F75">
            <v>1.0249999999999999</v>
          </cell>
          <cell r="G75">
            <v>1.0249999999999999</v>
          </cell>
          <cell r="H75">
            <v>1.0249999999999999</v>
          </cell>
          <cell r="I75">
            <v>1.0249999999999999</v>
          </cell>
          <cell r="J75">
            <v>1.0249999999999999</v>
          </cell>
          <cell r="K75">
            <v>1.0249999999999999</v>
          </cell>
          <cell r="L75">
            <v>1.0249999999999999</v>
          </cell>
          <cell r="M75">
            <v>1.0249999999999999</v>
          </cell>
          <cell r="N75">
            <v>1.0249999999999999</v>
          </cell>
          <cell r="O75">
            <v>1.0249999999999999</v>
          </cell>
          <cell r="P75">
            <v>1.0249999999999999</v>
          </cell>
          <cell r="Q75">
            <v>1.0249999999999999</v>
          </cell>
          <cell r="R75">
            <v>1.0249999999999999</v>
          </cell>
          <cell r="S75">
            <v>1.0249999999999999</v>
          </cell>
          <cell r="T75">
            <v>1.0249999999999999</v>
          </cell>
          <cell r="U75">
            <v>1.0249999999999999</v>
          </cell>
          <cell r="V75">
            <v>1.0249999999999999</v>
          </cell>
          <cell r="W75">
            <v>1.0249999999999999</v>
          </cell>
          <cell r="X75">
            <v>1.0249999999999999</v>
          </cell>
          <cell r="Y75">
            <v>1.0249999999999999</v>
          </cell>
          <cell r="Z75">
            <v>1.0249999999999999</v>
          </cell>
          <cell r="AA75">
            <v>1.0249999999999999</v>
          </cell>
          <cell r="AB75">
            <v>1.0249999999999999</v>
          </cell>
          <cell r="AC75">
            <v>1.0249999999999999</v>
          </cell>
          <cell r="AD75">
            <v>1.0249999999999999</v>
          </cell>
          <cell r="AE75">
            <v>1.0249999999999999</v>
          </cell>
          <cell r="AF75">
            <v>1.0249999999999999</v>
          </cell>
          <cell r="AG75">
            <v>1.0249999999999999</v>
          </cell>
          <cell r="AH75">
            <v>1.0249999999999999</v>
          </cell>
          <cell r="AI75">
            <v>1.0249999999999999</v>
          </cell>
          <cell r="AJ75">
            <v>1.0249999999999999</v>
          </cell>
          <cell r="AK75">
            <v>1.0249999999999999</v>
          </cell>
          <cell r="AL75">
            <v>1.0249999999999999</v>
          </cell>
          <cell r="AM75">
            <v>1.0249999999999999</v>
          </cell>
          <cell r="AN75">
            <v>1.0249999999999999</v>
          </cell>
          <cell r="AO75">
            <v>1.0249999999999999</v>
          </cell>
          <cell r="AP75">
            <v>1.0249999999999999</v>
          </cell>
          <cell r="AQ75">
            <v>1.0249999999999999</v>
          </cell>
          <cell r="AR75">
            <v>1.0249999999999999</v>
          </cell>
          <cell r="AS75">
            <v>1.0249999999999999</v>
          </cell>
          <cell r="AT75">
            <v>1.0249999999999999</v>
          </cell>
        </row>
        <row r="77">
          <cell r="A77" t="str">
            <v>FUEL COST</v>
          </cell>
        </row>
        <row r="78">
          <cell r="A78" t="str">
            <v>Total Energy Production</v>
          </cell>
          <cell r="B78">
            <v>3792204</v>
          </cell>
          <cell r="C78">
            <v>3792204</v>
          </cell>
          <cell r="D78">
            <v>3792204</v>
          </cell>
          <cell r="E78">
            <v>3792204</v>
          </cell>
          <cell r="F78">
            <v>3792204</v>
          </cell>
          <cell r="G78">
            <v>3792204</v>
          </cell>
          <cell r="H78">
            <v>3792204</v>
          </cell>
          <cell r="I78">
            <v>3792204</v>
          </cell>
          <cell r="J78">
            <v>3792204</v>
          </cell>
          <cell r="K78">
            <v>3792204</v>
          </cell>
          <cell r="L78">
            <v>3792204</v>
          </cell>
          <cell r="M78">
            <v>3792204</v>
          </cell>
          <cell r="N78">
            <v>3792204</v>
          </cell>
          <cell r="O78">
            <v>3792204</v>
          </cell>
          <cell r="P78">
            <v>3792204</v>
          </cell>
          <cell r="Q78">
            <v>3223373.4</v>
          </cell>
          <cell r="R78">
            <v>3223373.4</v>
          </cell>
          <cell r="S78">
            <v>3223373.4</v>
          </cell>
          <cell r="T78">
            <v>3223373.4</v>
          </cell>
          <cell r="U78">
            <v>3223373.4</v>
          </cell>
          <cell r="V78">
            <v>3223373.4</v>
          </cell>
          <cell r="W78">
            <v>3223373.4</v>
          </cell>
          <cell r="X78">
            <v>3223373.4</v>
          </cell>
          <cell r="Y78">
            <v>3223373.4</v>
          </cell>
          <cell r="Z78">
            <v>3223373.4</v>
          </cell>
          <cell r="AA78">
            <v>3223373.4</v>
          </cell>
          <cell r="AB78">
            <v>3223373.4</v>
          </cell>
          <cell r="AC78">
            <v>3223373.4</v>
          </cell>
          <cell r="AD78">
            <v>3223373.4</v>
          </cell>
          <cell r="AE78">
            <v>3223373.4</v>
          </cell>
          <cell r="AF78">
            <v>2844153</v>
          </cell>
          <cell r="AG78">
            <v>2844153</v>
          </cell>
          <cell r="AH78">
            <v>2844153</v>
          </cell>
          <cell r="AI78">
            <v>2844153</v>
          </cell>
          <cell r="AJ78">
            <v>2844153</v>
          </cell>
          <cell r="AK78">
            <v>2844153</v>
          </cell>
          <cell r="AL78">
            <v>2844153</v>
          </cell>
          <cell r="AM78">
            <v>2844153</v>
          </cell>
          <cell r="AN78">
            <v>2844153</v>
          </cell>
          <cell r="AO78">
            <v>2844153</v>
          </cell>
          <cell r="AP78">
            <v>2464932.5999999996</v>
          </cell>
          <cell r="AQ78">
            <v>2464932.5999999996</v>
          </cell>
          <cell r="AR78">
            <v>2464932.5999999996</v>
          </cell>
          <cell r="AS78">
            <v>2464932.5999999996</v>
          </cell>
          <cell r="AT78">
            <v>2464932.5999999996</v>
          </cell>
        </row>
        <row r="79">
          <cell r="A79" t="str">
            <v>Fuel Cost ($/MWh)</v>
          </cell>
          <cell r="B79">
            <v>46.532507104888708</v>
          </cell>
          <cell r="C79">
            <v>45.03054748671105</v>
          </cell>
          <cell r="D79">
            <v>43.753881811260037</v>
          </cell>
          <cell r="E79">
            <v>44.847728856541536</v>
          </cell>
          <cell r="F79">
            <v>45.968922077955071</v>
          </cell>
          <cell r="G79">
            <v>47.118145129903944</v>
          </cell>
          <cell r="H79">
            <v>48.296098758151537</v>
          </cell>
          <cell r="I79">
            <v>49.503501227105318</v>
          </cell>
          <cell r="J79">
            <v>50.741088757782947</v>
          </cell>
          <cell r="K79">
            <v>52.009615976727517</v>
          </cell>
          <cell r="L79">
            <v>53.309856376145703</v>
          </cell>
          <cell r="M79">
            <v>54.642602785549343</v>
          </cell>
          <cell r="N79">
            <v>56.008667855188072</v>
          </cell>
          <cell r="O79">
            <v>57.408884551567766</v>
          </cell>
          <cell r="P79">
            <v>58.844106665356954</v>
          </cell>
          <cell r="Q79">
            <v>60.315209331990872</v>
          </cell>
          <cell r="R79">
            <v>61.823089565290637</v>
          </cell>
          <cell r="S79">
            <v>63.368666804422901</v>
          </cell>
          <cell r="T79">
            <v>64.952883474533465</v>
          </cell>
          <cell r="U79">
            <v>66.576705561396793</v>
          </cell>
          <cell r="V79">
            <v>68.241123200431701</v>
          </cell>
          <cell r="W79">
            <v>69.947151280442483</v>
          </cell>
          <cell r="X79">
            <v>71.695830062453538</v>
          </cell>
          <cell r="Y79">
            <v>73.488225814014868</v>
          </cell>
          <cell r="Z79">
            <v>75.325431459365234</v>
          </cell>
          <cell r="AA79">
            <v>77.208567245849352</v>
          </cell>
          <cell r="AB79">
            <v>79.138781426995578</v>
          </cell>
          <cell r="AC79">
            <v>81.117250962670454</v>
          </cell>
          <cell r="AD79">
            <v>83.145182236737213</v>
          </cell>
          <cell r="AE79">
            <v>85.223811792655638</v>
          </cell>
          <cell r="AF79">
            <v>87.354407087472026</v>
          </cell>
          <cell r="AG79">
            <v>89.538267264658813</v>
          </cell>
          <cell r="AH79">
            <v>91.776723946275283</v>
          </cell>
          <cell r="AI79">
            <v>94.071142044932159</v>
          </cell>
          <cell r="AJ79">
            <v>96.422920596055448</v>
          </cell>
          <cell r="AK79">
            <v>98.833493610956822</v>
          </cell>
          <cell r="AL79">
            <v>101.30433095123074</v>
          </cell>
          <cell r="AM79">
            <v>103.83693922501149</v>
          </cell>
          <cell r="AN79">
            <v>106.43286270563677</v>
          </cell>
          <cell r="AO79">
            <v>109.09368427327767</v>
          </cell>
          <cell r="AP79">
            <v>111.8210263801096</v>
          </cell>
          <cell r="AQ79">
            <v>114.61655203961233</v>
          </cell>
          <cell r="AR79">
            <v>117.48196584060263</v>
          </cell>
          <cell r="AS79">
            <v>120.41901498661768</v>
          </cell>
          <cell r="AT79">
            <v>123.42949036128311</v>
          </cell>
        </row>
        <row r="80">
          <cell r="A80" t="str">
            <v>Total Fuel Cost</v>
          </cell>
          <cell r="B80">
            <v>176460759.57318738</v>
          </cell>
          <cell r="C80">
            <v>170765022.30129558</v>
          </cell>
          <cell r="D80">
            <v>165923645.62018755</v>
          </cell>
          <cell r="E80">
            <v>170071736.76069224</v>
          </cell>
          <cell r="F80">
            <v>174323530.17970952</v>
          </cell>
          <cell r="G80">
            <v>178681618.43420225</v>
          </cell>
          <cell r="H80">
            <v>183148658.89505729</v>
          </cell>
          <cell r="I80">
            <v>187727375.3674337</v>
          </cell>
          <cell r="J80">
            <v>192420559.75161952</v>
          </cell>
          <cell r="K80">
            <v>197231073.74541</v>
          </cell>
          <cell r="L80">
            <v>202161850.58904523</v>
          </cell>
          <cell r="M80">
            <v>207215896.85377136</v>
          </cell>
          <cell r="N80">
            <v>212396294.27511564</v>
          </cell>
          <cell r="O80">
            <v>217706201.6319935</v>
          </cell>
          <cell r="P80">
            <v>223148856.6727933</v>
          </cell>
          <cell r="Q80">
            <v>194418441.37617114</v>
          </cell>
          <cell r="R80">
            <v>199278902.41057539</v>
          </cell>
          <cell r="S80">
            <v>204260874.97083977</v>
          </cell>
          <cell r="T80">
            <v>209367396.84511074</v>
          </cell>
          <cell r="U80">
            <v>214601581.76623848</v>
          </cell>
          <cell r="V80">
            <v>219966621.31039441</v>
          </cell>
          <cell r="W80">
            <v>225465786.84315422</v>
          </cell>
          <cell r="X80">
            <v>231102431.51423305</v>
          </cell>
          <cell r="Y80">
            <v>236879992.30208886</v>
          </cell>
          <cell r="Z80">
            <v>242801992.10964108</v>
          </cell>
          <cell r="AA80">
            <v>248872041.91238207</v>
          </cell>
          <cell r="AB80">
            <v>255093842.96019158</v>
          </cell>
          <cell r="AC80">
            <v>261471189.03419632</v>
          </cell>
          <cell r="AD80">
            <v>268007968.76005122</v>
          </cell>
          <cell r="AE80">
            <v>274708167.97905248</v>
          </cell>
          <cell r="AF80">
            <v>248449298.98105481</v>
          </cell>
          <cell r="AG80">
            <v>254660531.45558116</v>
          </cell>
          <cell r="AH80">
            <v>261027044.74197069</v>
          </cell>
          <cell r="AI80">
            <v>267552720.86051995</v>
          </cell>
          <cell r="AJ80">
            <v>274241538.88203287</v>
          </cell>
          <cell r="AK80">
            <v>281097577.35408366</v>
          </cell>
          <cell r="AL80">
            <v>288125016.78793573</v>
          </cell>
          <cell r="AM80">
            <v>295328142.20763409</v>
          </cell>
          <cell r="AN80">
            <v>302711345.76282489</v>
          </cell>
          <cell r="AO80">
            <v>310279129.40689552</v>
          </cell>
          <cell r="AP80">
            <v>275631293.28979212</v>
          </cell>
          <cell r="AQ80">
            <v>282522075.62203687</v>
          </cell>
          <cell r="AR80">
            <v>289585127.51258779</v>
          </cell>
          <cell r="AS80">
            <v>296824755.70040244</v>
          </cell>
          <cell r="AT80">
            <v>304245374.5929125</v>
          </cell>
        </row>
        <row r="82">
          <cell r="A82" t="str">
            <v>OPERATIONS COST</v>
          </cell>
        </row>
        <row r="83">
          <cell r="A83" t="str">
            <v>Production O&amp;M</v>
          </cell>
          <cell r="B83">
            <v>14438466.623893009</v>
          </cell>
          <cell r="C83">
            <v>14438466.623893009</v>
          </cell>
          <cell r="D83">
            <v>14799428.289490335</v>
          </cell>
          <cell r="E83">
            <v>15169413.996727591</v>
          </cell>
          <cell r="F83">
            <v>15548649.34664578</v>
          </cell>
          <cell r="G83">
            <v>15937365.580311924</v>
          </cell>
          <cell r="H83">
            <v>16335799.719819719</v>
          </cell>
          <cell r="I83">
            <v>16744194.712815214</v>
          </cell>
          <cell r="J83">
            <v>17162799.580635592</v>
          </cell>
          <cell r="K83">
            <v>17591869.570151478</v>
          </cell>
          <cell r="L83">
            <v>18031666.309405267</v>
          </cell>
          <cell r="M83">
            <v>18482457.967140399</v>
          </cell>
          <cell r="N83">
            <v>18944519.416318908</v>
          </cell>
          <cell r="O83">
            <v>19418132.401726879</v>
          </cell>
          <cell r="P83">
            <v>19903585.71177005</v>
          </cell>
          <cell r="Q83">
            <v>17340999.051379658</v>
          </cell>
          <cell r="R83">
            <v>17774524.027664147</v>
          </cell>
          <cell r="S83">
            <v>18218887.128355749</v>
          </cell>
          <cell r="T83">
            <v>18674359.306564644</v>
          </cell>
          <cell r="U83">
            <v>19141218.28922876</v>
          </cell>
          <cell r="V83">
            <v>19619748.746459473</v>
          </cell>
          <cell r="W83">
            <v>20110242.46512096</v>
          </cell>
          <cell r="X83">
            <v>20612998.526748981</v>
          </cell>
          <cell r="Y83">
            <v>21128323.489917707</v>
          </cell>
          <cell r="Z83">
            <v>21656531.577165652</v>
          </cell>
          <cell r="AA83">
            <v>22197944.866594788</v>
          </cell>
          <cell r="AB83">
            <v>22752893.488259654</v>
          </cell>
          <cell r="AC83">
            <v>23321715.825466149</v>
          </cell>
          <cell r="AD83">
            <v>23904758.721102796</v>
          </cell>
          <cell r="AE83">
            <v>24502377.689130373</v>
          </cell>
          <cell r="AF83">
            <v>22160238.645316433</v>
          </cell>
          <cell r="AG83">
            <v>22714244.61144935</v>
          </cell>
          <cell r="AH83">
            <v>23282100.726735577</v>
          </cell>
          <cell r="AI83">
            <v>23864153.244903967</v>
          </cell>
          <cell r="AJ83">
            <v>24460757.07602657</v>
          </cell>
          <cell r="AK83">
            <v>25072276.002927229</v>
          </cell>
          <cell r="AL83">
            <v>25699082.903000411</v>
          </cell>
          <cell r="AM83">
            <v>26341559.975575417</v>
          </cell>
          <cell r="AN83">
            <v>27000098.974964797</v>
          </cell>
          <cell r="AO83">
            <v>27675101.44933892</v>
          </cell>
          <cell r="AP83">
            <v>24584715.120829403</v>
          </cell>
          <cell r="AQ83">
            <v>25199332.998850133</v>
          </cell>
          <cell r="AR83">
            <v>25829316.323821388</v>
          </cell>
          <cell r="AS83">
            <v>26475049.231916923</v>
          </cell>
          <cell r="AT83">
            <v>27136925.46271484</v>
          </cell>
        </row>
        <row r="84">
          <cell r="A84" t="str">
            <v>Eng/Env/Others</v>
          </cell>
          <cell r="B84">
            <v>1687303.7499999998</v>
          </cell>
          <cell r="C84">
            <v>1729486.3437499995</v>
          </cell>
          <cell r="D84">
            <v>1772723.5023437494</v>
          </cell>
          <cell r="E84">
            <v>1817041.589902343</v>
          </cell>
          <cell r="F84">
            <v>1862467.6296499013</v>
          </cell>
          <cell r="G84">
            <v>1909029.3203911486</v>
          </cell>
          <cell r="H84">
            <v>1956755.053400927</v>
          </cell>
          <cell r="I84">
            <v>2005673.92973595</v>
          </cell>
          <cell r="J84">
            <v>2055815.7779793486</v>
          </cell>
          <cell r="K84">
            <v>2107211.1724288319</v>
          </cell>
          <cell r="L84">
            <v>2159891.4517395524</v>
          </cell>
          <cell r="M84">
            <v>2213888.7380330409</v>
          </cell>
          <cell r="N84">
            <v>2269235.9564838666</v>
          </cell>
          <cell r="O84">
            <v>2325966.8553959629</v>
          </cell>
          <cell r="P84">
            <v>2384116.0267808619</v>
          </cell>
          <cell r="Q84">
            <v>2443718.9274503831</v>
          </cell>
          <cell r="R84">
            <v>2504811.9006366422</v>
          </cell>
          <cell r="S84">
            <v>2567432.1981525579</v>
          </cell>
          <cell r="T84">
            <v>2631618.0031063715</v>
          </cell>
          <cell r="U84">
            <v>2697408.4531840305</v>
          </cell>
          <cell r="V84">
            <v>2764843.6645136308</v>
          </cell>
          <cell r="W84">
            <v>2833964.7561264713</v>
          </cell>
          <cell r="X84">
            <v>2904813.8750296328</v>
          </cell>
          <cell r="Y84">
            <v>2977434.2219053735</v>
          </cell>
          <cell r="Z84">
            <v>3051870.0774530075</v>
          </cell>
          <cell r="AA84">
            <v>3128166.8293893323</v>
          </cell>
          <cell r="AB84">
            <v>3206371.0001240652</v>
          </cell>
          <cell r="AC84">
            <v>3286530.2751271664</v>
          </cell>
          <cell r="AD84">
            <v>3368693.5320053454</v>
          </cell>
          <cell r="AE84">
            <v>3452910.8703054786</v>
          </cell>
          <cell r="AF84">
            <v>3539233.6420631153</v>
          </cell>
          <cell r="AG84">
            <v>3627714.4831146928</v>
          </cell>
          <cell r="AH84">
            <v>3718407.34519256</v>
          </cell>
          <cell r="AI84">
            <v>3811367.5288223736</v>
          </cell>
          <cell r="AJ84">
            <v>3906651.7170429328</v>
          </cell>
          <cell r="AK84">
            <v>4004318.0099690058</v>
          </cell>
          <cell r="AL84">
            <v>4104425.9602182307</v>
          </cell>
          <cell r="AM84">
            <v>4207036.6092236862</v>
          </cell>
          <cell r="AN84">
            <v>4312212.5244542779</v>
          </cell>
          <cell r="AO84">
            <v>4420017.8375656344</v>
          </cell>
          <cell r="AP84">
            <v>4530518.2835047748</v>
          </cell>
          <cell r="AQ84">
            <v>4643781.240592394</v>
          </cell>
          <cell r="AR84">
            <v>4759875.7716072034</v>
          </cell>
          <cell r="AS84">
            <v>4878872.6658973834</v>
          </cell>
          <cell r="AT84">
            <v>5000844.482544818</v>
          </cell>
        </row>
        <row r="85">
          <cell r="A85" t="str">
            <v>Admin/General</v>
          </cell>
          <cell r="B85">
            <v>1669443.1249999998</v>
          </cell>
          <cell r="C85">
            <v>1711179.2031249995</v>
          </cell>
          <cell r="D85">
            <v>1753958.6832031244</v>
          </cell>
          <cell r="E85">
            <v>1797807.6502832023</v>
          </cell>
          <cell r="F85">
            <v>1842752.8415402821</v>
          </cell>
          <cell r="G85">
            <v>1888821.6625787891</v>
          </cell>
          <cell r="H85">
            <v>1936042.2041432585</v>
          </cell>
          <cell r="I85">
            <v>1984443.2592468399</v>
          </cell>
          <cell r="J85">
            <v>2034054.3407280107</v>
          </cell>
          <cell r="K85">
            <v>2084905.6992462107</v>
          </cell>
          <cell r="L85">
            <v>2137028.3417273657</v>
          </cell>
          <cell r="M85">
            <v>2190454.0502705495</v>
          </cell>
          <cell r="N85">
            <v>2245215.401527313</v>
          </cell>
          <cell r="O85">
            <v>2301345.7865654957</v>
          </cell>
          <cell r="P85">
            <v>2358879.4312296328</v>
          </cell>
          <cell r="Q85">
            <v>2417851.4170103734</v>
          </cell>
          <cell r="R85">
            <v>2478297.7024356327</v>
          </cell>
          <cell r="S85">
            <v>2540255.1449965234</v>
          </cell>
          <cell r="T85">
            <v>2603761.5236214362</v>
          </cell>
          <cell r="U85">
            <v>2668855.5617119721</v>
          </cell>
          <cell r="V85">
            <v>2735576.950754771</v>
          </cell>
          <cell r="W85">
            <v>2803966.3745236401</v>
          </cell>
          <cell r="X85">
            <v>2874065.5338867307</v>
          </cell>
          <cell r="Y85">
            <v>2945917.1722338987</v>
          </cell>
          <cell r="Z85">
            <v>3019565.1015397459</v>
          </cell>
          <cell r="AA85">
            <v>3095054.2290782393</v>
          </cell>
          <cell r="AB85">
            <v>3172430.5848051952</v>
          </cell>
          <cell r="AC85">
            <v>3251741.3494253247</v>
          </cell>
          <cell r="AD85">
            <v>3333034.8831609576</v>
          </cell>
          <cell r="AE85">
            <v>3416360.7552399812</v>
          </cell>
          <cell r="AF85">
            <v>3501769.7741209804</v>
          </cell>
          <cell r="AG85">
            <v>3589314.0184740047</v>
          </cell>
          <cell r="AH85">
            <v>3679046.8689358546</v>
          </cell>
          <cell r="AI85">
            <v>3771023.0406592507</v>
          </cell>
          <cell r="AJ85">
            <v>3865298.6166757317</v>
          </cell>
          <cell r="AK85">
            <v>3961931.0820926246</v>
          </cell>
          <cell r="AL85">
            <v>4060979.35914494</v>
          </cell>
          <cell r="AM85">
            <v>4162503.8431235631</v>
          </cell>
          <cell r="AN85">
            <v>4266566.4392016521</v>
          </cell>
          <cell r="AO85">
            <v>4373230.6001816932</v>
          </cell>
          <cell r="AP85">
            <v>4482561.3651862349</v>
          </cell>
          <cell r="AQ85">
            <v>4594625.3993158909</v>
          </cell>
          <cell r="AR85">
            <v>4709491.0342987878</v>
          </cell>
          <cell r="AS85">
            <v>4827228.3101562569</v>
          </cell>
          <cell r="AT85">
            <v>4947909.0179101629</v>
          </cell>
        </row>
        <row r="86">
          <cell r="A86" t="str">
            <v>Property Tax</v>
          </cell>
          <cell r="B86">
            <v>14695091.874999998</v>
          </cell>
          <cell r="C86">
            <v>15062469.171874996</v>
          </cell>
          <cell r="D86">
            <v>15439030.901171871</v>
          </cell>
          <cell r="E86">
            <v>15825006.673701165</v>
          </cell>
          <cell r="F86">
            <v>16220631.840543693</v>
          </cell>
          <cell r="G86">
            <v>16626147.636557285</v>
          </cell>
          <cell r="H86">
            <v>17041801.327471215</v>
          </cell>
          <cell r="I86">
            <v>17467846.360657994</v>
          </cell>
          <cell r="J86">
            <v>17904542.519674443</v>
          </cell>
          <cell r="K86">
            <v>18352156.082666304</v>
          </cell>
          <cell r="L86">
            <v>18810959.984732959</v>
          </cell>
          <cell r="M86">
            <v>19281233.984351281</v>
          </cell>
          <cell r="N86">
            <v>19763264.83396006</v>
          </cell>
          <cell r="O86">
            <v>20257346.454809058</v>
          </cell>
          <cell r="P86">
            <v>20763780.116179284</v>
          </cell>
          <cell r="Q86">
            <v>21282874.619083762</v>
          </cell>
          <cell r="R86">
            <v>21814946.484560855</v>
          </cell>
          <cell r="S86">
            <v>22360320.146674875</v>
          </cell>
          <cell r="T86">
            <v>22919328.150341745</v>
          </cell>
          <cell r="U86">
            <v>23492311.354100287</v>
          </cell>
          <cell r="V86">
            <v>24079619.137952793</v>
          </cell>
          <cell r="W86">
            <v>24681609.616401613</v>
          </cell>
          <cell r="X86">
            <v>25298649.85681165</v>
          </cell>
          <cell r="Y86">
            <v>25931116.10323194</v>
          </cell>
          <cell r="Z86">
            <v>26579394.005812738</v>
          </cell>
          <cell r="AA86">
            <v>27243878.855958056</v>
          </cell>
          <cell r="AB86">
            <v>27924975.827357005</v>
          </cell>
          <cell r="AC86">
            <v>28623100.223040927</v>
          </cell>
          <cell r="AD86">
            <v>29338677.728616949</v>
          </cell>
          <cell r="AE86">
            <v>30072144.671832372</v>
          </cell>
          <cell r="AF86">
            <v>30823948.28862818</v>
          </cell>
          <cell r="AG86">
            <v>31594546.99584388</v>
          </cell>
          <cell r="AH86">
            <v>32384410.670739975</v>
          </cell>
          <cell r="AI86">
            <v>33194020.937508471</v>
          </cell>
          <cell r="AJ86">
            <v>34023871.46094618</v>
          </cell>
          <cell r="AK86">
            <v>34874468.247469835</v>
          </cell>
          <cell r="AL86">
            <v>35746329.953656577</v>
          </cell>
          <cell r="AM86">
            <v>36639988.202497989</v>
          </cell>
          <cell r="AN86">
            <v>37555987.907560438</v>
          </cell>
          <cell r="AO86">
            <v>38494887.605249442</v>
          </cell>
          <cell r="AP86">
            <v>39457259.795380674</v>
          </cell>
          <cell r="AQ86">
            <v>40443691.290265188</v>
          </cell>
          <cell r="AR86">
            <v>41454783.572521813</v>
          </cell>
          <cell r="AS86">
            <v>42491153.161834858</v>
          </cell>
          <cell r="AT86">
            <v>43553431.990880728</v>
          </cell>
        </row>
        <row r="87">
          <cell r="A87" t="str">
            <v>Transmission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Insurance</v>
          </cell>
          <cell r="B88">
            <v>324300</v>
          </cell>
          <cell r="C88">
            <v>332407.5</v>
          </cell>
          <cell r="D88">
            <v>340717.68749999994</v>
          </cell>
          <cell r="E88">
            <v>349235.6296874999</v>
          </cell>
          <cell r="F88">
            <v>357966.52042968734</v>
          </cell>
          <cell r="G88">
            <v>366915.68344042951</v>
          </cell>
          <cell r="H88">
            <v>376088.57552644023</v>
          </cell>
          <cell r="I88">
            <v>385490.78991460119</v>
          </cell>
          <cell r="J88">
            <v>395128.05966246617</v>
          </cell>
          <cell r="K88">
            <v>405006.26115402777</v>
          </cell>
          <cell r="L88">
            <v>415131.41768287844</v>
          </cell>
          <cell r="M88">
            <v>425509.70312495035</v>
          </cell>
          <cell r="N88">
            <v>436147.44570307405</v>
          </cell>
          <cell r="O88">
            <v>447051.13184565085</v>
          </cell>
          <cell r="P88">
            <v>458227.41014179209</v>
          </cell>
          <cell r="Q88">
            <v>469683.09539533686</v>
          </cell>
          <cell r="R88">
            <v>481425.17278022022</v>
          </cell>
          <cell r="S88">
            <v>493460.8020997257</v>
          </cell>
          <cell r="T88">
            <v>505797.32215221878</v>
          </cell>
          <cell r="U88">
            <v>518442.25520602422</v>
          </cell>
          <cell r="V88">
            <v>531403.31158617476</v>
          </cell>
          <cell r="W88">
            <v>544688.39437582914</v>
          </cell>
          <cell r="X88">
            <v>558305.60423522478</v>
          </cell>
          <cell r="Y88">
            <v>572263.24434110534</v>
          </cell>
          <cell r="Z88">
            <v>586569.82544963295</v>
          </cell>
          <cell r="AA88">
            <v>601234.07108587376</v>
          </cell>
          <cell r="AB88">
            <v>616264.92286302056</v>
          </cell>
          <cell r="AC88">
            <v>631671.54593459598</v>
          </cell>
          <cell r="AD88">
            <v>647463.33458296082</v>
          </cell>
          <cell r="AE88">
            <v>663649.91794753482</v>
          </cell>
          <cell r="AF88">
            <v>680241.16589622316</v>
          </cell>
          <cell r="AG88">
            <v>697247.19504362869</v>
          </cell>
          <cell r="AH88">
            <v>714678.3749197193</v>
          </cell>
          <cell r="AI88">
            <v>732545.33429271227</v>
          </cell>
          <cell r="AJ88">
            <v>750858.96765003004</v>
          </cell>
          <cell r="AK88">
            <v>769630.44184128067</v>
          </cell>
          <cell r="AL88">
            <v>788871.20288731263</v>
          </cell>
          <cell r="AM88">
            <v>808592.98295949539</v>
          </cell>
          <cell r="AN88">
            <v>828807.80753348267</v>
          </cell>
          <cell r="AO88">
            <v>849528.00272181968</v>
          </cell>
          <cell r="AP88">
            <v>870766.20278986508</v>
          </cell>
          <cell r="AQ88">
            <v>892535.35785961163</v>
          </cell>
          <cell r="AR88">
            <v>914848.74180610187</v>
          </cell>
          <cell r="AS88">
            <v>937719.96035125433</v>
          </cell>
          <cell r="AT88">
            <v>961162.9593600356</v>
          </cell>
        </row>
        <row r="89">
          <cell r="A89" t="str">
            <v>Economic Rent</v>
          </cell>
          <cell r="B89">
            <v>544721.51318486629</v>
          </cell>
          <cell r="C89">
            <v>544721.51318486629</v>
          </cell>
          <cell r="D89">
            <v>544721.51318486629</v>
          </cell>
          <cell r="E89">
            <v>544721.51318486629</v>
          </cell>
          <cell r="F89">
            <v>544721.51318486629</v>
          </cell>
          <cell r="G89">
            <v>544721.51318486629</v>
          </cell>
          <cell r="H89">
            <v>544721.51318486629</v>
          </cell>
          <cell r="I89">
            <v>544721.51318486629</v>
          </cell>
          <cell r="J89">
            <v>544721.51318486629</v>
          </cell>
          <cell r="K89">
            <v>544721.51318486629</v>
          </cell>
          <cell r="L89">
            <v>544721.51318486629</v>
          </cell>
          <cell r="M89">
            <v>544721.51318486629</v>
          </cell>
          <cell r="N89">
            <v>544721.51318486629</v>
          </cell>
          <cell r="O89">
            <v>544721.51318486629</v>
          </cell>
          <cell r="P89">
            <v>544721.51318486629</v>
          </cell>
          <cell r="Q89">
            <v>544721.51318486629</v>
          </cell>
          <cell r="R89">
            <v>544721.51318486629</v>
          </cell>
          <cell r="S89">
            <v>544721.51318486629</v>
          </cell>
          <cell r="T89">
            <v>544721.51318486629</v>
          </cell>
          <cell r="U89">
            <v>544721.51318486629</v>
          </cell>
          <cell r="V89">
            <v>544721.51318486629</v>
          </cell>
          <cell r="W89">
            <v>544721.51318486629</v>
          </cell>
          <cell r="X89">
            <v>544721.51318486629</v>
          </cell>
          <cell r="Y89">
            <v>544721.51318486629</v>
          </cell>
          <cell r="Z89">
            <v>544721.51318486629</v>
          </cell>
          <cell r="AA89">
            <v>544721.51318486629</v>
          </cell>
          <cell r="AB89">
            <v>544721.51318486629</v>
          </cell>
          <cell r="AC89">
            <v>544721.51318486629</v>
          </cell>
          <cell r="AD89">
            <v>544721.51318486629</v>
          </cell>
          <cell r="AE89">
            <v>544721.51318486629</v>
          </cell>
          <cell r="AF89">
            <v>544721.51318486629</v>
          </cell>
          <cell r="AG89">
            <v>544721.51318486629</v>
          </cell>
          <cell r="AH89">
            <v>544721.51318486629</v>
          </cell>
          <cell r="AI89">
            <v>544721.51318486629</v>
          </cell>
          <cell r="AJ89">
            <v>544721.51318486629</v>
          </cell>
          <cell r="AK89">
            <v>544721.51318486629</v>
          </cell>
          <cell r="AL89">
            <v>544721.51318486629</v>
          </cell>
          <cell r="AM89">
            <v>544721.51318486629</v>
          </cell>
          <cell r="AN89">
            <v>544721.51318486629</v>
          </cell>
          <cell r="AO89">
            <v>544721.51318486629</v>
          </cell>
          <cell r="AP89">
            <v>544721.51318486629</v>
          </cell>
          <cell r="AQ89">
            <v>544721.51318486629</v>
          </cell>
          <cell r="AR89">
            <v>544721.51318486629</v>
          </cell>
          <cell r="AS89">
            <v>544721.51318486629</v>
          </cell>
          <cell r="AT89">
            <v>544721.51318486629</v>
          </cell>
        </row>
        <row r="90">
          <cell r="A90" t="str">
            <v>Total Operations Cost</v>
          </cell>
          <cell r="B90">
            <v>33359326.887077875</v>
          </cell>
          <cell r="C90">
            <v>33818730.355827868</v>
          </cell>
          <cell r="D90">
            <v>34650580.576893948</v>
          </cell>
          <cell r="E90">
            <v>35503227.053486675</v>
          </cell>
          <cell r="F90">
            <v>36377189.691994205</v>
          </cell>
          <cell r="G90">
            <v>37273001.396464445</v>
          </cell>
          <cell r="H90">
            <v>38191208.393546432</v>
          </cell>
          <cell r="I90">
            <v>39132370.565555468</v>
          </cell>
          <cell r="J90">
            <v>40097061.79186473</v>
          </cell>
          <cell r="K90">
            <v>41085870.298831716</v>
          </cell>
          <cell r="L90">
            <v>42099399.018472895</v>
          </cell>
          <cell r="M90">
            <v>43138265.956105083</v>
          </cell>
          <cell r="N90">
            <v>44203104.567178093</v>
          </cell>
          <cell r="O90">
            <v>45294564.143527918</v>
          </cell>
          <cell r="P90">
            <v>46413310.209286481</v>
          </cell>
          <cell r="Q90">
            <v>44499848.623504378</v>
          </cell>
          <cell r="R90">
            <v>45598726.801262364</v>
          </cell>
          <cell r="S90">
            <v>46725076.933464304</v>
          </cell>
          <cell r="T90">
            <v>47879585.818971284</v>
          </cell>
          <cell r="U90">
            <v>49062957.426615939</v>
          </cell>
          <cell r="V90">
            <v>50275913.324451707</v>
          </cell>
          <cell r="W90">
            <v>51519193.119733386</v>
          </cell>
          <cell r="X90">
            <v>52793554.909897089</v>
          </cell>
          <cell r="Y90">
            <v>54099775.744814895</v>
          </cell>
          <cell r="Z90">
            <v>55438652.100605644</v>
          </cell>
          <cell r="AA90">
            <v>56811000.365291156</v>
          </cell>
          <cell r="AB90">
            <v>58217657.336593807</v>
          </cell>
          <cell r="AC90">
            <v>59659480.732179031</v>
          </cell>
          <cell r="AD90">
            <v>61137349.712653875</v>
          </cell>
          <cell r="AE90">
            <v>62652165.417640612</v>
          </cell>
          <cell r="AF90">
            <v>61250153.0292098</v>
          </cell>
          <cell r="AG90">
            <v>62767788.817110427</v>
          </cell>
          <cell r="AH90">
            <v>64323365.499708548</v>
          </cell>
          <cell r="AI90">
            <v>65917831.599371642</v>
          </cell>
          <cell r="AJ90">
            <v>67552159.35152632</v>
          </cell>
          <cell r="AK90">
            <v>69227345.29748483</v>
          </cell>
          <cell r="AL90">
            <v>70944410.892092332</v>
          </cell>
          <cell r="AM90">
            <v>72704403.126565009</v>
          </cell>
          <cell r="AN90">
            <v>74508395.166899502</v>
          </cell>
          <cell r="AO90">
            <v>76357487.008242369</v>
          </cell>
          <cell r="AP90">
            <v>74470542.280875802</v>
          </cell>
          <cell r="AQ90">
            <v>76318687.80006808</v>
          </cell>
          <cell r="AR90">
            <v>78213036.957240164</v>
          </cell>
          <cell r="AS90">
            <v>80154744.843341544</v>
          </cell>
          <cell r="AT90">
            <v>82144995.426595435</v>
          </cell>
        </row>
        <row r="92">
          <cell r="A92" t="str">
            <v>EMISSIONS COST</v>
          </cell>
        </row>
        <row r="93">
          <cell r="A93" t="str">
            <v>NOx emissions rate - tons/MWh</v>
          </cell>
          <cell r="B93">
            <v>5.4068962122581343E-4</v>
          </cell>
          <cell r="C93">
            <v>5.4068962122581343E-4</v>
          </cell>
          <cell r="D93">
            <v>5.4068962122581343E-4</v>
          </cell>
          <cell r="E93">
            <v>5.4068962122581343E-4</v>
          </cell>
          <cell r="F93">
            <v>5.4068962122581343E-4</v>
          </cell>
          <cell r="G93">
            <v>5.4068962122581343E-4</v>
          </cell>
          <cell r="H93">
            <v>5.4068962122581343E-4</v>
          </cell>
          <cell r="I93">
            <v>5.4068962122581343E-4</v>
          </cell>
          <cell r="J93">
            <v>5.4068962122581343E-4</v>
          </cell>
          <cell r="K93">
            <v>5.4068962122581343E-4</v>
          </cell>
          <cell r="L93">
            <v>5.4068962122581343E-4</v>
          </cell>
          <cell r="M93">
            <v>5.4068962122581343E-4</v>
          </cell>
          <cell r="N93">
            <v>5.4068962122581343E-4</v>
          </cell>
          <cell r="O93">
            <v>5.4068962122581343E-4</v>
          </cell>
          <cell r="P93">
            <v>5.4068962122581343E-4</v>
          </cell>
          <cell r="Q93">
            <v>5.4068962122581343E-4</v>
          </cell>
          <cell r="R93">
            <v>5.4068962122581343E-4</v>
          </cell>
          <cell r="S93">
            <v>5.4068962122581343E-4</v>
          </cell>
          <cell r="T93">
            <v>5.4068962122581343E-4</v>
          </cell>
          <cell r="U93">
            <v>5.4068962122581343E-4</v>
          </cell>
          <cell r="V93">
            <v>5.4068962122581343E-4</v>
          </cell>
          <cell r="W93">
            <v>5.4068962122581343E-4</v>
          </cell>
          <cell r="X93">
            <v>5.4068962122581343E-4</v>
          </cell>
          <cell r="Y93">
            <v>5.4068962122581343E-4</v>
          </cell>
          <cell r="Z93">
            <v>5.4068962122581343E-4</v>
          </cell>
          <cell r="AA93">
            <v>5.4068962122581343E-4</v>
          </cell>
          <cell r="AB93">
            <v>5.4068962122581343E-4</v>
          </cell>
          <cell r="AC93">
            <v>5.4068962122581343E-4</v>
          </cell>
          <cell r="AD93">
            <v>5.4068962122581343E-4</v>
          </cell>
          <cell r="AE93">
            <v>5.4068962122581343E-4</v>
          </cell>
          <cell r="AF93">
            <v>5.4068962122581343E-4</v>
          </cell>
          <cell r="AG93">
            <v>5.4068962122581343E-4</v>
          </cell>
          <cell r="AH93">
            <v>5.4068962122581343E-4</v>
          </cell>
          <cell r="AI93">
            <v>5.4068962122581343E-4</v>
          </cell>
          <cell r="AJ93">
            <v>5.4068962122581343E-4</v>
          </cell>
          <cell r="AK93">
            <v>5.4068962122581343E-4</v>
          </cell>
          <cell r="AL93">
            <v>5.4068962122581343E-4</v>
          </cell>
          <cell r="AM93">
            <v>5.4068962122581343E-4</v>
          </cell>
          <cell r="AN93">
            <v>5.4068962122581343E-4</v>
          </cell>
          <cell r="AO93">
            <v>5.4068962122581343E-4</v>
          </cell>
          <cell r="AP93">
            <v>5.4068962122581343E-4</v>
          </cell>
          <cell r="AQ93">
            <v>5.4068962122581343E-4</v>
          </cell>
          <cell r="AR93">
            <v>5.4068962122581343E-4</v>
          </cell>
          <cell r="AS93">
            <v>5.4068962122581343E-4</v>
          </cell>
          <cell r="AT93">
            <v>5.4068962122581343E-4</v>
          </cell>
        </row>
        <row r="94">
          <cell r="A94" t="str">
            <v>NOx Total Emissions Tons</v>
          </cell>
          <cell r="B94">
            <v>2050.4053443710145</v>
          </cell>
          <cell r="C94">
            <v>2050.4053443710145</v>
          </cell>
          <cell r="D94">
            <v>2050.4053443710145</v>
          </cell>
          <cell r="E94">
            <v>2050.4053443710145</v>
          </cell>
          <cell r="F94">
            <v>2050.4053443710145</v>
          </cell>
          <cell r="G94">
            <v>2050.4053443710145</v>
          </cell>
          <cell r="H94">
            <v>2050.4053443710145</v>
          </cell>
          <cell r="I94">
            <v>2050.4053443710145</v>
          </cell>
          <cell r="J94">
            <v>2050.4053443710145</v>
          </cell>
          <cell r="K94">
            <v>2050.4053443710145</v>
          </cell>
          <cell r="L94">
            <v>2050.4053443710145</v>
          </cell>
          <cell r="M94">
            <v>2050.4053443710145</v>
          </cell>
          <cell r="N94">
            <v>2050.4053443710145</v>
          </cell>
          <cell r="O94">
            <v>2050.4053443710145</v>
          </cell>
          <cell r="P94">
            <v>2050.4053443710145</v>
          </cell>
          <cell r="Q94">
            <v>1742.8445427153624</v>
          </cell>
          <cell r="R94">
            <v>1742.8445427153624</v>
          </cell>
          <cell r="S94">
            <v>1742.8445427153624</v>
          </cell>
          <cell r="T94">
            <v>1742.8445427153624</v>
          </cell>
          <cell r="U94">
            <v>1742.8445427153624</v>
          </cell>
          <cell r="V94">
            <v>1742.8445427153624</v>
          </cell>
          <cell r="W94">
            <v>1742.8445427153624</v>
          </cell>
          <cell r="X94">
            <v>1742.8445427153624</v>
          </cell>
          <cell r="Y94">
            <v>1742.8445427153624</v>
          </cell>
          <cell r="Z94">
            <v>1742.8445427153624</v>
          </cell>
          <cell r="AA94">
            <v>1742.8445427153624</v>
          </cell>
          <cell r="AB94">
            <v>1742.8445427153624</v>
          </cell>
          <cell r="AC94">
            <v>1742.8445427153624</v>
          </cell>
          <cell r="AD94">
            <v>1742.8445427153624</v>
          </cell>
          <cell r="AE94">
            <v>1742.8445427153624</v>
          </cell>
          <cell r="AF94">
            <v>1537.8040082782609</v>
          </cell>
          <cell r="AG94">
            <v>1537.8040082782609</v>
          </cell>
          <cell r="AH94">
            <v>1537.8040082782609</v>
          </cell>
          <cell r="AI94">
            <v>1537.8040082782609</v>
          </cell>
          <cell r="AJ94">
            <v>1537.8040082782609</v>
          </cell>
          <cell r="AK94">
            <v>1537.8040082782609</v>
          </cell>
          <cell r="AL94">
            <v>1537.8040082782609</v>
          </cell>
          <cell r="AM94">
            <v>1537.8040082782609</v>
          </cell>
          <cell r="AN94">
            <v>1537.8040082782609</v>
          </cell>
          <cell r="AO94">
            <v>1537.8040082782609</v>
          </cell>
          <cell r="AP94">
            <v>1332.7634738411593</v>
          </cell>
          <cell r="AQ94">
            <v>1332.7634738411593</v>
          </cell>
          <cell r="AR94">
            <v>1332.7634738411593</v>
          </cell>
          <cell r="AS94">
            <v>1332.7634738411593</v>
          </cell>
          <cell r="AT94">
            <v>1332.7634738411593</v>
          </cell>
        </row>
        <row r="95">
          <cell r="A95" t="str">
            <v>NOx Allowances - Tons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NOx Net Emissions</v>
          </cell>
          <cell r="B96">
            <v>2050.4053443710145</v>
          </cell>
          <cell r="C96">
            <v>2050.4053443710145</v>
          </cell>
          <cell r="D96">
            <v>2050.4053443710145</v>
          </cell>
          <cell r="E96">
            <v>2050.4053443710145</v>
          </cell>
          <cell r="F96">
            <v>2050.4053443710145</v>
          </cell>
          <cell r="G96">
            <v>2050.4053443710145</v>
          </cell>
          <cell r="H96">
            <v>2050.4053443710145</v>
          </cell>
          <cell r="I96">
            <v>2050.4053443710145</v>
          </cell>
          <cell r="J96">
            <v>2050.4053443710145</v>
          </cell>
          <cell r="K96">
            <v>2050.4053443710145</v>
          </cell>
          <cell r="L96">
            <v>2050.4053443710145</v>
          </cell>
          <cell r="M96">
            <v>2050.4053443710145</v>
          </cell>
          <cell r="N96">
            <v>2050.4053443710145</v>
          </cell>
          <cell r="O96">
            <v>2050.4053443710145</v>
          </cell>
          <cell r="P96">
            <v>2050.4053443710145</v>
          </cell>
          <cell r="Q96">
            <v>1742.8445427153624</v>
          </cell>
          <cell r="R96">
            <v>1742.8445427153624</v>
          </cell>
          <cell r="S96">
            <v>1742.8445427153624</v>
          </cell>
          <cell r="T96">
            <v>1742.8445427153624</v>
          </cell>
          <cell r="U96">
            <v>1742.8445427153624</v>
          </cell>
          <cell r="V96">
            <v>1742.8445427153624</v>
          </cell>
          <cell r="W96">
            <v>1742.8445427153624</v>
          </cell>
          <cell r="X96">
            <v>1742.8445427153624</v>
          </cell>
          <cell r="Y96">
            <v>1742.8445427153624</v>
          </cell>
          <cell r="Z96">
            <v>1742.8445427153624</v>
          </cell>
          <cell r="AA96">
            <v>1742.8445427153624</v>
          </cell>
          <cell r="AB96">
            <v>1742.8445427153624</v>
          </cell>
          <cell r="AC96">
            <v>1742.8445427153624</v>
          </cell>
          <cell r="AD96">
            <v>1742.8445427153624</v>
          </cell>
          <cell r="AE96">
            <v>1742.8445427153624</v>
          </cell>
          <cell r="AF96">
            <v>1537.8040082782609</v>
          </cell>
          <cell r="AG96">
            <v>1537.8040082782609</v>
          </cell>
          <cell r="AH96">
            <v>1537.8040082782609</v>
          </cell>
          <cell r="AI96">
            <v>1537.8040082782609</v>
          </cell>
          <cell r="AJ96">
            <v>1537.8040082782609</v>
          </cell>
          <cell r="AK96">
            <v>1537.8040082782609</v>
          </cell>
          <cell r="AL96">
            <v>1537.8040082782609</v>
          </cell>
          <cell r="AM96">
            <v>1537.8040082782609</v>
          </cell>
          <cell r="AN96">
            <v>1537.8040082782609</v>
          </cell>
          <cell r="AO96">
            <v>1537.8040082782609</v>
          </cell>
          <cell r="AP96">
            <v>1332.7634738411593</v>
          </cell>
          <cell r="AQ96">
            <v>1332.7634738411593</v>
          </cell>
          <cell r="AR96">
            <v>1332.7634738411593</v>
          </cell>
          <cell r="AS96">
            <v>1332.7634738411593</v>
          </cell>
          <cell r="AT96">
            <v>1332.7634738411593</v>
          </cell>
        </row>
        <row r="97">
          <cell r="A97" t="str">
            <v>NOx - $/Ton</v>
          </cell>
          <cell r="B97">
            <v>1250</v>
          </cell>
          <cell r="C97">
            <v>1281.25</v>
          </cell>
          <cell r="D97">
            <v>3000</v>
          </cell>
          <cell r="E97">
            <v>3074.9999999999995</v>
          </cell>
          <cell r="F97">
            <v>3151.8749999999991</v>
          </cell>
          <cell r="G97">
            <v>3230.6718749999986</v>
          </cell>
          <cell r="H97">
            <v>3311.4386718749984</v>
          </cell>
          <cell r="I97">
            <v>3394.224638671873</v>
          </cell>
          <cell r="J97">
            <v>3479.0802546386694</v>
          </cell>
          <cell r="K97">
            <v>3566.0572610046361</v>
          </cell>
          <cell r="L97">
            <v>3655.2086925297517</v>
          </cell>
          <cell r="M97">
            <v>3746.5889098429952</v>
          </cell>
          <cell r="N97">
            <v>3840.2536325890696</v>
          </cell>
          <cell r="O97">
            <v>3936.2599734037958</v>
          </cell>
          <cell r="P97">
            <v>4034.6664727388902</v>
          </cell>
          <cell r="Q97">
            <v>4135.5331345573622</v>
          </cell>
          <cell r="R97">
            <v>4238.9214629212956</v>
          </cell>
          <cell r="S97">
            <v>4344.8944994943276</v>
          </cell>
          <cell r="T97">
            <v>4453.5168619816859</v>
          </cell>
          <cell r="U97">
            <v>4564.8547835312274</v>
          </cell>
          <cell r="V97">
            <v>4678.9761531195081</v>
          </cell>
          <cell r="W97">
            <v>4795.950556947495</v>
          </cell>
          <cell r="X97">
            <v>4915.8493208711816</v>
          </cell>
          <cell r="Y97">
            <v>5038.7455538929607</v>
          </cell>
          <cell r="Z97">
            <v>5164.7141927402845</v>
          </cell>
          <cell r="AA97">
            <v>5293.8320475587907</v>
          </cell>
          <cell r="AB97">
            <v>5426.1778487477604</v>
          </cell>
          <cell r="AC97">
            <v>5561.8322949664544</v>
          </cell>
          <cell r="AD97">
            <v>5700.8781023406154</v>
          </cell>
          <cell r="AE97">
            <v>5843.4000548991307</v>
          </cell>
          <cell r="AF97">
            <v>5989.4850562716083</v>
          </cell>
          <cell r="AG97">
            <v>6139.222182678398</v>
          </cell>
          <cell r="AH97">
            <v>6292.7027372453576</v>
          </cell>
          <cell r="AI97">
            <v>6450.0203056764913</v>
          </cell>
          <cell r="AJ97">
            <v>6611.2708133184033</v>
          </cell>
          <cell r="AK97">
            <v>6776.5525836513625</v>
          </cell>
          <cell r="AL97">
            <v>6945.9663982426464</v>
          </cell>
          <cell r="AM97">
            <v>7119.6155581987123</v>
          </cell>
          <cell r="AN97">
            <v>7297.6059471536792</v>
          </cell>
          <cell r="AO97">
            <v>7480.0460958325202</v>
          </cell>
          <cell r="AP97">
            <v>7667.0472482283321</v>
          </cell>
          <cell r="AQ97">
            <v>7858.7234294340396</v>
          </cell>
          <cell r="AR97">
            <v>8055.1915151698895</v>
          </cell>
          <cell r="AS97">
            <v>8256.5713030491352</v>
          </cell>
          <cell r="AT97">
            <v>8462.9855856253635</v>
          </cell>
        </row>
        <row r="98">
          <cell r="A98" t="str">
            <v xml:space="preserve"> Emissions Expense (Revenue)</v>
          </cell>
          <cell r="B98">
            <v>2563006.6804637681</v>
          </cell>
          <cell r="C98">
            <v>2627081.8474753625</v>
          </cell>
          <cell r="D98">
            <v>6151216.0331130438</v>
          </cell>
          <cell r="E98">
            <v>6304996.4339408688</v>
          </cell>
          <cell r="F98">
            <v>6462621.3447893895</v>
          </cell>
          <cell r="G98">
            <v>6624186.878409123</v>
          </cell>
          <cell r="H98">
            <v>6789791.5503693512</v>
          </cell>
          <cell r="I98">
            <v>6959536.3391285837</v>
          </cell>
          <cell r="J98">
            <v>7133524.7476067981</v>
          </cell>
          <cell r="K98">
            <v>7311862.8662969675</v>
          </cell>
          <cell r="L98">
            <v>7494659.4379543914</v>
          </cell>
          <cell r="M98">
            <v>7682025.9239032501</v>
          </cell>
          <cell r="N98">
            <v>7874076.5720008304</v>
          </cell>
          <cell r="O98">
            <v>8070928.4863008503</v>
          </cell>
          <cell r="P98">
            <v>8272701.6984583708</v>
          </cell>
          <cell r="Q98">
            <v>7207591.3547818558</v>
          </cell>
          <cell r="R98">
            <v>7387781.1386514008</v>
          </cell>
          <cell r="S98">
            <v>7572475.6671176851</v>
          </cell>
          <cell r="T98">
            <v>7761787.5587956272</v>
          </cell>
          <cell r="U98">
            <v>7955832.2477655169</v>
          </cell>
          <cell r="V98">
            <v>8154728.0539596546</v>
          </cell>
          <cell r="W98">
            <v>8358596.2553086448</v>
          </cell>
          <cell r="X98">
            <v>8567561.1616913602</v>
          </cell>
          <cell r="Y98">
            <v>8781750.1907336432</v>
          </cell>
          <cell r="Z98">
            <v>9001293.9455019832</v>
          </cell>
          <cell r="AA98">
            <v>9226326.2941395305</v>
          </cell>
          <cell r="AB98">
            <v>9456984.4514930192</v>
          </cell>
          <cell r="AC98">
            <v>9693409.0627803449</v>
          </cell>
          <cell r="AD98">
            <v>9935744.2893498521</v>
          </cell>
          <cell r="AE98">
            <v>10184137.8965836</v>
          </cell>
          <cell r="AF98">
            <v>9210654.1270572245</v>
          </cell>
          <cell r="AG98">
            <v>9440920.4802336544</v>
          </cell>
          <cell r="AH98">
            <v>9676943.4922394957</v>
          </cell>
          <cell r="AI98">
            <v>9918867.0795454811</v>
          </cell>
          <cell r="AJ98">
            <v>10166838.756534118</v>
          </cell>
          <cell r="AK98">
            <v>10421009.72544747</v>
          </cell>
          <cell r="AL98">
            <v>10681534.968583656</v>
          </cell>
          <cell r="AM98">
            <v>10948573.342798248</v>
          </cell>
          <cell r="AN98">
            <v>11222287.676368203</v>
          </cell>
          <cell r="AO98">
            <v>11502844.868277406</v>
          </cell>
          <cell r="AP98">
            <v>10218360.524653094</v>
          </cell>
          <cell r="AQ98">
            <v>10473819.53776942</v>
          </cell>
          <cell r="AR98">
            <v>10735665.026213653</v>
          </cell>
          <cell r="AS98">
            <v>11004056.651868993</v>
          </cell>
          <cell r="AT98">
            <v>11279158.068165718</v>
          </cell>
        </row>
        <row r="100">
          <cell r="A100" t="str">
            <v>SO2 Emissions Rate - tons/MWh</v>
          </cell>
          <cell r="B100">
            <v>5.1390804582919086E-3</v>
          </cell>
          <cell r="C100">
            <v>5.1390804582919086E-3</v>
          </cell>
          <cell r="D100">
            <v>5.1390804582919086E-3</v>
          </cell>
          <cell r="E100">
            <v>5.1390804582919086E-3</v>
          </cell>
          <cell r="F100">
            <v>5.1390804582919086E-3</v>
          </cell>
          <cell r="G100">
            <v>5.1390804582919086E-3</v>
          </cell>
          <cell r="H100">
            <v>5.1390804582919086E-3</v>
          </cell>
          <cell r="I100">
            <v>5.1390804582919086E-3</v>
          </cell>
          <cell r="J100">
            <v>5.1390804582919086E-3</v>
          </cell>
          <cell r="K100">
            <v>5.1390804582919086E-3</v>
          </cell>
          <cell r="L100">
            <v>5.1390804582919086E-3</v>
          </cell>
          <cell r="M100">
            <v>5.1390804582919086E-3</v>
          </cell>
          <cell r="N100">
            <v>5.1390804582919086E-3</v>
          </cell>
          <cell r="O100">
            <v>5.1390804582919086E-3</v>
          </cell>
          <cell r="P100">
            <v>5.1390804582919086E-3</v>
          </cell>
          <cell r="Q100">
            <v>5.1390804582919086E-3</v>
          </cell>
          <cell r="R100">
            <v>5.1390804582919086E-3</v>
          </cell>
          <cell r="S100">
            <v>5.1390804582919086E-3</v>
          </cell>
          <cell r="T100">
            <v>5.1390804582919086E-3</v>
          </cell>
          <cell r="U100">
            <v>5.1390804582919086E-3</v>
          </cell>
          <cell r="V100">
            <v>5.1390804582919086E-3</v>
          </cell>
          <cell r="W100">
            <v>5.1390804582919086E-3</v>
          </cell>
          <cell r="X100">
            <v>5.1390804582919086E-3</v>
          </cell>
          <cell r="Y100">
            <v>5.1390804582919086E-3</v>
          </cell>
          <cell r="Z100">
            <v>5.1390804582919086E-3</v>
          </cell>
          <cell r="AA100">
            <v>5.1390804582919086E-3</v>
          </cell>
          <cell r="AB100">
            <v>5.1390804582919086E-3</v>
          </cell>
          <cell r="AC100">
            <v>5.1390804582919086E-3</v>
          </cell>
          <cell r="AD100">
            <v>5.1390804582919086E-3</v>
          </cell>
          <cell r="AE100">
            <v>5.1390804582919086E-3</v>
          </cell>
          <cell r="AF100">
            <v>5.1390804582919086E-3</v>
          </cell>
          <cell r="AG100">
            <v>5.1390804582919086E-3</v>
          </cell>
          <cell r="AH100">
            <v>5.1390804582919086E-3</v>
          </cell>
          <cell r="AI100">
            <v>5.1390804582919086E-3</v>
          </cell>
          <cell r="AJ100">
            <v>5.1390804582919086E-3</v>
          </cell>
          <cell r="AK100">
            <v>5.1390804582919086E-3</v>
          </cell>
          <cell r="AL100">
            <v>5.1390804582919086E-3</v>
          </cell>
          <cell r="AM100">
            <v>5.1390804582919086E-3</v>
          </cell>
          <cell r="AN100">
            <v>5.1390804582919086E-3</v>
          </cell>
          <cell r="AO100">
            <v>5.1390804582919086E-3</v>
          </cell>
          <cell r="AP100">
            <v>5.1390804582919086E-3</v>
          </cell>
          <cell r="AQ100">
            <v>5.1390804582919086E-3</v>
          </cell>
          <cell r="AR100">
            <v>5.1390804582919086E-3</v>
          </cell>
          <cell r="AS100">
            <v>5.1390804582919086E-3</v>
          </cell>
          <cell r="AT100">
            <v>5.1390804582919086E-3</v>
          </cell>
        </row>
        <row r="101">
          <cell r="A101" t="str">
            <v>SO2 Total Emissions Tons</v>
          </cell>
          <cell r="B101">
            <v>19488.44147025641</v>
          </cell>
          <cell r="C101">
            <v>19488.44147025641</v>
          </cell>
          <cell r="D101">
            <v>19488.44147025641</v>
          </cell>
          <cell r="E101">
            <v>19488.44147025641</v>
          </cell>
          <cell r="F101">
            <v>19488.44147025641</v>
          </cell>
          <cell r="G101">
            <v>19488.44147025641</v>
          </cell>
          <cell r="H101">
            <v>19488.44147025641</v>
          </cell>
          <cell r="I101">
            <v>19488.44147025641</v>
          </cell>
          <cell r="J101">
            <v>19488.44147025641</v>
          </cell>
          <cell r="K101">
            <v>19488.44147025641</v>
          </cell>
          <cell r="L101">
            <v>19488.44147025641</v>
          </cell>
          <cell r="M101">
            <v>19488.44147025641</v>
          </cell>
          <cell r="N101">
            <v>19488.44147025641</v>
          </cell>
          <cell r="O101">
            <v>19488.44147025641</v>
          </cell>
          <cell r="P101">
            <v>19488.44147025641</v>
          </cell>
          <cell r="Q101">
            <v>16565.175249717948</v>
          </cell>
          <cell r="R101">
            <v>16565.175249717948</v>
          </cell>
          <cell r="S101">
            <v>16565.175249717948</v>
          </cell>
          <cell r="T101">
            <v>16565.175249717948</v>
          </cell>
          <cell r="U101">
            <v>16565.175249717948</v>
          </cell>
          <cell r="V101">
            <v>16565.175249717948</v>
          </cell>
          <cell r="W101">
            <v>16565.175249717948</v>
          </cell>
          <cell r="X101">
            <v>16565.175249717948</v>
          </cell>
          <cell r="Y101">
            <v>16565.175249717948</v>
          </cell>
          <cell r="Z101">
            <v>16565.175249717948</v>
          </cell>
          <cell r="AA101">
            <v>16565.175249717948</v>
          </cell>
          <cell r="AB101">
            <v>16565.175249717948</v>
          </cell>
          <cell r="AC101">
            <v>16565.175249717948</v>
          </cell>
          <cell r="AD101">
            <v>16565.175249717948</v>
          </cell>
          <cell r="AE101">
            <v>16565.175249717948</v>
          </cell>
          <cell r="AF101">
            <v>14616.331102692307</v>
          </cell>
          <cell r="AG101">
            <v>14616.331102692307</v>
          </cell>
          <cell r="AH101">
            <v>14616.331102692307</v>
          </cell>
          <cell r="AI101">
            <v>14616.331102692307</v>
          </cell>
          <cell r="AJ101">
            <v>14616.331102692307</v>
          </cell>
          <cell r="AK101">
            <v>14616.331102692307</v>
          </cell>
          <cell r="AL101">
            <v>14616.331102692307</v>
          </cell>
          <cell r="AM101">
            <v>14616.331102692307</v>
          </cell>
          <cell r="AN101">
            <v>14616.331102692307</v>
          </cell>
          <cell r="AO101">
            <v>14616.331102692307</v>
          </cell>
          <cell r="AP101">
            <v>12667.486955666664</v>
          </cell>
          <cell r="AQ101">
            <v>12667.486955666664</v>
          </cell>
          <cell r="AR101">
            <v>12667.486955666664</v>
          </cell>
          <cell r="AS101">
            <v>12667.486955666664</v>
          </cell>
          <cell r="AT101">
            <v>12667.486955666664</v>
          </cell>
        </row>
        <row r="102">
          <cell r="A102" t="str">
            <v>SO2 Allowances - Tons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SO2 Net Emissions</v>
          </cell>
          <cell r="B103">
            <v>19488.44147025641</v>
          </cell>
          <cell r="C103">
            <v>19488.44147025641</v>
          </cell>
          <cell r="D103">
            <v>19488.44147025641</v>
          </cell>
          <cell r="E103">
            <v>19488.44147025641</v>
          </cell>
          <cell r="F103">
            <v>19488.44147025641</v>
          </cell>
          <cell r="G103">
            <v>19488.44147025641</v>
          </cell>
          <cell r="H103">
            <v>19488.44147025641</v>
          </cell>
          <cell r="I103">
            <v>19488.44147025641</v>
          </cell>
          <cell r="J103">
            <v>19488.44147025641</v>
          </cell>
          <cell r="K103">
            <v>19488.44147025641</v>
          </cell>
          <cell r="L103">
            <v>19488.44147025641</v>
          </cell>
          <cell r="M103">
            <v>19488.44147025641</v>
          </cell>
          <cell r="N103">
            <v>19488.44147025641</v>
          </cell>
          <cell r="O103">
            <v>19488.44147025641</v>
          </cell>
          <cell r="P103">
            <v>19488.44147025641</v>
          </cell>
          <cell r="Q103">
            <v>16565.175249717948</v>
          </cell>
          <cell r="R103">
            <v>16565.175249717948</v>
          </cell>
          <cell r="S103">
            <v>16565.175249717948</v>
          </cell>
          <cell r="T103">
            <v>16565.175249717948</v>
          </cell>
          <cell r="U103">
            <v>16565.175249717948</v>
          </cell>
          <cell r="V103">
            <v>16565.175249717948</v>
          </cell>
          <cell r="W103">
            <v>16565.175249717948</v>
          </cell>
          <cell r="X103">
            <v>16565.175249717948</v>
          </cell>
          <cell r="Y103">
            <v>16565.175249717948</v>
          </cell>
          <cell r="Z103">
            <v>16565.175249717948</v>
          </cell>
          <cell r="AA103">
            <v>16565.175249717948</v>
          </cell>
          <cell r="AB103">
            <v>16565.175249717948</v>
          </cell>
          <cell r="AC103">
            <v>16565.175249717948</v>
          </cell>
          <cell r="AD103">
            <v>16565.175249717948</v>
          </cell>
          <cell r="AE103">
            <v>16565.175249717948</v>
          </cell>
          <cell r="AF103">
            <v>14616.331102692307</v>
          </cell>
          <cell r="AG103">
            <v>14616.331102692307</v>
          </cell>
          <cell r="AH103">
            <v>14616.331102692307</v>
          </cell>
          <cell r="AI103">
            <v>14616.331102692307</v>
          </cell>
          <cell r="AJ103">
            <v>14616.331102692307</v>
          </cell>
          <cell r="AK103">
            <v>14616.331102692307</v>
          </cell>
          <cell r="AL103">
            <v>14616.331102692307</v>
          </cell>
          <cell r="AM103">
            <v>14616.331102692307</v>
          </cell>
          <cell r="AN103">
            <v>14616.331102692307</v>
          </cell>
          <cell r="AO103">
            <v>14616.331102692307</v>
          </cell>
          <cell r="AP103">
            <v>12667.486955666664</v>
          </cell>
          <cell r="AQ103">
            <v>12667.486955666664</v>
          </cell>
          <cell r="AR103">
            <v>12667.486955666664</v>
          </cell>
          <cell r="AS103">
            <v>12667.486955666664</v>
          </cell>
          <cell r="AT103">
            <v>12667.486955666664</v>
          </cell>
        </row>
        <row r="104">
          <cell r="A104" t="str">
            <v>SO2 - $/Ton</v>
          </cell>
          <cell r="B104">
            <v>150</v>
          </cell>
          <cell r="C104">
            <v>153.75</v>
          </cell>
          <cell r="D104">
            <v>157.59375</v>
          </cell>
          <cell r="E104">
            <v>161.53359374999999</v>
          </cell>
          <cell r="F104">
            <v>165.57193359374997</v>
          </cell>
          <cell r="G104">
            <v>169.71123193359372</v>
          </cell>
          <cell r="H104">
            <v>173.95401273193355</v>
          </cell>
          <cell r="I104">
            <v>178.30286305023188</v>
          </cell>
          <cell r="J104">
            <v>182.76043462648767</v>
          </cell>
          <cell r="K104">
            <v>187.32944549214983</v>
          </cell>
          <cell r="L104">
            <v>192.01268162945357</v>
          </cell>
          <cell r="M104">
            <v>196.8129986701899</v>
          </cell>
          <cell r="N104">
            <v>201.73332363694462</v>
          </cell>
          <cell r="O104">
            <v>206.77665672786821</v>
          </cell>
          <cell r="P104">
            <v>211.94607314606489</v>
          </cell>
          <cell r="Q104">
            <v>217.24472497471649</v>
          </cell>
          <cell r="R104">
            <v>222.67584309908437</v>
          </cell>
          <cell r="S104">
            <v>228.24273917656146</v>
          </cell>
          <cell r="T104">
            <v>233.94880765597549</v>
          </cell>
          <cell r="U104">
            <v>239.79752784737485</v>
          </cell>
          <cell r="V104">
            <v>245.79246604355922</v>
          </cell>
          <cell r="W104">
            <v>251.93727769464817</v>
          </cell>
          <cell r="X104">
            <v>258.23570963701434</v>
          </cell>
          <cell r="Y104">
            <v>264.69160237793966</v>
          </cell>
          <cell r="Z104">
            <v>271.30889243738812</v>
          </cell>
          <cell r="AA104">
            <v>278.0916147483228</v>
          </cell>
          <cell r="AB104">
            <v>285.04390511703082</v>
          </cell>
          <cell r="AC104">
            <v>292.17000274495655</v>
          </cell>
          <cell r="AD104">
            <v>299.47425281358045</v>
          </cell>
          <cell r="AE104">
            <v>306.96110913391993</v>
          </cell>
          <cell r="AF104">
            <v>314.63513686226793</v>
          </cell>
          <cell r="AG104">
            <v>322.50101528382459</v>
          </cell>
          <cell r="AH104">
            <v>330.56354066592019</v>
          </cell>
          <cell r="AI104">
            <v>338.82762918256816</v>
          </cell>
          <cell r="AJ104">
            <v>347.29831991213234</v>
          </cell>
          <cell r="AK104">
            <v>355.98077790993563</v>
          </cell>
          <cell r="AL104">
            <v>364.88029735768396</v>
          </cell>
          <cell r="AM104">
            <v>374.00230479162605</v>
          </cell>
          <cell r="AN104">
            <v>383.35236241141666</v>
          </cell>
          <cell r="AO104">
            <v>392.93617147170204</v>
          </cell>
          <cell r="AP104">
            <v>402.75957575849458</v>
          </cell>
          <cell r="AQ104">
            <v>412.82856515245692</v>
          </cell>
          <cell r="AR104">
            <v>423.14927928126832</v>
          </cell>
          <cell r="AS104">
            <v>433.7280112633</v>
          </cell>
          <cell r="AT104">
            <v>444.57121154488249</v>
          </cell>
        </row>
        <row r="105">
          <cell r="A105" t="str">
            <v xml:space="preserve"> Emissions Expense (Revenue)</v>
          </cell>
          <cell r="B105">
            <v>2923266.2205384616</v>
          </cell>
          <cell r="C105">
            <v>2996347.8760519233</v>
          </cell>
          <cell r="D105">
            <v>3071256.5729532209</v>
          </cell>
          <cell r="E105">
            <v>3148037.9872770514</v>
          </cell>
          <cell r="F105">
            <v>3226738.9369589775</v>
          </cell>
          <cell r="G105">
            <v>3307407.4103829521</v>
          </cell>
          <cell r="H105">
            <v>3390092.5956425252</v>
          </cell>
          <cell r="I105">
            <v>3474844.9105335884</v>
          </cell>
          <cell r="J105">
            <v>3561716.0332969278</v>
          </cell>
          <cell r="K105">
            <v>3650758.9341293504</v>
          </cell>
          <cell r="L105">
            <v>3742027.907482584</v>
          </cell>
          <cell r="M105">
            <v>3835578.6051696483</v>
          </cell>
          <cell r="N105">
            <v>3931468.0702988892</v>
          </cell>
          <cell r="O105">
            <v>4029754.7720563612</v>
          </cell>
          <cell r="P105">
            <v>4130498.6413577693</v>
          </cell>
          <cell r="Q105">
            <v>3598696.9412829559</v>
          </cell>
          <cell r="R105">
            <v>3688664.3648150298</v>
          </cell>
          <cell r="S105">
            <v>3780880.9739354048</v>
          </cell>
          <cell r="T105">
            <v>3875402.99828379</v>
          </cell>
          <cell r="U105">
            <v>3972288.0732408841</v>
          </cell>
          <cell r="V105">
            <v>4071595.2750719064</v>
          </cell>
          <cell r="W105">
            <v>4173385.1569487033</v>
          </cell>
          <cell r="X105">
            <v>4277719.7858724203</v>
          </cell>
          <cell r="Y105">
            <v>4384662.7805192303</v>
          </cell>
          <cell r="Z105">
            <v>4494279.3500322104</v>
          </cell>
          <cell r="AA105">
            <v>4606636.3337830156</v>
          </cell>
          <cell r="AB105">
            <v>4721802.2421275899</v>
          </cell>
          <cell r="AC105">
            <v>4839847.2981807794</v>
          </cell>
          <cell r="AD105">
            <v>4960843.4806352984</v>
          </cell>
          <cell r="AE105">
            <v>5084864.5676511806</v>
          </cell>
          <cell r="AF105">
            <v>4598811.3369198181</v>
          </cell>
          <cell r="AG105">
            <v>4713781.6203428125</v>
          </cell>
          <cell r="AH105">
            <v>4831626.1608513827</v>
          </cell>
          <cell r="AI105">
            <v>4952416.8148726663</v>
          </cell>
          <cell r="AJ105">
            <v>5076227.2352444828</v>
          </cell>
          <cell r="AK105">
            <v>5203132.9161255946</v>
          </cell>
          <cell r="AL105">
            <v>5333211.2390287342</v>
          </cell>
          <cell r="AM105">
            <v>5466541.5200044522</v>
          </cell>
          <cell r="AN105">
            <v>5603205.0580045627</v>
          </cell>
          <cell r="AO105">
            <v>5743285.1844546767</v>
          </cell>
          <cell r="AP105">
            <v>5101951.6721905693</v>
          </cell>
          <cell r="AQ105">
            <v>5229500.4639953338</v>
          </cell>
          <cell r="AR105">
            <v>5360237.9755952163</v>
          </cell>
          <cell r="AS105">
            <v>5494243.9249850968</v>
          </cell>
          <cell r="AT105">
            <v>5631600.0231097238</v>
          </cell>
        </row>
        <row r="106">
          <cell r="A106" t="str">
            <v>Total Emissions Cost</v>
          </cell>
          <cell r="B106">
            <v>5486272.9010022301</v>
          </cell>
          <cell r="C106">
            <v>5623429.7235272862</v>
          </cell>
          <cell r="D106">
            <v>9222472.6060662642</v>
          </cell>
          <cell r="E106">
            <v>9453034.4212179203</v>
          </cell>
          <cell r="F106">
            <v>9689360.2817483675</v>
          </cell>
          <cell r="G106">
            <v>9931594.2887920756</v>
          </cell>
          <cell r="H106">
            <v>10179884.146011876</v>
          </cell>
          <cell r="I106">
            <v>10434381.249662172</v>
          </cell>
          <cell r="J106">
            <v>10695240.780903727</v>
          </cell>
          <cell r="K106">
            <v>10962621.800426317</v>
          </cell>
          <cell r="L106">
            <v>11236687.345436975</v>
          </cell>
          <cell r="M106">
            <v>11517604.529072899</v>
          </cell>
          <cell r="N106">
            <v>11805544.642299719</v>
          </cell>
          <cell r="O106">
            <v>12100683.258357212</v>
          </cell>
          <cell r="P106">
            <v>12403200.33981614</v>
          </cell>
          <cell r="Q106">
            <v>10806288.296064813</v>
          </cell>
          <cell r="R106">
            <v>11076445.503466431</v>
          </cell>
          <cell r="S106">
            <v>11353356.64105309</v>
          </cell>
          <cell r="T106">
            <v>11637190.557079418</v>
          </cell>
          <cell r="U106">
            <v>11928120.321006401</v>
          </cell>
          <cell r="V106">
            <v>12226323.329031561</v>
          </cell>
          <cell r="W106">
            <v>12531981.412257347</v>
          </cell>
          <cell r="X106">
            <v>12845280.94756378</v>
          </cell>
          <cell r="Y106">
            <v>13166412.971252874</v>
          </cell>
          <cell r="Z106">
            <v>13495573.295534194</v>
          </cell>
          <cell r="AA106">
            <v>13832962.627922546</v>
          </cell>
          <cell r="AB106">
            <v>14178786.693620609</v>
          </cell>
          <cell r="AC106">
            <v>14533256.360961124</v>
          </cell>
          <cell r="AD106">
            <v>14896587.769985151</v>
          </cell>
          <cell r="AE106">
            <v>15269002.464234781</v>
          </cell>
          <cell r="AF106">
            <v>13809465.463977043</v>
          </cell>
          <cell r="AG106">
            <v>14154702.100576468</v>
          </cell>
          <cell r="AH106">
            <v>14508569.653090879</v>
          </cell>
          <cell r="AI106">
            <v>14871283.894418146</v>
          </cell>
          <cell r="AJ106">
            <v>15243065.991778601</v>
          </cell>
          <cell r="AK106">
            <v>15624142.641573064</v>
          </cell>
          <cell r="AL106">
            <v>16014746.207612392</v>
          </cell>
          <cell r="AM106">
            <v>16415114.862802699</v>
          </cell>
          <cell r="AN106">
            <v>16825492.734372765</v>
          </cell>
          <cell r="AO106">
            <v>17246130.052732084</v>
          </cell>
          <cell r="AP106">
            <v>15320312.196843663</v>
          </cell>
          <cell r="AQ106">
            <v>15703320.001764754</v>
          </cell>
          <cell r="AR106">
            <v>16095903.001808871</v>
          </cell>
          <cell r="AS106">
            <v>16498300.576854091</v>
          </cell>
          <cell r="AT106">
            <v>16910758.091275442</v>
          </cell>
        </row>
        <row r="108">
          <cell r="A108" t="str">
            <v>TOTAL EXPENSES</v>
          </cell>
          <cell r="B108">
            <v>215306359.36126748</v>
          </cell>
          <cell r="C108">
            <v>210207182.38065073</v>
          </cell>
          <cell r="D108">
            <v>209796698.80314776</v>
          </cell>
          <cell r="E108">
            <v>215027998.23539683</v>
          </cell>
          <cell r="F108">
            <v>220390080.1534521</v>
          </cell>
          <cell r="G108">
            <v>225886214.11945876</v>
          </cell>
          <cell r="H108">
            <v>231519751.43461561</v>
          </cell>
          <cell r="I108">
            <v>237294127.18265134</v>
          </cell>
          <cell r="J108">
            <v>243212862.32438797</v>
          </cell>
          <cell r="K108">
            <v>249279565.84466803</v>
          </cell>
          <cell r="L108">
            <v>255497936.95295513</v>
          </cell>
          <cell r="M108">
            <v>261871767.33894935</v>
          </cell>
          <cell r="N108">
            <v>268404943.48459345</v>
          </cell>
          <cell r="O108">
            <v>275101449.03387862</v>
          </cell>
          <cell r="P108">
            <v>281965367.22189593</v>
          </cell>
          <cell r="Q108">
            <v>249724578.29574034</v>
          </cell>
          <cell r="R108">
            <v>255954074.7153042</v>
          </cell>
          <cell r="S108">
            <v>262339308.54535717</v>
          </cell>
          <cell r="T108">
            <v>268884173.22116143</v>
          </cell>
          <cell r="U108">
            <v>275592659.51386082</v>
          </cell>
          <cell r="V108">
            <v>282468857.96387768</v>
          </cell>
          <cell r="W108">
            <v>289516961.37514496</v>
          </cell>
          <cell r="X108">
            <v>296741267.37169391</v>
          </cell>
          <cell r="Y108">
            <v>304146181.01815659</v>
          </cell>
          <cell r="Z108">
            <v>311736217.50578094</v>
          </cell>
          <cell r="AA108">
            <v>319516004.90559578</v>
          </cell>
          <cell r="AB108">
            <v>327490286.99040598</v>
          </cell>
          <cell r="AC108">
            <v>335663926.1273365</v>
          </cell>
          <cell r="AD108">
            <v>344041906.24269027</v>
          </cell>
          <cell r="AE108">
            <v>352629335.86092788</v>
          </cell>
          <cell r="AF108">
            <v>323508917.47424167</v>
          </cell>
          <cell r="AG108">
            <v>331583022.37326807</v>
          </cell>
          <cell r="AH108">
            <v>339858979.89477015</v>
          </cell>
          <cell r="AI108">
            <v>348341836.35430968</v>
          </cell>
          <cell r="AJ108">
            <v>357036764.2253378</v>
          </cell>
          <cell r="AK108">
            <v>365949065.29314154</v>
          </cell>
          <cell r="AL108">
            <v>375084173.88764048</v>
          </cell>
          <cell r="AM108">
            <v>384447660.19700176</v>
          </cell>
          <cell r="AN108">
            <v>394045233.66409719</v>
          </cell>
          <cell r="AO108">
            <v>403882746.46787</v>
          </cell>
          <cell r="AP108">
            <v>365422147.76751161</v>
          </cell>
          <cell r="AQ108">
            <v>374544083.42386973</v>
          </cell>
          <cell r="AR108">
            <v>383894067.47163683</v>
          </cell>
          <cell r="AS108">
            <v>393477801.12059808</v>
          </cell>
          <cell r="AT108">
            <v>403301128.1107834</v>
          </cell>
        </row>
        <row r="110">
          <cell r="A110" t="str">
            <v>Emissions Valuation</v>
          </cell>
          <cell r="B110">
            <v>1</v>
          </cell>
          <cell r="C110">
            <v>2</v>
          </cell>
          <cell r="D110">
            <v>3</v>
          </cell>
          <cell r="E110">
            <v>4</v>
          </cell>
          <cell r="F110">
            <v>5</v>
          </cell>
          <cell r="G110">
            <v>6</v>
          </cell>
          <cell r="H110">
            <v>7</v>
          </cell>
          <cell r="I110">
            <v>8</v>
          </cell>
          <cell r="J110">
            <v>9</v>
          </cell>
          <cell r="K110">
            <v>10</v>
          </cell>
          <cell r="L110">
            <v>11</v>
          </cell>
          <cell r="M110">
            <v>12</v>
          </cell>
          <cell r="N110">
            <v>13</v>
          </cell>
          <cell r="O110">
            <v>14</v>
          </cell>
          <cell r="P110">
            <v>15</v>
          </cell>
          <cell r="Q110">
            <v>16</v>
          </cell>
          <cell r="R110">
            <v>17</v>
          </cell>
          <cell r="S110">
            <v>18</v>
          </cell>
          <cell r="T110">
            <v>19</v>
          </cell>
          <cell r="U110">
            <v>20</v>
          </cell>
          <cell r="V110">
            <v>21</v>
          </cell>
          <cell r="W110">
            <v>22</v>
          </cell>
          <cell r="X110">
            <v>23</v>
          </cell>
          <cell r="Y110">
            <v>24</v>
          </cell>
          <cell r="Z110">
            <v>25</v>
          </cell>
          <cell r="AA110">
            <v>26</v>
          </cell>
          <cell r="AB110">
            <v>27</v>
          </cell>
          <cell r="AC110">
            <v>28</v>
          </cell>
          <cell r="AD110">
            <v>29</v>
          </cell>
          <cell r="AE110">
            <v>30</v>
          </cell>
          <cell r="AF110">
            <v>31</v>
          </cell>
          <cell r="AG110">
            <v>32</v>
          </cell>
          <cell r="AH110">
            <v>33</v>
          </cell>
          <cell r="AI110">
            <v>34</v>
          </cell>
          <cell r="AJ110">
            <v>35</v>
          </cell>
          <cell r="AK110">
            <v>36</v>
          </cell>
          <cell r="AL110">
            <v>37</v>
          </cell>
          <cell r="AM110">
            <v>38</v>
          </cell>
          <cell r="AN110">
            <v>39</v>
          </cell>
          <cell r="AO110">
            <v>40</v>
          </cell>
          <cell r="AP110">
            <v>41</v>
          </cell>
          <cell r="AQ110">
            <v>42</v>
          </cell>
          <cell r="AR110">
            <v>43</v>
          </cell>
          <cell r="AS110">
            <v>44</v>
          </cell>
          <cell r="AT110">
            <v>45</v>
          </cell>
        </row>
        <row r="111">
          <cell r="B111">
            <v>2001</v>
          </cell>
          <cell r="C111">
            <v>2002</v>
          </cell>
          <cell r="D111">
            <v>2003</v>
          </cell>
          <cell r="E111">
            <v>2004</v>
          </cell>
          <cell r="F111">
            <v>2005</v>
          </cell>
          <cell r="G111">
            <v>2006</v>
          </cell>
          <cell r="H111">
            <v>2007</v>
          </cell>
          <cell r="I111">
            <v>2008</v>
          </cell>
          <cell r="J111">
            <v>2009</v>
          </cell>
          <cell r="K111">
            <v>2010</v>
          </cell>
          <cell r="L111">
            <v>2011</v>
          </cell>
          <cell r="M111">
            <v>2012</v>
          </cell>
          <cell r="N111">
            <v>2013</v>
          </cell>
          <cell r="O111">
            <v>2014</v>
          </cell>
          <cell r="P111">
            <v>2015</v>
          </cell>
          <cell r="Q111">
            <v>2016</v>
          </cell>
          <cell r="R111">
            <v>2017</v>
          </cell>
          <cell r="S111">
            <v>2018</v>
          </cell>
          <cell r="T111">
            <v>2019</v>
          </cell>
          <cell r="U111">
            <v>2020</v>
          </cell>
          <cell r="V111">
            <v>2021</v>
          </cell>
          <cell r="W111">
            <v>2022</v>
          </cell>
          <cell r="X111">
            <v>2023</v>
          </cell>
          <cell r="Y111">
            <v>2024</v>
          </cell>
          <cell r="Z111">
            <v>2025</v>
          </cell>
          <cell r="AA111">
            <v>2026</v>
          </cell>
          <cell r="AB111">
            <v>2027</v>
          </cell>
          <cell r="AC111">
            <v>2028</v>
          </cell>
          <cell r="AD111">
            <v>2029</v>
          </cell>
          <cell r="AE111">
            <v>2030</v>
          </cell>
          <cell r="AF111">
            <v>2031</v>
          </cell>
          <cell r="AG111">
            <v>2032</v>
          </cell>
          <cell r="AH111">
            <v>2033</v>
          </cell>
          <cell r="AI111">
            <v>2034</v>
          </cell>
          <cell r="AJ111">
            <v>2035</v>
          </cell>
          <cell r="AK111">
            <v>2036</v>
          </cell>
          <cell r="AL111">
            <v>2037</v>
          </cell>
          <cell r="AM111">
            <v>2038</v>
          </cell>
          <cell r="AN111">
            <v>2039</v>
          </cell>
          <cell r="AO111">
            <v>2040</v>
          </cell>
          <cell r="AP111">
            <v>2041</v>
          </cell>
          <cell r="AQ111">
            <v>2042</v>
          </cell>
          <cell r="AR111">
            <v>2043</v>
          </cell>
          <cell r="AS111">
            <v>2044</v>
          </cell>
          <cell r="AT111">
            <v>2045</v>
          </cell>
        </row>
        <row r="113">
          <cell r="A113" t="str">
            <v>Total Emission Expense (Revenue)</v>
          </cell>
          <cell r="B113">
            <v>5486272.9010022301</v>
          </cell>
          <cell r="C113">
            <v>5623429.7235272862</v>
          </cell>
          <cell r="D113">
            <v>9222472.6060662642</v>
          </cell>
          <cell r="E113">
            <v>9453034.4212179203</v>
          </cell>
          <cell r="F113">
            <v>9689360.2817483675</v>
          </cell>
          <cell r="G113">
            <v>9931594.2887920756</v>
          </cell>
          <cell r="H113">
            <v>10179884.146011876</v>
          </cell>
          <cell r="I113">
            <v>10434381.249662172</v>
          </cell>
          <cell r="J113">
            <v>10695240.780903727</v>
          </cell>
          <cell r="K113">
            <v>10962621.800426317</v>
          </cell>
          <cell r="L113">
            <v>11236687.345436975</v>
          </cell>
          <cell r="M113">
            <v>11517604.529072899</v>
          </cell>
          <cell r="N113">
            <v>11805544.642299719</v>
          </cell>
          <cell r="O113">
            <v>12100683.258357212</v>
          </cell>
          <cell r="P113">
            <v>12403200.33981614</v>
          </cell>
          <cell r="Q113">
            <v>10806288.296064813</v>
          </cell>
          <cell r="R113">
            <v>11076445.503466431</v>
          </cell>
          <cell r="S113">
            <v>11353356.64105309</v>
          </cell>
          <cell r="T113">
            <v>11637190.557079418</v>
          </cell>
          <cell r="U113">
            <v>11928120.321006401</v>
          </cell>
          <cell r="V113">
            <v>12226323.329031561</v>
          </cell>
          <cell r="W113">
            <v>12531981.412257347</v>
          </cell>
          <cell r="X113">
            <v>12845280.94756378</v>
          </cell>
          <cell r="Y113">
            <v>13166412.971252874</v>
          </cell>
          <cell r="Z113">
            <v>13495573.295534194</v>
          </cell>
          <cell r="AA113">
            <v>13832962.627922546</v>
          </cell>
          <cell r="AB113">
            <v>14178786.693620609</v>
          </cell>
          <cell r="AC113">
            <v>14533256.360961124</v>
          </cell>
          <cell r="AD113">
            <v>14896587.769985151</v>
          </cell>
          <cell r="AE113">
            <v>15269002.464234781</v>
          </cell>
          <cell r="AF113">
            <v>13809465.463977043</v>
          </cell>
          <cell r="AG113">
            <v>14154702.100576468</v>
          </cell>
          <cell r="AH113">
            <v>14508569.653090879</v>
          </cell>
          <cell r="AI113">
            <v>14871283.894418146</v>
          </cell>
          <cell r="AJ113">
            <v>15243065.991778601</v>
          </cell>
          <cell r="AK113">
            <v>15624142.641573064</v>
          </cell>
          <cell r="AL113">
            <v>16014746.207612392</v>
          </cell>
          <cell r="AM113">
            <v>16415114.862802699</v>
          </cell>
          <cell r="AN113">
            <v>16825492.734372765</v>
          </cell>
          <cell r="AO113">
            <v>17246130.052732084</v>
          </cell>
          <cell r="AP113">
            <v>15320312.196843663</v>
          </cell>
          <cell r="AQ113">
            <v>15703320.001764754</v>
          </cell>
          <cell r="AR113">
            <v>16095903.001808871</v>
          </cell>
          <cell r="AS113">
            <v>16498300.576854091</v>
          </cell>
          <cell r="AT113">
            <v>16910758.091275442</v>
          </cell>
        </row>
        <row r="114">
          <cell r="A114" t="str">
            <v>Income Taxes Effect (1-Tax Rate)</v>
          </cell>
          <cell r="B114">
            <v>0.59475</v>
          </cell>
          <cell r="C114">
            <v>0.59475</v>
          </cell>
          <cell r="D114">
            <v>0.59475</v>
          </cell>
          <cell r="E114">
            <v>0.59475</v>
          </cell>
          <cell r="F114">
            <v>0.59475</v>
          </cell>
          <cell r="G114">
            <v>0.59475</v>
          </cell>
          <cell r="H114">
            <v>0.59475</v>
          </cell>
          <cell r="I114">
            <v>0.59475</v>
          </cell>
          <cell r="J114">
            <v>0.59475</v>
          </cell>
          <cell r="K114">
            <v>0.59475</v>
          </cell>
          <cell r="L114">
            <v>0.59475</v>
          </cell>
          <cell r="M114">
            <v>0.59475</v>
          </cell>
          <cell r="N114">
            <v>0.59475</v>
          </cell>
          <cell r="O114">
            <v>0.59475</v>
          </cell>
          <cell r="P114">
            <v>0.59475</v>
          </cell>
          <cell r="Q114">
            <v>0.59475</v>
          </cell>
          <cell r="R114">
            <v>0.59475</v>
          </cell>
          <cell r="S114">
            <v>0.59475</v>
          </cell>
          <cell r="T114">
            <v>0.59475</v>
          </cell>
          <cell r="U114">
            <v>0.59475</v>
          </cell>
          <cell r="V114">
            <v>0.59475</v>
          </cell>
          <cell r="W114">
            <v>0.59475</v>
          </cell>
          <cell r="X114">
            <v>0.59475</v>
          </cell>
          <cell r="Y114">
            <v>0.59475</v>
          </cell>
          <cell r="Z114">
            <v>0.59475</v>
          </cell>
          <cell r="AA114">
            <v>0.59475</v>
          </cell>
          <cell r="AB114">
            <v>0.59475</v>
          </cell>
          <cell r="AC114">
            <v>0.59475</v>
          </cell>
          <cell r="AD114">
            <v>0.59475</v>
          </cell>
          <cell r="AE114">
            <v>0.59475</v>
          </cell>
          <cell r="AF114">
            <v>0.59475</v>
          </cell>
          <cell r="AG114">
            <v>0.59475</v>
          </cell>
          <cell r="AH114">
            <v>0.59475</v>
          </cell>
          <cell r="AI114">
            <v>0.59475</v>
          </cell>
          <cell r="AJ114">
            <v>0.59475</v>
          </cell>
          <cell r="AK114">
            <v>0.59475</v>
          </cell>
          <cell r="AL114">
            <v>0.59475</v>
          </cell>
          <cell r="AM114">
            <v>0.59475</v>
          </cell>
          <cell r="AN114">
            <v>0.59475</v>
          </cell>
          <cell r="AO114">
            <v>0.59475</v>
          </cell>
          <cell r="AP114">
            <v>0.59475</v>
          </cell>
          <cell r="AQ114">
            <v>0.59475</v>
          </cell>
          <cell r="AR114">
            <v>0.59475</v>
          </cell>
          <cell r="AS114">
            <v>0.59475</v>
          </cell>
          <cell r="AT114">
            <v>0.59475</v>
          </cell>
        </row>
        <row r="115">
          <cell r="A115" t="str">
            <v>Tax Efected Cash Flow</v>
          </cell>
          <cell r="B115">
            <v>3262960.8078710763</v>
          </cell>
          <cell r="C115">
            <v>3344534.8280678536</v>
          </cell>
          <cell r="D115">
            <v>5485065.5824579103</v>
          </cell>
          <cell r="E115">
            <v>5622192.2220193585</v>
          </cell>
          <cell r="F115">
            <v>5762747.0275698416</v>
          </cell>
          <cell r="G115">
            <v>5906815.7032590872</v>
          </cell>
          <cell r="H115">
            <v>6054486.0958405631</v>
          </cell>
          <cell r="I115">
            <v>6205848.248236577</v>
          </cell>
          <cell r="J115">
            <v>6360994.4544424918</v>
          </cell>
          <cell r="K115">
            <v>6520019.315803552</v>
          </cell>
          <cell r="L115">
            <v>6683019.7986986414</v>
          </cell>
          <cell r="M115">
            <v>6850095.2936661066</v>
          </cell>
          <cell r="N115">
            <v>7021347.6760077579</v>
          </cell>
          <cell r="O115">
            <v>7196881.3679079516</v>
          </cell>
          <cell r="P115">
            <v>7376803.402105649</v>
          </cell>
          <cell r="Q115">
            <v>6427039.964084547</v>
          </cell>
          <cell r="R115">
            <v>6587715.9631866599</v>
          </cell>
          <cell r="S115">
            <v>6752408.8622663254</v>
          </cell>
          <cell r="T115">
            <v>6921219.0838229833</v>
          </cell>
          <cell r="U115">
            <v>7094249.5609185565</v>
          </cell>
          <cell r="V115">
            <v>7271605.7999415202</v>
          </cell>
          <cell r="W115">
            <v>7453395.9449400576</v>
          </cell>
          <cell r="X115">
            <v>7639730.8435635585</v>
          </cell>
          <cell r="Y115">
            <v>7830724.1146526467</v>
          </cell>
          <cell r="Z115">
            <v>8026492.217518962</v>
          </cell>
          <cell r="AA115">
            <v>8227154.5229569348</v>
          </cell>
          <cell r="AB115">
            <v>8432833.3860308565</v>
          </cell>
          <cell r="AC115">
            <v>8643654.2206816282</v>
          </cell>
          <cell r="AD115">
            <v>8859745.5761986692</v>
          </cell>
          <cell r="AE115">
            <v>9081239.2156036366</v>
          </cell>
          <cell r="AF115">
            <v>8213179.584700346</v>
          </cell>
          <cell r="AG115">
            <v>8418509.0743178539</v>
          </cell>
          <cell r="AH115">
            <v>8628971.8011758011</v>
          </cell>
          <cell r="AI115">
            <v>8844696.0962051935</v>
          </cell>
          <cell r="AJ115">
            <v>9065813.4986103233</v>
          </cell>
          <cell r="AK115">
            <v>9292458.8360755797</v>
          </cell>
          <cell r="AL115">
            <v>9524770.3069774695</v>
          </cell>
          <cell r="AM115">
            <v>9762889.5646519046</v>
          </cell>
          <cell r="AN115">
            <v>10006961.803768203</v>
          </cell>
          <cell r="AO115">
            <v>10257135.848862408</v>
          </cell>
          <cell r="AP115">
            <v>9111755.6790727694</v>
          </cell>
          <cell r="AQ115">
            <v>9339549.5710495878</v>
          </cell>
          <cell r="AR115">
            <v>9573038.3103258256</v>
          </cell>
          <cell r="AS115">
            <v>9812364.268083971</v>
          </cell>
          <cell r="AT115">
            <v>10057673.37478607</v>
          </cell>
        </row>
        <row r="116">
          <cell r="A116" t="str">
            <v>Present Value Factor</v>
          </cell>
          <cell r="B116">
            <v>0.95779999999999998</v>
          </cell>
          <cell r="C116">
            <v>0.87870000000000004</v>
          </cell>
          <cell r="D116">
            <v>0.80620000000000003</v>
          </cell>
          <cell r="E116">
            <v>0.73960000000000004</v>
          </cell>
          <cell r="F116">
            <v>0.67849999999999999</v>
          </cell>
          <cell r="G116">
            <v>0.62250000000000005</v>
          </cell>
          <cell r="H116">
            <v>0.57110000000000005</v>
          </cell>
          <cell r="I116">
            <v>0.52400000000000002</v>
          </cell>
          <cell r="J116">
            <v>0.48070000000000002</v>
          </cell>
          <cell r="K116">
            <v>0.441</v>
          </cell>
          <cell r="L116">
            <v>0.40460000000000002</v>
          </cell>
          <cell r="M116">
            <v>0.37119999999999997</v>
          </cell>
          <cell r="N116">
            <v>0.34050000000000002</v>
          </cell>
          <cell r="O116">
            <v>0.31240000000000001</v>
          </cell>
          <cell r="P116">
            <v>0.28660000000000002</v>
          </cell>
          <cell r="Q116">
            <v>0.26300000000000001</v>
          </cell>
          <cell r="R116">
            <v>0.2412</v>
          </cell>
          <cell r="S116">
            <v>0.2213</v>
          </cell>
          <cell r="T116">
            <v>0.2031</v>
          </cell>
          <cell r="U116">
            <v>0.18629999999999999</v>
          </cell>
          <cell r="V116">
            <v>0.1709</v>
          </cell>
          <cell r="W116">
            <v>0.15679999999999999</v>
          </cell>
          <cell r="X116">
            <v>0.14380000000000001</v>
          </cell>
          <cell r="Y116">
            <v>0.13200000000000001</v>
          </cell>
          <cell r="Z116">
            <v>0.1211</v>
          </cell>
          <cell r="AA116">
            <v>0.1111</v>
          </cell>
          <cell r="AB116">
            <v>0.1019</v>
          </cell>
          <cell r="AC116">
            <v>9.35E-2</v>
          </cell>
          <cell r="AD116">
            <v>8.5800000000000001E-2</v>
          </cell>
          <cell r="AE116">
            <v>7.8700000000000006E-2</v>
          </cell>
          <cell r="AF116">
            <v>7.22E-2</v>
          </cell>
          <cell r="AG116">
            <v>6.6199999999999995E-2</v>
          </cell>
          <cell r="AH116">
            <v>6.08E-2</v>
          </cell>
          <cell r="AI116">
            <v>5.57E-2</v>
          </cell>
          <cell r="AJ116">
            <v>5.11E-2</v>
          </cell>
          <cell r="AK116">
            <v>4.6899999999999997E-2</v>
          </cell>
          <cell r="AL116">
            <v>4.2999999999999997E-2</v>
          </cell>
          <cell r="AM116">
            <v>3.95E-2</v>
          </cell>
          <cell r="AN116">
            <v>3.6200000000000003E-2</v>
          </cell>
          <cell r="AO116">
            <v>3.32E-2</v>
          </cell>
          <cell r="AP116">
            <v>3.0499999999999999E-2</v>
          </cell>
          <cell r="AQ116">
            <v>2.8000000000000001E-2</v>
          </cell>
          <cell r="AR116">
            <v>2.5700000000000001E-2</v>
          </cell>
          <cell r="AS116">
            <v>2.35E-2</v>
          </cell>
          <cell r="AT116">
            <v>2.1600000000000001E-2</v>
          </cell>
        </row>
        <row r="117">
          <cell r="A117" t="str">
            <v>Present Value Cash Flow</v>
          </cell>
          <cell r="B117">
            <v>3125263.8617789168</v>
          </cell>
          <cell r="C117">
            <v>2938842.7534232233</v>
          </cell>
          <cell r="D117">
            <v>4422059.8725775676</v>
          </cell>
          <cell r="E117">
            <v>4158173.367405518</v>
          </cell>
          <cell r="F117">
            <v>3910023.8582061375</v>
          </cell>
          <cell r="G117">
            <v>3676992.775278782</v>
          </cell>
          <cell r="H117">
            <v>3457717.009334546</v>
          </cell>
          <cell r="I117">
            <v>3251864.4820759664</v>
          </cell>
          <cell r="J117">
            <v>3057730.0342505057</v>
          </cell>
          <cell r="K117">
            <v>2875328.5182693666</v>
          </cell>
          <cell r="L117">
            <v>2703949.8105534706</v>
          </cell>
          <cell r="M117">
            <v>2542755.3730088584</v>
          </cell>
          <cell r="N117">
            <v>2390768.8836806417</v>
          </cell>
          <cell r="O117">
            <v>2248305.739334444</v>
          </cell>
          <cell r="P117">
            <v>2114191.8550434792</v>
          </cell>
          <cell r="Q117">
            <v>1690311.5105542359</v>
          </cell>
          <cell r="R117">
            <v>1588957.0903206223</v>
          </cell>
          <cell r="S117">
            <v>1494308.0812195379</v>
          </cell>
          <cell r="T117">
            <v>1405699.595924448</v>
          </cell>
          <cell r="U117">
            <v>1321658.693199127</v>
          </cell>
          <cell r="V117">
            <v>1242717.4312100059</v>
          </cell>
          <cell r="W117">
            <v>1168692.484166601</v>
          </cell>
          <cell r="X117">
            <v>1098593.2953044397</v>
          </cell>
          <cell r="Y117">
            <v>1033655.5831341494</v>
          </cell>
          <cell r="Z117">
            <v>972008.20754154632</v>
          </cell>
          <cell r="AA117">
            <v>914036.86750051554</v>
          </cell>
          <cell r="AB117">
            <v>859305.72203654435</v>
          </cell>
          <cell r="AC117">
            <v>808181.66963373229</v>
          </cell>
          <cell r="AD117">
            <v>760166.17043784587</v>
          </cell>
          <cell r="AE117">
            <v>714693.5262680063</v>
          </cell>
          <cell r="AF117">
            <v>592991.56601536495</v>
          </cell>
          <cell r="AG117">
            <v>557305.30071984185</v>
          </cell>
          <cell r="AH117">
            <v>524641.48551148875</v>
          </cell>
          <cell r="AI117">
            <v>492649.57255862927</v>
          </cell>
          <cell r="AJ117">
            <v>463263.0697789875</v>
          </cell>
          <cell r="AK117">
            <v>435816.31941194466</v>
          </cell>
          <cell r="AL117">
            <v>409565.12320003117</v>
          </cell>
          <cell r="AM117">
            <v>385634.13780375023</v>
          </cell>
          <cell r="AN117">
            <v>362252.01729640894</v>
          </cell>
          <cell r="AO117">
            <v>340536.91018223192</v>
          </cell>
          <cell r="AP117">
            <v>277908.54821171943</v>
          </cell>
          <cell r="AQ117">
            <v>261507.38798938846</v>
          </cell>
          <cell r="AR117">
            <v>246027.08457537374</v>
          </cell>
          <cell r="AS117">
            <v>230590.56029997332</v>
          </cell>
          <cell r="AT117">
            <v>217245.74489537912</v>
          </cell>
        </row>
        <row r="118">
          <cell r="A118" t="str">
            <v>Sum of Cash Flow PV</v>
          </cell>
          <cell r="B118">
            <v>69051025.561352566</v>
          </cell>
        </row>
        <row r="120">
          <cell r="A120" t="str">
            <v xml:space="preserve"> TOTAL CAPITAL EXPENDITURES</v>
          </cell>
          <cell r="B120">
            <v>2629166.6666666665</v>
          </cell>
          <cell r="C120">
            <v>2694895.833333333</v>
          </cell>
          <cell r="D120">
            <v>2762268.2291666665</v>
          </cell>
          <cell r="E120">
            <v>2831324.934895833</v>
          </cell>
          <cell r="F120">
            <v>2902108.0582682285</v>
          </cell>
          <cell r="G120">
            <v>2974660.7597249341</v>
          </cell>
          <cell r="H120">
            <v>3049027.2787180571</v>
          </cell>
          <cell r="I120">
            <v>3125252.9606860084</v>
          </cell>
          <cell r="J120">
            <v>3203384.2847031583</v>
          </cell>
          <cell r="K120">
            <v>3283468.8918207372</v>
          </cell>
          <cell r="L120">
            <v>3365555.6141162552</v>
          </cell>
          <cell r="M120">
            <v>3449694.5044691614</v>
          </cell>
          <cell r="N120">
            <v>3535936.8670808901</v>
          </cell>
          <cell r="O120">
            <v>3624335.2887579119</v>
          </cell>
          <cell r="P120">
            <v>3714943.6709768595</v>
          </cell>
          <cell r="Q120">
            <v>3807817.2627512808</v>
          </cell>
          <cell r="R120">
            <v>3903012.6943200626</v>
          </cell>
          <cell r="S120">
            <v>4000588.0116780638</v>
          </cell>
          <cell r="T120">
            <v>4100602.711970015</v>
          </cell>
          <cell r="U120">
            <v>4203117.7797692651</v>
          </cell>
          <cell r="V120">
            <v>4308195.7242634967</v>
          </cell>
          <cell r="W120">
            <v>4415900.6173700839</v>
          </cell>
          <cell r="X120">
            <v>4526298.132804336</v>
          </cell>
          <cell r="Y120">
            <v>4639455.5861244444</v>
          </cell>
          <cell r="Z120">
            <v>4755441.9757775553</v>
          </cell>
          <cell r="AA120">
            <v>4874328.0251719933</v>
          </cell>
          <cell r="AB120">
            <v>4996186.2258012928</v>
          </cell>
          <cell r="AC120">
            <v>5121090.8814463243</v>
          </cell>
          <cell r="AD120">
            <v>5249118.1534824818</v>
          </cell>
          <cell r="AE120">
            <v>5380346.1073195431</v>
          </cell>
          <cell r="AF120">
            <v>5514854.7600025311</v>
          </cell>
          <cell r="AG120">
            <v>5652726.1290025935</v>
          </cell>
          <cell r="AH120">
            <v>5794044.2822276577</v>
          </cell>
          <cell r="AI120">
            <v>5938895.3892833488</v>
          </cell>
          <cell r="AJ120">
            <v>6087367.7740154322</v>
          </cell>
          <cell r="AK120">
            <v>6239551.9683658173</v>
          </cell>
          <cell r="AL120">
            <v>6395540.7675749622</v>
          </cell>
          <cell r="AM120">
            <v>6555429.2867643358</v>
          </cell>
          <cell r="AN120">
            <v>6719315.0189334434</v>
          </cell>
          <cell r="AO120">
            <v>6887297.8944067787</v>
          </cell>
          <cell r="AP120">
            <v>7059480.3417669479</v>
          </cell>
          <cell r="AQ120">
            <v>7235967.350311121</v>
          </cell>
          <cell r="AR120">
            <v>7416866.5340688983</v>
          </cell>
          <cell r="AS120">
            <v>7602288.1974206204</v>
          </cell>
          <cell r="AT120">
            <v>7792345.4023561347</v>
          </cell>
        </row>
        <row r="122">
          <cell r="A122" t="str">
            <v>FMV ANALYSIS</v>
          </cell>
        </row>
        <row r="123">
          <cell r="A123" t="str">
            <v>DEPRECIATION</v>
          </cell>
        </row>
        <row r="124">
          <cell r="B124" t="str">
            <v>ASSET</v>
          </cell>
        </row>
        <row r="125">
          <cell r="A125" t="str">
            <v>LIFE CLASS</v>
          </cell>
          <cell r="B125" t="str">
            <v>VALUE</v>
          </cell>
        </row>
        <row r="126">
          <cell r="A126" t="str">
            <v>7 Year Accelerated</v>
          </cell>
          <cell r="B126">
            <v>0</v>
          </cell>
        </row>
        <row r="127">
          <cell r="A127" t="str">
            <v>10 Year Straight-Line</v>
          </cell>
          <cell r="B127">
            <v>0</v>
          </cell>
        </row>
        <row r="128">
          <cell r="A128" t="str">
            <v>15 Year Accelerated</v>
          </cell>
          <cell r="B128">
            <v>0</v>
          </cell>
        </row>
        <row r="129">
          <cell r="A129" t="str">
            <v>20 Year Accelerated</v>
          </cell>
          <cell r="B129">
            <v>606179759.15499997</v>
          </cell>
        </row>
        <row r="130">
          <cell r="A130" t="str">
            <v>20 Year Straight-Line</v>
          </cell>
          <cell r="B130">
            <v>0</v>
          </cell>
        </row>
        <row r="131">
          <cell r="A131" t="str">
            <v>28 Year Straight-Line</v>
          </cell>
          <cell r="B131">
            <v>0</v>
          </cell>
        </row>
        <row r="132">
          <cell r="A132" t="str">
            <v>39 Year Straight-Line</v>
          </cell>
          <cell r="B132">
            <v>9231163.8449999988</v>
          </cell>
        </row>
        <row r="133">
          <cell r="A133" t="str">
            <v>40 Year Straight-Line</v>
          </cell>
          <cell r="B133">
            <v>0</v>
          </cell>
        </row>
        <row r="134">
          <cell r="A134" t="str">
            <v>Total</v>
          </cell>
          <cell r="B134">
            <v>615410923</v>
          </cell>
        </row>
        <row r="136">
          <cell r="A136" t="str">
            <v>Depreciation Percentages</v>
          </cell>
          <cell r="B136">
            <v>1</v>
          </cell>
          <cell r="C136">
            <v>2</v>
          </cell>
          <cell r="D136">
            <v>3</v>
          </cell>
          <cell r="E136">
            <v>4</v>
          </cell>
          <cell r="F136">
            <v>5</v>
          </cell>
          <cell r="G136">
            <v>6</v>
          </cell>
          <cell r="H136">
            <v>7</v>
          </cell>
          <cell r="I136">
            <v>8</v>
          </cell>
          <cell r="J136">
            <v>9</v>
          </cell>
          <cell r="K136">
            <v>10</v>
          </cell>
          <cell r="L136">
            <v>11</v>
          </cell>
          <cell r="M136">
            <v>12</v>
          </cell>
          <cell r="N136">
            <v>13</v>
          </cell>
          <cell r="O136">
            <v>14</v>
          </cell>
          <cell r="P136">
            <v>15</v>
          </cell>
          <cell r="Q136">
            <v>16</v>
          </cell>
          <cell r="R136">
            <v>17</v>
          </cell>
          <cell r="S136">
            <v>18</v>
          </cell>
          <cell r="T136">
            <v>19</v>
          </cell>
          <cell r="U136">
            <v>20</v>
          </cell>
          <cell r="V136">
            <v>21</v>
          </cell>
          <cell r="W136">
            <v>22</v>
          </cell>
          <cell r="X136">
            <v>23</v>
          </cell>
          <cell r="Y136">
            <v>24</v>
          </cell>
          <cell r="Z136">
            <v>25</v>
          </cell>
          <cell r="AA136">
            <v>26</v>
          </cell>
          <cell r="AB136">
            <v>27</v>
          </cell>
          <cell r="AC136">
            <v>28</v>
          </cell>
          <cell r="AD136">
            <v>29</v>
          </cell>
          <cell r="AE136">
            <v>30</v>
          </cell>
          <cell r="AF136">
            <v>31</v>
          </cell>
          <cell r="AG136">
            <v>32</v>
          </cell>
          <cell r="AH136">
            <v>33</v>
          </cell>
          <cell r="AI136">
            <v>34</v>
          </cell>
          <cell r="AJ136">
            <v>35</v>
          </cell>
          <cell r="AK136">
            <v>36</v>
          </cell>
          <cell r="AL136">
            <v>37</v>
          </cell>
          <cell r="AM136">
            <v>38</v>
          </cell>
          <cell r="AN136">
            <v>39</v>
          </cell>
          <cell r="AO136">
            <v>40</v>
          </cell>
          <cell r="AP136">
            <v>41</v>
          </cell>
          <cell r="AQ136">
            <v>42</v>
          </cell>
          <cell r="AR136">
            <v>43</v>
          </cell>
          <cell r="AS136">
            <v>44</v>
          </cell>
          <cell r="AT136">
            <v>45</v>
          </cell>
        </row>
        <row r="137">
          <cell r="A137" t="str">
            <v>Life Class</v>
          </cell>
          <cell r="B137">
            <v>2001</v>
          </cell>
          <cell r="C137">
            <v>2002</v>
          </cell>
          <cell r="D137">
            <v>2003</v>
          </cell>
          <cell r="E137">
            <v>2004</v>
          </cell>
          <cell r="F137">
            <v>2005</v>
          </cell>
          <cell r="G137">
            <v>2006</v>
          </cell>
          <cell r="H137">
            <v>2007</v>
          </cell>
          <cell r="I137">
            <v>2008</v>
          </cell>
          <cell r="J137">
            <v>2009</v>
          </cell>
          <cell r="K137">
            <v>2010</v>
          </cell>
          <cell r="L137">
            <v>2011</v>
          </cell>
          <cell r="M137">
            <v>2012</v>
          </cell>
          <cell r="N137">
            <v>2013</v>
          </cell>
          <cell r="O137">
            <v>2014</v>
          </cell>
          <cell r="P137">
            <v>2015</v>
          </cell>
          <cell r="Q137">
            <v>2016</v>
          </cell>
          <cell r="R137">
            <v>2017</v>
          </cell>
          <cell r="S137">
            <v>2018</v>
          </cell>
          <cell r="T137">
            <v>2019</v>
          </cell>
          <cell r="U137">
            <v>2020</v>
          </cell>
          <cell r="V137">
            <v>2021</v>
          </cell>
          <cell r="W137">
            <v>2022</v>
          </cell>
          <cell r="X137">
            <v>2023</v>
          </cell>
          <cell r="Y137">
            <v>2024</v>
          </cell>
          <cell r="Z137">
            <v>2025</v>
          </cell>
          <cell r="AA137">
            <v>2026</v>
          </cell>
          <cell r="AB137">
            <v>2027</v>
          </cell>
          <cell r="AC137">
            <v>2028</v>
          </cell>
          <cell r="AD137">
            <v>2029</v>
          </cell>
          <cell r="AE137">
            <v>2030</v>
          </cell>
          <cell r="AF137">
            <v>2031</v>
          </cell>
          <cell r="AG137">
            <v>2032</v>
          </cell>
          <cell r="AH137">
            <v>2033</v>
          </cell>
          <cell r="AI137">
            <v>2034</v>
          </cell>
          <cell r="AJ137">
            <v>2035</v>
          </cell>
          <cell r="AK137">
            <v>2036</v>
          </cell>
          <cell r="AL137">
            <v>2037</v>
          </cell>
          <cell r="AM137">
            <v>2038</v>
          </cell>
          <cell r="AN137">
            <v>2039</v>
          </cell>
          <cell r="AO137">
            <v>2040</v>
          </cell>
          <cell r="AP137">
            <v>2041</v>
          </cell>
          <cell r="AQ137">
            <v>2042</v>
          </cell>
          <cell r="AR137">
            <v>2043</v>
          </cell>
          <cell r="AS137">
            <v>2044</v>
          </cell>
          <cell r="AT137">
            <v>2045</v>
          </cell>
        </row>
        <row r="139">
          <cell r="A139" t="str">
            <v>7 Year Accelerated</v>
          </cell>
          <cell r="B139">
            <v>0.1429</v>
          </cell>
          <cell r="C139">
            <v>0.24490000000000001</v>
          </cell>
          <cell r="D139">
            <v>0.1749</v>
          </cell>
          <cell r="E139">
            <v>0.1249</v>
          </cell>
          <cell r="F139">
            <v>8.9300000000000004E-2</v>
          </cell>
          <cell r="G139">
            <v>8.9200000000000002E-2</v>
          </cell>
          <cell r="H139">
            <v>8.9300000000000004E-2</v>
          </cell>
          <cell r="I139">
            <v>4.4600000000000001E-2</v>
          </cell>
        </row>
        <row r="140">
          <cell r="A140" t="str">
            <v>10 Year Straight-Line</v>
          </cell>
          <cell r="B140">
            <v>0.05</v>
          </cell>
          <cell r="C140">
            <v>0.1</v>
          </cell>
          <cell r="D140">
            <v>0.1</v>
          </cell>
          <cell r="E140">
            <v>0.1</v>
          </cell>
          <cell r="F140">
            <v>0.1</v>
          </cell>
          <cell r="G140">
            <v>0.1</v>
          </cell>
          <cell r="H140">
            <v>0.1</v>
          </cell>
          <cell r="I140">
            <v>0.1</v>
          </cell>
          <cell r="J140">
            <v>0.1</v>
          </cell>
          <cell r="K140">
            <v>0.1</v>
          </cell>
          <cell r="L140">
            <v>0.05</v>
          </cell>
        </row>
        <row r="141">
          <cell r="A141" t="str">
            <v>15 Year Accelerated</v>
          </cell>
          <cell r="B141">
            <v>0.05</v>
          </cell>
          <cell r="C141">
            <v>9.5000000000000001E-2</v>
          </cell>
          <cell r="D141">
            <v>8.5500000000000007E-2</v>
          </cell>
          <cell r="E141">
            <v>7.6999999999999999E-2</v>
          </cell>
          <cell r="F141">
            <v>6.93E-2</v>
          </cell>
          <cell r="G141">
            <v>6.2300000000000001E-2</v>
          </cell>
          <cell r="H141">
            <v>5.8999999999999997E-2</v>
          </cell>
          <cell r="I141">
            <v>5.8999999999999997E-2</v>
          </cell>
          <cell r="J141">
            <v>5.91E-2</v>
          </cell>
          <cell r="K141">
            <v>5.8999999999999997E-2</v>
          </cell>
          <cell r="L141">
            <v>5.91E-2</v>
          </cell>
          <cell r="M141">
            <v>5.8999999999999997E-2</v>
          </cell>
          <cell r="N141">
            <v>5.91E-2</v>
          </cell>
          <cell r="O141">
            <v>5.8999999999999997E-2</v>
          </cell>
          <cell r="P141">
            <v>5.91E-2</v>
          </cell>
          <cell r="Q141">
            <v>2.9499999999999998E-2</v>
          </cell>
        </row>
        <row r="142">
          <cell r="A142" t="str">
            <v>20 Year Accelerated</v>
          </cell>
          <cell r="B142">
            <v>3.7499999999999999E-2</v>
          </cell>
          <cell r="C142">
            <v>7.2190000000000004E-2</v>
          </cell>
          <cell r="D142">
            <v>6.6769999999999996E-2</v>
          </cell>
          <cell r="E142">
            <v>6.1769999999999999E-2</v>
          </cell>
          <cell r="F142">
            <v>5.713E-2</v>
          </cell>
          <cell r="G142">
            <v>5.2850000000000001E-2</v>
          </cell>
          <cell r="H142">
            <v>4.888E-2</v>
          </cell>
          <cell r="I142">
            <v>4.5220000000000003E-2</v>
          </cell>
          <cell r="J142">
            <v>4.462E-2</v>
          </cell>
          <cell r="K142">
            <v>4.4609999999999997E-2</v>
          </cell>
          <cell r="L142">
            <v>4.462E-2</v>
          </cell>
          <cell r="M142">
            <v>4.4609999999999997E-2</v>
          </cell>
          <cell r="N142">
            <v>4.462E-2</v>
          </cell>
          <cell r="O142">
            <v>4.4609999999999997E-2</v>
          </cell>
          <cell r="P142">
            <v>4.462E-2</v>
          </cell>
          <cell r="Q142">
            <v>4.4609999999999997E-2</v>
          </cell>
          <cell r="R142">
            <v>4.462E-2</v>
          </cell>
          <cell r="S142">
            <v>4.4609999999999997E-2</v>
          </cell>
          <cell r="T142">
            <v>4.462E-2</v>
          </cell>
          <cell r="U142">
            <v>4.4609999999999997E-2</v>
          </cell>
          <cell r="V142">
            <v>2.231E-2</v>
          </cell>
        </row>
        <row r="143">
          <cell r="A143" t="str">
            <v>20 Year Straight-Line</v>
          </cell>
          <cell r="B143">
            <v>2.5000000000000001E-2</v>
          </cell>
          <cell r="C143">
            <v>0.05</v>
          </cell>
          <cell r="D143">
            <v>0.05</v>
          </cell>
          <cell r="E143">
            <v>0.05</v>
          </cell>
          <cell r="F143">
            <v>0.05</v>
          </cell>
          <cell r="G143">
            <v>0.05</v>
          </cell>
          <cell r="H143">
            <v>0.05</v>
          </cell>
          <cell r="I143">
            <v>0.05</v>
          </cell>
          <cell r="J143">
            <v>0.05</v>
          </cell>
          <cell r="K143">
            <v>0.05</v>
          </cell>
          <cell r="L143">
            <v>0.05</v>
          </cell>
          <cell r="M143">
            <v>0.05</v>
          </cell>
          <cell r="N143">
            <v>0.05</v>
          </cell>
          <cell r="O143">
            <v>0.05</v>
          </cell>
          <cell r="P143">
            <v>0.05</v>
          </cell>
          <cell r="Q143">
            <v>0.05</v>
          </cell>
          <cell r="R143">
            <v>0.05</v>
          </cell>
          <cell r="S143">
            <v>0.05</v>
          </cell>
          <cell r="T143">
            <v>0.05</v>
          </cell>
          <cell r="U143">
            <v>0.05</v>
          </cell>
          <cell r="V143">
            <v>2.5000000000000001E-2</v>
          </cell>
        </row>
        <row r="144">
          <cell r="A144" t="str">
            <v>20 Year Accelerated</v>
          </cell>
          <cell r="B144">
            <v>3.7499999999999999E-2</v>
          </cell>
          <cell r="C144">
            <v>7.2190000000000004E-2</v>
          </cell>
          <cell r="D144">
            <v>6.6769999999999996E-2</v>
          </cell>
          <cell r="E144">
            <v>6.1769999999999999E-2</v>
          </cell>
          <cell r="F144">
            <v>5.713E-2</v>
          </cell>
          <cell r="G144">
            <v>5.2850000000000001E-2</v>
          </cell>
          <cell r="H144">
            <v>4.888E-2</v>
          </cell>
          <cell r="I144">
            <v>4.5220000000000003E-2</v>
          </cell>
          <cell r="J144">
            <v>4.462E-2</v>
          </cell>
          <cell r="K144">
            <v>4.4609999999999997E-2</v>
          </cell>
          <cell r="L144">
            <v>4.462E-2</v>
          </cell>
          <cell r="M144">
            <v>4.4609999999999997E-2</v>
          </cell>
          <cell r="N144">
            <v>4.462E-2</v>
          </cell>
          <cell r="O144">
            <v>4.4609999999999997E-2</v>
          </cell>
          <cell r="P144">
            <v>4.462E-2</v>
          </cell>
          <cell r="Q144">
            <v>4.4609999999999997E-2</v>
          </cell>
          <cell r="R144">
            <v>4.462E-2</v>
          </cell>
          <cell r="S144">
            <v>4.4609999999999997E-2</v>
          </cell>
          <cell r="T144">
            <v>4.462E-2</v>
          </cell>
          <cell r="U144">
            <v>4.4609999999999997E-2</v>
          </cell>
          <cell r="V144">
            <v>2.231E-2</v>
          </cell>
        </row>
        <row r="145">
          <cell r="A145" t="str">
            <v>39 Year Straight-Line</v>
          </cell>
          <cell r="B145">
            <v>1.282E-2</v>
          </cell>
          <cell r="C145">
            <v>2.564E-2</v>
          </cell>
          <cell r="D145">
            <v>2.564E-2</v>
          </cell>
          <cell r="E145">
            <v>2.564E-2</v>
          </cell>
          <cell r="F145">
            <v>2.564E-2</v>
          </cell>
          <cell r="G145">
            <v>2.564E-2</v>
          </cell>
          <cell r="H145">
            <v>2.564E-2</v>
          </cell>
          <cell r="I145">
            <v>2.564E-2</v>
          </cell>
          <cell r="J145">
            <v>2.564E-2</v>
          </cell>
          <cell r="K145">
            <v>2.564E-2</v>
          </cell>
          <cell r="L145">
            <v>2.564E-2</v>
          </cell>
          <cell r="M145">
            <v>2.564E-2</v>
          </cell>
          <cell r="N145">
            <v>2.564E-2</v>
          </cell>
          <cell r="O145">
            <v>2.564E-2</v>
          </cell>
          <cell r="P145">
            <v>2.564E-2</v>
          </cell>
          <cell r="Q145">
            <v>2.564E-2</v>
          </cell>
          <cell r="R145">
            <v>2.564E-2</v>
          </cell>
          <cell r="S145">
            <v>2.564E-2</v>
          </cell>
          <cell r="T145">
            <v>2.564E-2</v>
          </cell>
          <cell r="U145">
            <v>2.564E-2</v>
          </cell>
          <cell r="V145">
            <v>2.564E-2</v>
          </cell>
          <cell r="W145">
            <v>2.564E-2</v>
          </cell>
          <cell r="X145">
            <v>2.564E-2</v>
          </cell>
          <cell r="Y145">
            <v>2.564E-2</v>
          </cell>
          <cell r="Z145">
            <v>2.564E-2</v>
          </cell>
          <cell r="AA145">
            <v>2.564E-2</v>
          </cell>
          <cell r="AB145">
            <v>2.564E-2</v>
          </cell>
          <cell r="AC145">
            <v>2.564E-2</v>
          </cell>
          <cell r="AD145">
            <v>2.564E-2</v>
          </cell>
          <cell r="AE145">
            <v>2.564E-2</v>
          </cell>
          <cell r="AF145">
            <v>2.564E-2</v>
          </cell>
          <cell r="AG145">
            <v>2.564E-2</v>
          </cell>
          <cell r="AH145">
            <v>2.564E-2</v>
          </cell>
          <cell r="AI145">
            <v>2.564E-2</v>
          </cell>
          <cell r="AJ145">
            <v>2.564E-2</v>
          </cell>
          <cell r="AK145">
            <v>2.564E-2</v>
          </cell>
          <cell r="AL145">
            <v>2.564E-2</v>
          </cell>
          <cell r="AM145">
            <v>2.564E-2</v>
          </cell>
          <cell r="AN145">
            <v>2.564E-2</v>
          </cell>
          <cell r="AO145">
            <v>1.282E-2</v>
          </cell>
        </row>
        <row r="146">
          <cell r="A146" t="str">
            <v>40 Year Straight-Line</v>
          </cell>
          <cell r="B146">
            <v>1.2500000000000001E-2</v>
          </cell>
          <cell r="C146">
            <v>2.5000000000000001E-2</v>
          </cell>
          <cell r="D146">
            <v>2.5000000000000001E-2</v>
          </cell>
          <cell r="E146">
            <v>2.5000000000000001E-2</v>
          </cell>
          <cell r="F146">
            <v>2.5000000000000001E-2</v>
          </cell>
          <cell r="G146">
            <v>2.5000000000000001E-2</v>
          </cell>
          <cell r="H146">
            <v>2.5000000000000001E-2</v>
          </cell>
          <cell r="I146">
            <v>2.5000000000000001E-2</v>
          </cell>
          <cell r="J146">
            <v>2.5000000000000001E-2</v>
          </cell>
          <cell r="K146">
            <v>2.5000000000000001E-2</v>
          </cell>
          <cell r="L146">
            <v>2.5000000000000001E-2</v>
          </cell>
          <cell r="M146">
            <v>2.5000000000000001E-2</v>
          </cell>
          <cell r="N146">
            <v>2.5000000000000001E-2</v>
          </cell>
          <cell r="O146">
            <v>2.5000000000000001E-2</v>
          </cell>
          <cell r="P146">
            <v>2.5000000000000001E-2</v>
          </cell>
          <cell r="Q146">
            <v>2.5000000000000001E-2</v>
          </cell>
          <cell r="R146">
            <v>2.5000000000000001E-2</v>
          </cell>
          <cell r="S146">
            <v>2.5000000000000001E-2</v>
          </cell>
          <cell r="T146">
            <v>2.5000000000000001E-2</v>
          </cell>
          <cell r="U146">
            <v>2.5000000000000001E-2</v>
          </cell>
          <cell r="V146">
            <v>2.5000000000000001E-2</v>
          </cell>
          <cell r="W146">
            <v>2.5000000000000001E-2</v>
          </cell>
          <cell r="X146">
            <v>2.5000000000000001E-2</v>
          </cell>
          <cell r="Y146">
            <v>2.5000000000000001E-2</v>
          </cell>
          <cell r="Z146">
            <v>2.5000000000000001E-2</v>
          </cell>
          <cell r="AA146">
            <v>2.5000000000000001E-2</v>
          </cell>
          <cell r="AB146">
            <v>2.5000000000000001E-2</v>
          </cell>
          <cell r="AC146">
            <v>2.5000000000000001E-2</v>
          </cell>
          <cell r="AD146">
            <v>2.5000000000000001E-2</v>
          </cell>
          <cell r="AE146">
            <v>2.5000000000000001E-2</v>
          </cell>
          <cell r="AF146">
            <v>2.5000000000000001E-2</v>
          </cell>
          <cell r="AG146">
            <v>2.5000000000000001E-2</v>
          </cell>
          <cell r="AH146">
            <v>2.5000000000000001E-2</v>
          </cell>
          <cell r="AI146">
            <v>2.5000000000000001E-2</v>
          </cell>
          <cell r="AJ146">
            <v>2.5000000000000001E-2</v>
          </cell>
          <cell r="AK146">
            <v>2.5000000000000001E-2</v>
          </cell>
          <cell r="AL146">
            <v>2.5000000000000001E-2</v>
          </cell>
          <cell r="AM146">
            <v>2.5000000000000001E-2</v>
          </cell>
          <cell r="AN146">
            <v>2.5000000000000001E-2</v>
          </cell>
          <cell r="AO146">
            <v>2.5000000000000001E-2</v>
          </cell>
          <cell r="AP146">
            <v>1.2500000000000001E-2</v>
          </cell>
        </row>
        <row r="148">
          <cell r="B148">
            <v>1</v>
          </cell>
          <cell r="C148">
            <v>2</v>
          </cell>
          <cell r="D148">
            <v>3</v>
          </cell>
          <cell r="E148">
            <v>4</v>
          </cell>
          <cell r="F148">
            <v>5</v>
          </cell>
          <cell r="G148">
            <v>6</v>
          </cell>
          <cell r="H148">
            <v>7</v>
          </cell>
          <cell r="I148">
            <v>8</v>
          </cell>
          <cell r="J148">
            <v>9</v>
          </cell>
          <cell r="K148">
            <v>10</v>
          </cell>
          <cell r="L148">
            <v>11</v>
          </cell>
          <cell r="M148">
            <v>12</v>
          </cell>
          <cell r="N148">
            <v>13</v>
          </cell>
          <cell r="O148">
            <v>14</v>
          </cell>
          <cell r="P148">
            <v>15</v>
          </cell>
          <cell r="Q148">
            <v>16</v>
          </cell>
          <cell r="R148">
            <v>17</v>
          </cell>
          <cell r="S148">
            <v>18</v>
          </cell>
          <cell r="T148">
            <v>19</v>
          </cell>
          <cell r="U148">
            <v>20</v>
          </cell>
          <cell r="V148">
            <v>21</v>
          </cell>
          <cell r="W148">
            <v>22</v>
          </cell>
          <cell r="X148">
            <v>23</v>
          </cell>
          <cell r="Y148">
            <v>24</v>
          </cell>
          <cell r="Z148">
            <v>25</v>
          </cell>
          <cell r="AA148">
            <v>26</v>
          </cell>
          <cell r="AB148">
            <v>27</v>
          </cell>
          <cell r="AC148">
            <v>28</v>
          </cell>
          <cell r="AD148">
            <v>29</v>
          </cell>
          <cell r="AE148">
            <v>30</v>
          </cell>
          <cell r="AF148">
            <v>31</v>
          </cell>
          <cell r="AG148">
            <v>32</v>
          </cell>
          <cell r="AH148">
            <v>33</v>
          </cell>
          <cell r="AI148">
            <v>34</v>
          </cell>
          <cell r="AJ148">
            <v>35</v>
          </cell>
          <cell r="AK148">
            <v>36</v>
          </cell>
          <cell r="AL148">
            <v>37</v>
          </cell>
          <cell r="AM148">
            <v>38</v>
          </cell>
          <cell r="AN148">
            <v>39</v>
          </cell>
          <cell r="AO148">
            <v>40</v>
          </cell>
          <cell r="AP148">
            <v>41</v>
          </cell>
          <cell r="AQ148">
            <v>42</v>
          </cell>
          <cell r="AR148">
            <v>43</v>
          </cell>
          <cell r="AS148">
            <v>44</v>
          </cell>
          <cell r="AT148">
            <v>45</v>
          </cell>
        </row>
        <row r="149">
          <cell r="A149" t="str">
            <v>Life Class</v>
          </cell>
          <cell r="B149">
            <v>2001</v>
          </cell>
          <cell r="C149">
            <v>2002</v>
          </cell>
          <cell r="D149">
            <v>2003</v>
          </cell>
          <cell r="E149">
            <v>2004</v>
          </cell>
          <cell r="F149">
            <v>2005</v>
          </cell>
          <cell r="G149">
            <v>2006</v>
          </cell>
          <cell r="H149">
            <v>2007</v>
          </cell>
          <cell r="I149">
            <v>2008</v>
          </cell>
          <cell r="J149">
            <v>2009</v>
          </cell>
          <cell r="K149">
            <v>2010</v>
          </cell>
          <cell r="L149">
            <v>2011</v>
          </cell>
          <cell r="M149">
            <v>2012</v>
          </cell>
          <cell r="N149">
            <v>2013</v>
          </cell>
          <cell r="O149">
            <v>2014</v>
          </cell>
          <cell r="P149">
            <v>2015</v>
          </cell>
          <cell r="Q149">
            <v>2016</v>
          </cell>
          <cell r="R149">
            <v>2017</v>
          </cell>
          <cell r="S149">
            <v>2018</v>
          </cell>
          <cell r="T149">
            <v>2019</v>
          </cell>
          <cell r="U149">
            <v>2020</v>
          </cell>
          <cell r="V149">
            <v>2021</v>
          </cell>
          <cell r="W149">
            <v>2022</v>
          </cell>
          <cell r="X149">
            <v>2023</v>
          </cell>
          <cell r="Y149">
            <v>2024</v>
          </cell>
          <cell r="Z149">
            <v>2025</v>
          </cell>
          <cell r="AA149">
            <v>2026</v>
          </cell>
          <cell r="AB149">
            <v>2027</v>
          </cell>
          <cell r="AC149">
            <v>2028</v>
          </cell>
          <cell r="AD149">
            <v>2029</v>
          </cell>
          <cell r="AE149">
            <v>2030</v>
          </cell>
          <cell r="AF149">
            <v>2031</v>
          </cell>
          <cell r="AG149">
            <v>2032</v>
          </cell>
          <cell r="AH149">
            <v>2033</v>
          </cell>
          <cell r="AI149">
            <v>2034</v>
          </cell>
          <cell r="AJ149">
            <v>2035</v>
          </cell>
          <cell r="AK149">
            <v>2036</v>
          </cell>
          <cell r="AL149">
            <v>2037</v>
          </cell>
          <cell r="AM149">
            <v>2038</v>
          </cell>
          <cell r="AN149">
            <v>2039</v>
          </cell>
          <cell r="AO149">
            <v>2040</v>
          </cell>
          <cell r="AP149">
            <v>2041</v>
          </cell>
          <cell r="AQ149">
            <v>2042</v>
          </cell>
          <cell r="AR149">
            <v>2043</v>
          </cell>
          <cell r="AS149">
            <v>2044</v>
          </cell>
          <cell r="AT149">
            <v>2045</v>
          </cell>
        </row>
        <row r="151">
          <cell r="A151" t="str">
            <v>7 Year Accelerated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10 Year Straight-Line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15 Year Accelerated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20 Year Accelerated</v>
          </cell>
          <cell r="B154">
            <v>22731740.968312498</v>
          </cell>
          <cell r="C154">
            <v>43760116.813399449</v>
          </cell>
          <cell r="D154">
            <v>40474622.518779345</v>
          </cell>
          <cell r="E154">
            <v>37443723.723004349</v>
          </cell>
          <cell r="F154">
            <v>34631049.640525147</v>
          </cell>
          <cell r="G154">
            <v>32036600.271341749</v>
          </cell>
          <cell r="H154">
            <v>29630066.627496399</v>
          </cell>
          <cell r="I154">
            <v>27411448.708989102</v>
          </cell>
          <cell r="J154">
            <v>27047740.853496097</v>
          </cell>
          <cell r="K154">
            <v>27041679.055904549</v>
          </cell>
          <cell r="L154">
            <v>27047740.853496097</v>
          </cell>
          <cell r="M154">
            <v>27041679.055904549</v>
          </cell>
          <cell r="N154">
            <v>27047740.853496097</v>
          </cell>
          <cell r="O154">
            <v>27041679.055904549</v>
          </cell>
          <cell r="P154">
            <v>27047740.853496097</v>
          </cell>
          <cell r="Q154">
            <v>27041679.055904549</v>
          </cell>
          <cell r="R154">
            <v>27047740.853496097</v>
          </cell>
          <cell r="S154">
            <v>27041679.055904549</v>
          </cell>
          <cell r="T154">
            <v>27047740.853496097</v>
          </cell>
          <cell r="U154">
            <v>27041679.055904549</v>
          </cell>
          <cell r="V154">
            <v>13523870.426748049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20 Year Straight-Line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28 Year Straight-Line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39 Year Straight-Line</v>
          </cell>
          <cell r="B157">
            <v>118343.52049289999</v>
          </cell>
          <cell r="C157">
            <v>236687.04098579998</v>
          </cell>
          <cell r="D157">
            <v>236687.04098579998</v>
          </cell>
          <cell r="E157">
            <v>236687.04098579998</v>
          </cell>
          <cell r="F157">
            <v>236687.04098579998</v>
          </cell>
          <cell r="G157">
            <v>236687.04098579998</v>
          </cell>
          <cell r="H157">
            <v>236687.04098579998</v>
          </cell>
          <cell r="I157">
            <v>236687.04098579998</v>
          </cell>
          <cell r="J157">
            <v>236687.04098579998</v>
          </cell>
          <cell r="K157">
            <v>236687.04098579998</v>
          </cell>
          <cell r="L157">
            <v>236687.04098579998</v>
          </cell>
          <cell r="M157">
            <v>236687.04098579998</v>
          </cell>
          <cell r="N157">
            <v>236687.04098579998</v>
          </cell>
          <cell r="O157">
            <v>236687.04098579998</v>
          </cell>
          <cell r="P157">
            <v>236687.04098579998</v>
          </cell>
          <cell r="Q157">
            <v>236687.04098579998</v>
          </cell>
          <cell r="R157">
            <v>236687.04098579998</v>
          </cell>
          <cell r="S157">
            <v>236687.04098579998</v>
          </cell>
          <cell r="T157">
            <v>236687.04098579998</v>
          </cell>
          <cell r="U157">
            <v>236687.04098579998</v>
          </cell>
          <cell r="V157">
            <v>236687.04098579998</v>
          </cell>
          <cell r="W157">
            <v>236687.04098579998</v>
          </cell>
          <cell r="X157">
            <v>236687.04098579998</v>
          </cell>
          <cell r="Y157">
            <v>236687.04098579998</v>
          </cell>
          <cell r="Z157">
            <v>236687.04098579998</v>
          </cell>
          <cell r="AA157">
            <v>236687.04098579998</v>
          </cell>
          <cell r="AB157">
            <v>236687.04098579998</v>
          </cell>
          <cell r="AC157">
            <v>236687.04098579998</v>
          </cell>
          <cell r="AD157">
            <v>236687.04098579998</v>
          </cell>
          <cell r="AE157">
            <v>236687.04098579998</v>
          </cell>
          <cell r="AF157">
            <v>236687.04098579998</v>
          </cell>
          <cell r="AG157">
            <v>236687.04098579998</v>
          </cell>
          <cell r="AH157">
            <v>236687.04098579998</v>
          </cell>
          <cell r="AI157">
            <v>236687.04098579998</v>
          </cell>
          <cell r="AJ157">
            <v>236687.04098579998</v>
          </cell>
          <cell r="AK157">
            <v>236687.04098579998</v>
          </cell>
          <cell r="AL157">
            <v>236687.04098579998</v>
          </cell>
          <cell r="AM157">
            <v>236687.04098579998</v>
          </cell>
          <cell r="AN157">
            <v>236687.04098579998</v>
          </cell>
          <cell r="AO157">
            <v>118343.52049289999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40 Year Straight-Line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</row>
        <row r="159">
          <cell r="A159" t="str">
            <v>Facility Depreciation</v>
          </cell>
          <cell r="B159">
            <v>22850084.488805398</v>
          </cell>
          <cell r="C159">
            <v>43996803.854385249</v>
          </cell>
          <cell r="D159">
            <v>40711309.559765145</v>
          </cell>
          <cell r="E159">
            <v>37680410.763990149</v>
          </cell>
          <cell r="F159">
            <v>34867736.681510948</v>
          </cell>
          <cell r="G159">
            <v>32273287.312327549</v>
          </cell>
          <cell r="H159">
            <v>29866753.668482199</v>
          </cell>
          <cell r="I159">
            <v>27648135.749974903</v>
          </cell>
          <cell r="J159">
            <v>27284427.894481897</v>
          </cell>
          <cell r="K159">
            <v>27278366.096890349</v>
          </cell>
          <cell r="L159">
            <v>27284427.894481897</v>
          </cell>
          <cell r="M159">
            <v>27278366.096890349</v>
          </cell>
          <cell r="N159">
            <v>27284427.894481897</v>
          </cell>
          <cell r="O159">
            <v>27278366.096890349</v>
          </cell>
          <cell r="P159">
            <v>27284427.894481897</v>
          </cell>
          <cell r="Q159">
            <v>27278366.096890349</v>
          </cell>
          <cell r="R159">
            <v>27284427.894481897</v>
          </cell>
          <cell r="S159">
            <v>27278366.096890349</v>
          </cell>
          <cell r="T159">
            <v>27284427.894481897</v>
          </cell>
          <cell r="U159">
            <v>27278366.096890349</v>
          </cell>
          <cell r="V159">
            <v>13760557.467733849</v>
          </cell>
          <cell r="W159">
            <v>236687.04098579998</v>
          </cell>
          <cell r="X159">
            <v>236687.04098579998</v>
          </cell>
          <cell r="Y159">
            <v>236687.04098579998</v>
          </cell>
          <cell r="Z159">
            <v>236687.04098579998</v>
          </cell>
          <cell r="AA159">
            <v>236687.04098579998</v>
          </cell>
          <cell r="AB159">
            <v>236687.04098579998</v>
          </cell>
          <cell r="AC159">
            <v>236687.04098579998</v>
          </cell>
          <cell r="AD159">
            <v>236687.04098579998</v>
          </cell>
          <cell r="AE159">
            <v>236687.04098579998</v>
          </cell>
          <cell r="AF159">
            <v>236687.04098579998</v>
          </cell>
          <cell r="AG159">
            <v>236687.04098579998</v>
          </cell>
          <cell r="AH159">
            <v>236687.04098579998</v>
          </cell>
          <cell r="AI159">
            <v>236687.04098579998</v>
          </cell>
          <cell r="AJ159">
            <v>236687.04098579998</v>
          </cell>
          <cell r="AK159">
            <v>236687.04098579998</v>
          </cell>
          <cell r="AL159">
            <v>236687.04098579998</v>
          </cell>
          <cell r="AM159">
            <v>236687.04098579998</v>
          </cell>
          <cell r="AN159">
            <v>236687.04098579998</v>
          </cell>
          <cell r="AO159">
            <v>118343.52049289999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 xml:space="preserve">Depreciation from Capital Expenditures </v>
          </cell>
          <cell r="B160">
            <v>98593.749999999985</v>
          </cell>
          <cell r="C160">
            <v>290858.13541666663</v>
          </cell>
          <cell r="D160">
            <v>473679.04713541665</v>
          </cell>
          <cell r="E160">
            <v>647924.64831380208</v>
          </cell>
          <cell r="F160">
            <v>814327.05618831376</v>
          </cell>
          <cell r="G160">
            <v>973636.69092635484</v>
          </cell>
          <cell r="H160">
            <v>1126491.2748661803</v>
          </cell>
          <cell r="I160">
            <v>1273544.4734045013</v>
          </cell>
          <cell r="J160">
            <v>1422696.5019062806</v>
          </cell>
          <cell r="K160">
            <v>1575551.0394539372</v>
          </cell>
          <cell r="L160">
            <v>1732253.2321069525</v>
          </cell>
          <cell r="M160">
            <v>1892846.6879096262</v>
          </cell>
          <cell r="N160">
            <v>2057481.2717740336</v>
          </cell>
          <cell r="O160">
            <v>2226205.4285683837</v>
          </cell>
          <cell r="P160">
            <v>2399173.9809492603</v>
          </cell>
          <cell r="Q160">
            <v>2576440.4554729913</v>
          </cell>
          <cell r="R160">
            <v>2758164.8835264826</v>
          </cell>
          <cell r="S160">
            <v>2944406.1306146439</v>
          </cell>
          <cell r="T160">
            <v>3135329.7005466772</v>
          </cell>
          <cell r="U160">
            <v>3331000.0680603436</v>
          </cell>
          <cell r="V160">
            <v>3472931.7780951858</v>
          </cell>
          <cell r="W160">
            <v>3559755.0725475652</v>
          </cell>
          <cell r="X160">
            <v>3648748.9493612535</v>
          </cell>
          <cell r="Y160">
            <v>3739967.6730952845</v>
          </cell>
          <cell r="Z160">
            <v>3833466.8649226674</v>
          </cell>
          <cell r="AA160">
            <v>3929303.5365457335</v>
          </cell>
          <cell r="AB160">
            <v>4027536.1249593766</v>
          </cell>
          <cell r="AC160">
            <v>4128224.5280833603</v>
          </cell>
          <cell r="AD160">
            <v>4231430.1412854437</v>
          </cell>
          <cell r="AE160">
            <v>4337215.8948175795</v>
          </cell>
          <cell r="AF160">
            <v>4445646.2921880204</v>
          </cell>
          <cell r="AG160">
            <v>4556787.4494927181</v>
          </cell>
          <cell r="AH160">
            <v>4670707.1357300356</v>
          </cell>
          <cell r="AI160">
            <v>4787474.8141232859</v>
          </cell>
          <cell r="AJ160">
            <v>4907161.68447637</v>
          </cell>
          <cell r="AK160">
            <v>5029840.7265882771</v>
          </cell>
          <cell r="AL160">
            <v>5155586.7447529845</v>
          </cell>
          <cell r="AM160">
            <v>5284476.4133718079</v>
          </cell>
          <cell r="AN160">
            <v>5416588.3237061035</v>
          </cell>
          <cell r="AO160">
            <v>5552003.0317987558</v>
          </cell>
          <cell r="AP160">
            <v>5690803.1075937236</v>
          </cell>
          <cell r="AQ160">
            <v>5833073.1852835668</v>
          </cell>
          <cell r="AR160">
            <v>5978900.0149156563</v>
          </cell>
          <cell r="AS160">
            <v>6128372.5152885458</v>
          </cell>
          <cell r="AT160">
            <v>68222888.369771406</v>
          </cell>
        </row>
        <row r="161">
          <cell r="A161" t="str">
            <v>Total Depreciation Expense</v>
          </cell>
          <cell r="B161">
            <v>22948678.238805398</v>
          </cell>
          <cell r="C161">
            <v>44287661.989801913</v>
          </cell>
          <cell r="D161">
            <v>41184988.606900565</v>
          </cell>
          <cell r="E161">
            <v>38328335.412303954</v>
          </cell>
          <cell r="F161">
            <v>35682063.737699263</v>
          </cell>
          <cell r="G161">
            <v>33246924.003253903</v>
          </cell>
          <cell r="H161">
            <v>30993244.943348378</v>
          </cell>
          <cell r="I161">
            <v>28921680.223379403</v>
          </cell>
          <cell r="J161">
            <v>28707124.396388177</v>
          </cell>
          <cell r="K161">
            <v>28853917.136344288</v>
          </cell>
          <cell r="L161">
            <v>29016681.126588851</v>
          </cell>
          <cell r="M161">
            <v>29171212.784799974</v>
          </cell>
          <cell r="N161">
            <v>29341909.166255932</v>
          </cell>
          <cell r="O161">
            <v>29504571.525458731</v>
          </cell>
          <cell r="P161">
            <v>29683601.875431158</v>
          </cell>
          <cell r="Q161">
            <v>29854806.55236334</v>
          </cell>
          <cell r="R161">
            <v>30042592.778008379</v>
          </cell>
          <cell r="S161">
            <v>30222772.227504991</v>
          </cell>
          <cell r="T161">
            <v>30419757.595028576</v>
          </cell>
          <cell r="U161">
            <v>30609366.164950691</v>
          </cell>
          <cell r="V161">
            <v>17233489.245829035</v>
          </cell>
          <cell r="W161">
            <v>3796442.1135333651</v>
          </cell>
          <cell r="X161">
            <v>3885435.9903470534</v>
          </cell>
          <cell r="Y161">
            <v>3976654.7140810844</v>
          </cell>
          <cell r="Z161">
            <v>4070153.9059084672</v>
          </cell>
          <cell r="AA161">
            <v>4165990.5775315333</v>
          </cell>
          <cell r="AB161">
            <v>4264223.165945177</v>
          </cell>
          <cell r="AC161">
            <v>4364911.5690691601</v>
          </cell>
          <cell r="AD161">
            <v>4468117.182271244</v>
          </cell>
          <cell r="AE161">
            <v>4573902.9358033799</v>
          </cell>
          <cell r="AF161">
            <v>4682333.3331738207</v>
          </cell>
          <cell r="AG161">
            <v>4793474.4904785184</v>
          </cell>
          <cell r="AH161">
            <v>4907394.1767158359</v>
          </cell>
          <cell r="AI161">
            <v>5024161.8551090863</v>
          </cell>
          <cell r="AJ161">
            <v>5143848.7254621703</v>
          </cell>
          <cell r="AK161">
            <v>5266527.7675740775</v>
          </cell>
          <cell r="AL161">
            <v>5392273.7857387848</v>
          </cell>
          <cell r="AM161">
            <v>5521163.4543576082</v>
          </cell>
          <cell r="AN161">
            <v>5653275.3646919038</v>
          </cell>
          <cell r="AO161">
            <v>5670346.5522916559</v>
          </cell>
          <cell r="AP161">
            <v>5690803.1075937236</v>
          </cell>
          <cell r="AQ161">
            <v>5833073.1852835668</v>
          </cell>
          <cell r="AR161">
            <v>5978900.0149156563</v>
          </cell>
          <cell r="AS161">
            <v>6128372.5152885458</v>
          </cell>
          <cell r="AT161">
            <v>68222888.369771406</v>
          </cell>
        </row>
        <row r="163">
          <cell r="A163" t="str">
            <v>FMV ANALYSIS</v>
          </cell>
        </row>
        <row r="164">
          <cell r="A164" t="str">
            <v>DISCOUNTED CASH FLOWS</v>
          </cell>
          <cell r="B164">
            <v>1</v>
          </cell>
          <cell r="C164">
            <v>2</v>
          </cell>
          <cell r="D164">
            <v>3</v>
          </cell>
          <cell r="E164">
            <v>4</v>
          </cell>
          <cell r="F164">
            <v>5</v>
          </cell>
          <cell r="G164">
            <v>6</v>
          </cell>
          <cell r="H164">
            <v>7</v>
          </cell>
          <cell r="I164">
            <v>8</v>
          </cell>
          <cell r="J164">
            <v>9</v>
          </cell>
          <cell r="K164">
            <v>10</v>
          </cell>
          <cell r="L164">
            <v>11</v>
          </cell>
          <cell r="M164">
            <v>12</v>
          </cell>
          <cell r="N164">
            <v>13</v>
          </cell>
          <cell r="O164">
            <v>14</v>
          </cell>
          <cell r="P164">
            <v>15</v>
          </cell>
          <cell r="Q164">
            <v>16</v>
          </cell>
          <cell r="R164">
            <v>17</v>
          </cell>
          <cell r="S164">
            <v>18</v>
          </cell>
          <cell r="T164">
            <v>19</v>
          </cell>
          <cell r="U164">
            <v>20</v>
          </cell>
          <cell r="V164">
            <v>21</v>
          </cell>
          <cell r="W164">
            <v>22</v>
          </cell>
          <cell r="X164">
            <v>23</v>
          </cell>
          <cell r="Y164">
            <v>24</v>
          </cell>
          <cell r="Z164">
            <v>25</v>
          </cell>
          <cell r="AA164">
            <v>26</v>
          </cell>
          <cell r="AB164">
            <v>27</v>
          </cell>
          <cell r="AC164">
            <v>28</v>
          </cell>
          <cell r="AD164">
            <v>29</v>
          </cell>
          <cell r="AE164">
            <v>30</v>
          </cell>
          <cell r="AF164">
            <v>31</v>
          </cell>
          <cell r="AG164">
            <v>32</v>
          </cell>
          <cell r="AH164">
            <v>33</v>
          </cell>
          <cell r="AI164">
            <v>34</v>
          </cell>
          <cell r="AJ164">
            <v>35</v>
          </cell>
          <cell r="AK164">
            <v>36</v>
          </cell>
          <cell r="AL164">
            <v>37</v>
          </cell>
          <cell r="AM164">
            <v>38</v>
          </cell>
          <cell r="AN164">
            <v>39</v>
          </cell>
          <cell r="AO164">
            <v>40</v>
          </cell>
          <cell r="AP164">
            <v>41</v>
          </cell>
          <cell r="AQ164">
            <v>42</v>
          </cell>
          <cell r="AR164">
            <v>43</v>
          </cell>
          <cell r="AS164">
            <v>44</v>
          </cell>
          <cell r="AT164">
            <v>45</v>
          </cell>
        </row>
        <row r="165">
          <cell r="B165">
            <v>2001</v>
          </cell>
          <cell r="C165">
            <v>2002</v>
          </cell>
          <cell r="D165">
            <v>2003</v>
          </cell>
          <cell r="E165">
            <v>2004</v>
          </cell>
          <cell r="F165">
            <v>2005</v>
          </cell>
          <cell r="G165">
            <v>2006</v>
          </cell>
          <cell r="H165">
            <v>2007</v>
          </cell>
          <cell r="I165">
            <v>2008</v>
          </cell>
          <cell r="J165">
            <v>2009</v>
          </cell>
          <cell r="K165">
            <v>2010</v>
          </cell>
          <cell r="L165">
            <v>2011</v>
          </cell>
          <cell r="M165">
            <v>2012</v>
          </cell>
          <cell r="N165">
            <v>2013</v>
          </cell>
          <cell r="O165">
            <v>2014</v>
          </cell>
          <cell r="P165">
            <v>2015</v>
          </cell>
          <cell r="Q165">
            <v>2016</v>
          </cell>
          <cell r="R165">
            <v>2017</v>
          </cell>
          <cell r="S165">
            <v>2018</v>
          </cell>
          <cell r="T165">
            <v>2019</v>
          </cell>
          <cell r="U165">
            <v>2020</v>
          </cell>
          <cell r="V165">
            <v>2021</v>
          </cell>
          <cell r="W165">
            <v>2022</v>
          </cell>
          <cell r="X165">
            <v>2023</v>
          </cell>
          <cell r="Y165">
            <v>2024</v>
          </cell>
          <cell r="Z165">
            <v>2025</v>
          </cell>
          <cell r="AA165">
            <v>2026</v>
          </cell>
          <cell r="AB165">
            <v>2027</v>
          </cell>
          <cell r="AC165">
            <v>2028</v>
          </cell>
          <cell r="AD165">
            <v>2029</v>
          </cell>
          <cell r="AE165">
            <v>2030</v>
          </cell>
          <cell r="AF165">
            <v>2031</v>
          </cell>
          <cell r="AG165">
            <v>2032</v>
          </cell>
          <cell r="AH165">
            <v>2033</v>
          </cell>
          <cell r="AI165">
            <v>2034</v>
          </cell>
          <cell r="AJ165">
            <v>2035</v>
          </cell>
          <cell r="AK165">
            <v>2036</v>
          </cell>
          <cell r="AL165">
            <v>2037</v>
          </cell>
          <cell r="AM165">
            <v>2038</v>
          </cell>
          <cell r="AN165">
            <v>2039</v>
          </cell>
          <cell r="AO165">
            <v>2040</v>
          </cell>
          <cell r="AP165">
            <v>2041</v>
          </cell>
          <cell r="AQ165">
            <v>2042</v>
          </cell>
          <cell r="AR165">
            <v>2043</v>
          </cell>
          <cell r="AS165">
            <v>2044</v>
          </cell>
          <cell r="AT165">
            <v>2045</v>
          </cell>
        </row>
        <row r="167">
          <cell r="A167" t="str">
            <v>Total Revenue</v>
          </cell>
          <cell r="B167">
            <v>263805209.99999997</v>
          </cell>
          <cell r="C167">
            <v>270400340.24999994</v>
          </cell>
          <cell r="D167">
            <v>277160348.75624996</v>
          </cell>
          <cell r="E167">
            <v>284089357.47515613</v>
          </cell>
          <cell r="F167">
            <v>291191591.41203499</v>
          </cell>
          <cell r="G167">
            <v>298471381.19733596</v>
          </cell>
          <cell r="H167">
            <v>305933165.72726929</v>
          </cell>
          <cell r="I167">
            <v>313581494.87045103</v>
          </cell>
          <cell r="J167">
            <v>321421032.24221224</v>
          </cell>
          <cell r="K167">
            <v>329456558.04826754</v>
          </cell>
          <cell r="L167">
            <v>337692971.99947417</v>
          </cell>
          <cell r="M167">
            <v>346135296.29946101</v>
          </cell>
          <cell r="N167">
            <v>354788678.70694751</v>
          </cell>
          <cell r="O167">
            <v>363658395.67462116</v>
          </cell>
          <cell r="P167">
            <v>372749855.56648672</v>
          </cell>
          <cell r="Q167">
            <v>328519241.47882754</v>
          </cell>
          <cell r="R167">
            <v>336732222.51579821</v>
          </cell>
          <cell r="S167">
            <v>345150528.07869303</v>
          </cell>
          <cell r="T167">
            <v>353779291.28066039</v>
          </cell>
          <cell r="U167">
            <v>362623773.56267685</v>
          </cell>
          <cell r="V167">
            <v>371689367.90174371</v>
          </cell>
          <cell r="W167">
            <v>380981602.09928733</v>
          </cell>
          <cell r="X167">
            <v>390506142.15176946</v>
          </cell>
          <cell r="Y167">
            <v>400268795.70556366</v>
          </cell>
          <cell r="Z167">
            <v>410275515.59820271</v>
          </cell>
          <cell r="AA167">
            <v>420532403.48815775</v>
          </cell>
          <cell r="AB167">
            <v>431045713.57536167</v>
          </cell>
          <cell r="AC167">
            <v>441821856.41474569</v>
          </cell>
          <cell r="AD167">
            <v>452867402.82511425</v>
          </cell>
          <cell r="AE167">
            <v>464189087.89574206</v>
          </cell>
          <cell r="AF167">
            <v>424090188.02931786</v>
          </cell>
          <cell r="AG167">
            <v>434692442.73005086</v>
          </cell>
          <cell r="AH167">
            <v>445559753.79830211</v>
          </cell>
          <cell r="AI167">
            <v>456698747.64325958</v>
          </cell>
          <cell r="AJ167">
            <v>468116216.33434105</v>
          </cell>
          <cell r="AK167">
            <v>479819121.7426995</v>
          </cell>
          <cell r="AL167">
            <v>491814599.78626692</v>
          </cell>
          <cell r="AM167">
            <v>504109964.78092355</v>
          </cell>
          <cell r="AN167">
            <v>516712713.90044659</v>
          </cell>
          <cell r="AO167">
            <v>529630531.74795771</v>
          </cell>
          <cell r="AP167">
            <v>476686281.15837097</v>
          </cell>
          <cell r="AQ167">
            <v>488603438.18733019</v>
          </cell>
          <cell r="AR167">
            <v>500818524.14201343</v>
          </cell>
          <cell r="AS167">
            <v>513338987.24556369</v>
          </cell>
          <cell r="AT167">
            <v>526172461.9267028</v>
          </cell>
        </row>
        <row r="169">
          <cell r="A169" t="str">
            <v>Operation Cost</v>
          </cell>
          <cell r="B169">
            <v>215306359.36126748</v>
          </cell>
          <cell r="C169">
            <v>210207182.38065073</v>
          </cell>
          <cell r="D169">
            <v>209796698.80314776</v>
          </cell>
          <cell r="E169">
            <v>215027998.23539683</v>
          </cell>
          <cell r="F169">
            <v>220390080.1534521</v>
          </cell>
          <cell r="G169">
            <v>225886214.11945876</v>
          </cell>
          <cell r="H169">
            <v>231519751.43461561</v>
          </cell>
          <cell r="I169">
            <v>237294127.18265134</v>
          </cell>
          <cell r="J169">
            <v>243212862.32438797</v>
          </cell>
          <cell r="K169">
            <v>249279565.84466803</v>
          </cell>
          <cell r="L169">
            <v>255497936.95295513</v>
          </cell>
          <cell r="M169">
            <v>261871767.33894935</v>
          </cell>
          <cell r="N169">
            <v>268404943.48459345</v>
          </cell>
          <cell r="O169">
            <v>275101449.03387862</v>
          </cell>
          <cell r="P169">
            <v>281965367.22189593</v>
          </cell>
          <cell r="Q169">
            <v>249724578.29574034</v>
          </cell>
          <cell r="R169">
            <v>255954074.7153042</v>
          </cell>
          <cell r="S169">
            <v>262339308.54535717</v>
          </cell>
          <cell r="T169">
            <v>268884173.22116143</v>
          </cell>
          <cell r="U169">
            <v>275592659.51386082</v>
          </cell>
          <cell r="V169">
            <v>282468857.96387768</v>
          </cell>
          <cell r="W169">
            <v>289516961.37514496</v>
          </cell>
          <cell r="X169">
            <v>296741267.37169391</v>
          </cell>
          <cell r="Y169">
            <v>304146181.01815659</v>
          </cell>
          <cell r="Z169">
            <v>311736217.50578094</v>
          </cell>
          <cell r="AA169">
            <v>319516004.90559578</v>
          </cell>
          <cell r="AB169">
            <v>327490286.99040598</v>
          </cell>
          <cell r="AC169">
            <v>335663926.1273365</v>
          </cell>
          <cell r="AD169">
            <v>344041906.24269027</v>
          </cell>
          <cell r="AE169">
            <v>352629335.86092788</v>
          </cell>
          <cell r="AF169">
            <v>323508917.47424167</v>
          </cell>
          <cell r="AG169">
            <v>331583022.37326807</v>
          </cell>
          <cell r="AH169">
            <v>339858979.89477015</v>
          </cell>
          <cell r="AI169">
            <v>348341836.35430968</v>
          </cell>
          <cell r="AJ169">
            <v>357036764.2253378</v>
          </cell>
          <cell r="AK169">
            <v>365949065.29314154</v>
          </cell>
          <cell r="AL169">
            <v>375084173.88764048</v>
          </cell>
          <cell r="AM169">
            <v>384447660.19700176</v>
          </cell>
          <cell r="AN169">
            <v>394045233.66409719</v>
          </cell>
          <cell r="AO169">
            <v>403882746.46787</v>
          </cell>
          <cell r="AP169">
            <v>365422147.76751161</v>
          </cell>
          <cell r="AQ169">
            <v>374544083.42386973</v>
          </cell>
          <cell r="AR169">
            <v>383894067.47163683</v>
          </cell>
          <cell r="AS169">
            <v>393477801.12059808</v>
          </cell>
          <cell r="AT169">
            <v>403301128.1107834</v>
          </cell>
        </row>
        <row r="170">
          <cell r="A170" t="str">
            <v>Total Expenses</v>
          </cell>
          <cell r="B170">
            <v>215306359.36126748</v>
          </cell>
          <cell r="C170">
            <v>210207182.38065073</v>
          </cell>
          <cell r="D170">
            <v>209796698.80314776</v>
          </cell>
          <cell r="E170">
            <v>215027998.23539683</v>
          </cell>
          <cell r="F170">
            <v>220390080.1534521</v>
          </cell>
          <cell r="G170">
            <v>225886214.11945876</v>
          </cell>
          <cell r="H170">
            <v>231519751.43461561</v>
          </cell>
          <cell r="I170">
            <v>237294127.18265134</v>
          </cell>
          <cell r="J170">
            <v>243212862.32438797</v>
          </cell>
          <cell r="K170">
            <v>249279565.84466803</v>
          </cell>
          <cell r="L170">
            <v>255497936.95295513</v>
          </cell>
          <cell r="M170">
            <v>261871767.33894935</v>
          </cell>
          <cell r="N170">
            <v>268404943.48459345</v>
          </cell>
          <cell r="O170">
            <v>275101449.03387862</v>
          </cell>
          <cell r="P170">
            <v>281965367.22189593</v>
          </cell>
          <cell r="Q170">
            <v>249724578.29574034</v>
          </cell>
          <cell r="R170">
            <v>255954074.7153042</v>
          </cell>
          <cell r="S170">
            <v>262339308.54535717</v>
          </cell>
          <cell r="T170">
            <v>268884173.22116143</v>
          </cell>
          <cell r="U170">
            <v>275592659.51386082</v>
          </cell>
          <cell r="V170">
            <v>282468857.96387768</v>
          </cell>
          <cell r="W170">
            <v>289516961.37514496</v>
          </cell>
          <cell r="X170">
            <v>296741267.37169391</v>
          </cell>
          <cell r="Y170">
            <v>304146181.01815659</v>
          </cell>
          <cell r="Z170">
            <v>311736217.50578094</v>
          </cell>
          <cell r="AA170">
            <v>319516004.90559578</v>
          </cell>
          <cell r="AB170">
            <v>327490286.99040598</v>
          </cell>
          <cell r="AC170">
            <v>335663926.1273365</v>
          </cell>
          <cell r="AD170">
            <v>344041906.24269027</v>
          </cell>
          <cell r="AE170">
            <v>352629335.86092788</v>
          </cell>
          <cell r="AF170">
            <v>323508917.47424167</v>
          </cell>
          <cell r="AG170">
            <v>331583022.37326807</v>
          </cell>
          <cell r="AH170">
            <v>339858979.89477015</v>
          </cell>
          <cell r="AI170">
            <v>348341836.35430968</v>
          </cell>
          <cell r="AJ170">
            <v>357036764.2253378</v>
          </cell>
          <cell r="AK170">
            <v>365949065.29314154</v>
          </cell>
          <cell r="AL170">
            <v>375084173.88764048</v>
          </cell>
          <cell r="AM170">
            <v>384447660.19700176</v>
          </cell>
          <cell r="AN170">
            <v>394045233.66409719</v>
          </cell>
          <cell r="AO170">
            <v>403882746.46787</v>
          </cell>
          <cell r="AP170">
            <v>365422147.76751161</v>
          </cell>
          <cell r="AQ170">
            <v>374544083.42386973</v>
          </cell>
          <cell r="AR170">
            <v>383894067.47163683</v>
          </cell>
          <cell r="AS170">
            <v>393477801.12059808</v>
          </cell>
          <cell r="AT170">
            <v>403301128.1107834</v>
          </cell>
        </row>
        <row r="172">
          <cell r="A172" t="str">
            <v>EBITDA</v>
          </cell>
          <cell r="B172">
            <v>48498850.638732493</v>
          </cell>
          <cell r="C172">
            <v>60193157.869349211</v>
          </cell>
          <cell r="D172">
            <v>67363649.953102201</v>
          </cell>
          <cell r="E172">
            <v>69061359.239759296</v>
          </cell>
          <cell r="F172">
            <v>70801511.25858289</v>
          </cell>
          <cell r="G172">
            <v>72585167.077877194</v>
          </cell>
          <cell r="H172">
            <v>74413414.29265368</v>
          </cell>
          <cell r="I172">
            <v>76287367.687799692</v>
          </cell>
          <cell r="J172">
            <v>78208169.917824268</v>
          </cell>
          <cell r="K172">
            <v>80176992.203599513</v>
          </cell>
          <cell r="L172">
            <v>82195035.046519041</v>
          </cell>
          <cell r="M172">
            <v>84263528.960511655</v>
          </cell>
          <cell r="N172">
            <v>86383735.222354054</v>
          </cell>
          <cell r="O172">
            <v>88556946.64074254</v>
          </cell>
          <cell r="P172">
            <v>90784488.344590783</v>
          </cell>
          <cell r="Q172">
            <v>78794663.1830872</v>
          </cell>
          <cell r="R172">
            <v>80778147.800494015</v>
          </cell>
          <cell r="S172">
            <v>82811219.533335865</v>
          </cell>
          <cell r="T172">
            <v>84895118.059498966</v>
          </cell>
          <cell r="U172">
            <v>87031114.048816025</v>
          </cell>
          <cell r="V172">
            <v>89220509.937866032</v>
          </cell>
          <cell r="W172">
            <v>91464640.724142373</v>
          </cell>
          <cell r="X172">
            <v>93764874.78007555</v>
          </cell>
          <cell r="Y172">
            <v>96122614.687407076</v>
          </cell>
          <cell r="Z172">
            <v>98539298.09242177</v>
          </cell>
          <cell r="AA172">
            <v>101016398.58256197</v>
          </cell>
          <cell r="AB172">
            <v>103555426.58495569</v>
          </cell>
          <cell r="AC172">
            <v>106157930.28740919</v>
          </cell>
          <cell r="AD172">
            <v>108825496.58242399</v>
          </cell>
          <cell r="AE172">
            <v>111559752.03481418</v>
          </cell>
          <cell r="AF172">
            <v>100581270.55507618</v>
          </cell>
          <cell r="AG172">
            <v>103109420.35678279</v>
          </cell>
          <cell r="AH172">
            <v>105700773.90353197</v>
          </cell>
          <cell r="AI172">
            <v>108356911.28894991</v>
          </cell>
          <cell r="AJ172">
            <v>111079452.10900325</v>
          </cell>
          <cell r="AK172">
            <v>113870056.44955796</v>
          </cell>
          <cell r="AL172">
            <v>116730425.89862645</v>
          </cell>
          <cell r="AM172">
            <v>119662304.58392179</v>
          </cell>
          <cell r="AN172">
            <v>122667480.2363494</v>
          </cell>
          <cell r="AO172">
            <v>125747785.28008771</v>
          </cell>
          <cell r="AP172">
            <v>111264133.39085937</v>
          </cell>
          <cell r="AQ172">
            <v>114059354.76346046</v>
          </cell>
          <cell r="AR172">
            <v>116924456.6703766</v>
          </cell>
          <cell r="AS172">
            <v>119861186.12496561</v>
          </cell>
          <cell r="AT172">
            <v>122871333.8159194</v>
          </cell>
        </row>
        <row r="173">
          <cell r="C173">
            <v>0.24112545094578652</v>
          </cell>
          <cell r="D173">
            <v>0.11912470349730997</v>
          </cell>
          <cell r="E173">
            <v>2.5202157065999486E-2</v>
          </cell>
          <cell r="F173">
            <v>2.5197187515269448E-2</v>
          </cell>
          <cell r="G173">
            <v>2.5192341061478052E-2</v>
          </cell>
          <cell r="H173">
            <v>2.5187614610226783E-2</v>
          </cell>
          <cell r="I173">
            <v>2.5183005147111137E-2</v>
          </cell>
          <cell r="J173">
            <v>2.5178509735521493E-2</v>
          </cell>
          <cell r="K173">
            <v>2.5174125514558776E-2</v>
          </cell>
          <cell r="L173">
            <v>2.516984969696745E-2</v>
          </cell>
          <cell r="M173">
            <v>2.5165679567165311E-2</v>
          </cell>
          <cell r="N173">
            <v>2.5161612479296824E-2</v>
          </cell>
          <cell r="O173">
            <v>2.5157645855375277E-2</v>
          </cell>
          <cell r="P173">
            <v>2.5153777183453796E-2</v>
          </cell>
          <cell r="Q173">
            <v>-0.13206909440293135</v>
          </cell>
          <cell r="R173">
            <v>2.517282944401944E-2</v>
          </cell>
          <cell r="S173">
            <v>2.5168585665805709E-2</v>
          </cell>
          <cell r="T173">
            <v>2.5164446773111804E-2</v>
          </cell>
          <cell r="U173">
            <v>2.5160410140663725E-2</v>
          </cell>
          <cell r="V173">
            <v>2.5156473210511399E-2</v>
          </cell>
          <cell r="W173">
            <v>2.5152633490205023E-2</v>
          </cell>
          <cell r="X173">
            <v>2.5148888551048909E-2</v>
          </cell>
          <cell r="Y173">
            <v>2.5145236026407281E-2</v>
          </cell>
          <cell r="Z173">
            <v>2.5141673610042714E-2</v>
          </cell>
          <cell r="AA173">
            <v>2.5138199054522303E-2</v>
          </cell>
          <cell r="AB173">
            <v>2.5134810169643362E-2</v>
          </cell>
          <cell r="AC173">
            <v>2.5131504820932182E-2</v>
          </cell>
          <cell r="AD173">
            <v>2.5128280928167213E-2</v>
          </cell>
          <cell r="AE173">
            <v>2.5125136463946873E-2</v>
          </cell>
          <cell r="AF173">
            <v>-9.8408980653811096E-2</v>
          </cell>
          <cell r="AG173">
            <v>2.5135393376466197E-2</v>
          </cell>
          <cell r="AH173">
            <v>2.5132073653236331E-2</v>
          </cell>
          <cell r="AI173">
            <v>2.5128835743833511E-2</v>
          </cell>
          <cell r="AJ173">
            <v>2.5125677611770314E-2</v>
          </cell>
          <cell r="AK173">
            <v>2.5122597272232428E-2</v>
          </cell>
          <cell r="AL173">
            <v>2.5119592790713741E-2</v>
          </cell>
          <cell r="AM173">
            <v>2.5116662281704505E-2</v>
          </cell>
          <cell r="AN173">
            <v>2.511380390739526E-2</v>
          </cell>
          <cell r="AO173">
            <v>2.5111015876443599E-2</v>
          </cell>
          <cell r="AP173">
            <v>-0.11518017479964193</v>
          </cell>
          <cell r="AQ173">
            <v>2.5122393779689611E-2</v>
          </cell>
          <cell r="AR173">
            <v>2.5119394308847909E-2</v>
          </cell>
          <cell r="AS173">
            <v>2.5116468685999482E-2</v>
          </cell>
          <cell r="AT173">
            <v>2.5113615076489015E-2</v>
          </cell>
        </row>
        <row r="174">
          <cell r="A174" t="str">
            <v>Depreciation</v>
          </cell>
          <cell r="B174">
            <v>22850084.488805398</v>
          </cell>
          <cell r="C174">
            <v>43996803.854385249</v>
          </cell>
          <cell r="D174">
            <v>40711309.559765145</v>
          </cell>
          <cell r="E174">
            <v>37680410.763990149</v>
          </cell>
          <cell r="F174">
            <v>34867736.681510948</v>
          </cell>
          <cell r="G174">
            <v>32273287.312327549</v>
          </cell>
          <cell r="H174">
            <v>29866753.668482199</v>
          </cell>
          <cell r="I174">
            <v>27648135.749974903</v>
          </cell>
          <cell r="J174">
            <v>27284427.894481897</v>
          </cell>
          <cell r="K174">
            <v>27278366.096890349</v>
          </cell>
          <cell r="L174">
            <v>27284427.894481897</v>
          </cell>
          <cell r="M174">
            <v>27278366.096890349</v>
          </cell>
          <cell r="N174">
            <v>27284427.894481897</v>
          </cell>
          <cell r="O174">
            <v>27278366.096890349</v>
          </cell>
          <cell r="P174">
            <v>27284427.894481897</v>
          </cell>
          <cell r="Q174">
            <v>27278366.096890349</v>
          </cell>
          <cell r="R174">
            <v>27284427.894481897</v>
          </cell>
          <cell r="S174">
            <v>27278366.096890349</v>
          </cell>
          <cell r="T174">
            <v>27284427.894481897</v>
          </cell>
          <cell r="U174">
            <v>27278366.096890349</v>
          </cell>
          <cell r="V174">
            <v>13760557.467733849</v>
          </cell>
          <cell r="W174">
            <v>236687.04098579998</v>
          </cell>
          <cell r="X174">
            <v>236687.04098579998</v>
          </cell>
          <cell r="Y174">
            <v>236687.04098579998</v>
          </cell>
          <cell r="Z174">
            <v>236687.04098579998</v>
          </cell>
          <cell r="AA174">
            <v>236687.04098579998</v>
          </cell>
          <cell r="AB174">
            <v>236687.04098579998</v>
          </cell>
          <cell r="AC174">
            <v>236687.04098579998</v>
          </cell>
          <cell r="AD174">
            <v>236687.04098579998</v>
          </cell>
          <cell r="AE174">
            <v>236687.04098579998</v>
          </cell>
          <cell r="AF174">
            <v>236687.04098579998</v>
          </cell>
          <cell r="AG174">
            <v>236687.04098579998</v>
          </cell>
          <cell r="AH174">
            <v>236687.04098579998</v>
          </cell>
          <cell r="AI174">
            <v>236687.04098579998</v>
          </cell>
          <cell r="AJ174">
            <v>236687.04098579998</v>
          </cell>
          <cell r="AK174">
            <v>236687.04098579998</v>
          </cell>
          <cell r="AL174">
            <v>236687.04098579998</v>
          </cell>
          <cell r="AM174">
            <v>236687.04098579998</v>
          </cell>
          <cell r="AN174">
            <v>236687.04098579998</v>
          </cell>
          <cell r="AO174">
            <v>118343.52049289999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Depreciation from Capital Expenditures</v>
          </cell>
          <cell r="B175">
            <v>98593.749999999985</v>
          </cell>
          <cell r="C175">
            <v>290858.13541666663</v>
          </cell>
          <cell r="D175">
            <v>473679.04713541665</v>
          </cell>
          <cell r="E175">
            <v>647924.64831380208</v>
          </cell>
          <cell r="F175">
            <v>814327.05618831376</v>
          </cell>
          <cell r="G175">
            <v>973636.69092635484</v>
          </cell>
          <cell r="H175">
            <v>1126491.2748661803</v>
          </cell>
          <cell r="I175">
            <v>1273544.4734045013</v>
          </cell>
          <cell r="J175">
            <v>1422696.5019062806</v>
          </cell>
          <cell r="K175">
            <v>1575551.0394539372</v>
          </cell>
          <cell r="L175">
            <v>1732253.2321069525</v>
          </cell>
          <cell r="M175">
            <v>1892846.6879096262</v>
          </cell>
          <cell r="N175">
            <v>2057481.2717740336</v>
          </cell>
          <cell r="O175">
            <v>2226205.4285683837</v>
          </cell>
          <cell r="P175">
            <v>2399173.9809492603</v>
          </cell>
          <cell r="Q175">
            <v>2576440.4554729913</v>
          </cell>
          <cell r="R175">
            <v>2758164.8835264826</v>
          </cell>
          <cell r="S175">
            <v>2944406.1306146439</v>
          </cell>
          <cell r="T175">
            <v>3135329.7005466772</v>
          </cell>
          <cell r="U175">
            <v>3331000.0680603436</v>
          </cell>
          <cell r="V175">
            <v>3472931.7780951858</v>
          </cell>
          <cell r="W175">
            <v>3559755.0725475652</v>
          </cell>
          <cell r="X175">
            <v>3648748.9493612535</v>
          </cell>
          <cell r="Y175">
            <v>3739967.6730952845</v>
          </cell>
          <cell r="Z175">
            <v>3833466.8649226674</v>
          </cell>
          <cell r="AA175">
            <v>3929303.5365457335</v>
          </cell>
          <cell r="AB175">
            <v>4027536.1249593766</v>
          </cell>
          <cell r="AC175">
            <v>4128224.5280833603</v>
          </cell>
          <cell r="AD175">
            <v>4231430.1412854437</v>
          </cell>
          <cell r="AE175">
            <v>4337215.8948175795</v>
          </cell>
          <cell r="AF175">
            <v>4445646.2921880204</v>
          </cell>
          <cell r="AG175">
            <v>4556787.4494927181</v>
          </cell>
          <cell r="AH175">
            <v>4670707.1357300356</v>
          </cell>
          <cell r="AI175">
            <v>4787474.8141232859</v>
          </cell>
          <cell r="AJ175">
            <v>4907161.68447637</v>
          </cell>
          <cell r="AK175">
            <v>5029840.7265882771</v>
          </cell>
          <cell r="AL175">
            <v>5155586.7447529845</v>
          </cell>
          <cell r="AM175">
            <v>5284476.4133718079</v>
          </cell>
          <cell r="AN175">
            <v>5416588.3237061035</v>
          </cell>
          <cell r="AO175">
            <v>5552003.0317987558</v>
          </cell>
          <cell r="AP175">
            <v>5690803.1075937236</v>
          </cell>
          <cell r="AQ175">
            <v>5833073.1852835668</v>
          </cell>
          <cell r="AR175">
            <v>5978900.0149156563</v>
          </cell>
          <cell r="AS175">
            <v>6128372.5152885458</v>
          </cell>
          <cell r="AT175">
            <v>68222888.369771406</v>
          </cell>
        </row>
        <row r="177">
          <cell r="A177" t="str">
            <v>Pretax Income</v>
          </cell>
          <cell r="B177">
            <v>25550172.399927095</v>
          </cell>
          <cell r="C177">
            <v>15905495.879547296</v>
          </cell>
          <cell r="D177">
            <v>26178661.34620164</v>
          </cell>
          <cell r="E177">
            <v>30733023.827455346</v>
          </cell>
          <cell r="F177">
            <v>35119447.520883627</v>
          </cell>
          <cell r="G177">
            <v>39338243.074623287</v>
          </cell>
          <cell r="H177">
            <v>43420169.349305302</v>
          </cell>
          <cell r="I177">
            <v>47365687.464420281</v>
          </cell>
          <cell r="J177">
            <v>49501045.521436088</v>
          </cell>
          <cell r="K177">
            <v>51323075.067255229</v>
          </cell>
          <cell r="L177">
            <v>53178353.91993019</v>
          </cell>
          <cell r="M177">
            <v>55092316.175711684</v>
          </cell>
          <cell r="N177">
            <v>57041826.056098126</v>
          </cell>
          <cell r="O177">
            <v>59052375.11528381</v>
          </cell>
          <cell r="P177">
            <v>61100886.469159625</v>
          </cell>
          <cell r="Q177">
            <v>48939856.630723864</v>
          </cell>
          <cell r="R177">
            <v>50735555.022485636</v>
          </cell>
          <cell r="S177">
            <v>52588447.305830874</v>
          </cell>
          <cell r="T177">
            <v>54475360.464470394</v>
          </cell>
          <cell r="U177">
            <v>56421747.883865334</v>
          </cell>
          <cell r="V177">
            <v>71987020.692037001</v>
          </cell>
          <cell r="W177">
            <v>87668198.61060901</v>
          </cell>
          <cell r="X177">
            <v>89879438.789728507</v>
          </cell>
          <cell r="Y177">
            <v>92145959.973325998</v>
          </cell>
          <cell r="Z177">
            <v>94469144.186513305</v>
          </cell>
          <cell r="AA177">
            <v>96850408.005030438</v>
          </cell>
          <cell r="AB177">
            <v>99291203.41901052</v>
          </cell>
          <cell r="AC177">
            <v>101793018.71834004</v>
          </cell>
          <cell r="AD177">
            <v>104357379.40015274</v>
          </cell>
          <cell r="AE177">
            <v>106985849.09901081</v>
          </cell>
          <cell r="AF177">
            <v>95898937.22190237</v>
          </cell>
          <cell r="AG177">
            <v>98315945.866304278</v>
          </cell>
          <cell r="AH177">
            <v>100793379.72681615</v>
          </cell>
          <cell r="AI177">
            <v>103332749.43384083</v>
          </cell>
          <cell r="AJ177">
            <v>105935603.38354108</v>
          </cell>
          <cell r="AK177">
            <v>108603528.68198389</v>
          </cell>
          <cell r="AL177">
            <v>111338152.11288767</v>
          </cell>
          <cell r="AM177">
            <v>114141141.1295642</v>
          </cell>
          <cell r="AN177">
            <v>117014204.87165751</v>
          </cell>
          <cell r="AO177">
            <v>120077438.72779606</v>
          </cell>
          <cell r="AP177">
            <v>105573330.28326564</v>
          </cell>
          <cell r="AQ177">
            <v>108226281.57817689</v>
          </cell>
          <cell r="AR177">
            <v>110945556.65546094</v>
          </cell>
          <cell r="AS177">
            <v>113732813.60967706</v>
          </cell>
          <cell r="AT177">
            <v>54648445.446147993</v>
          </cell>
        </row>
        <row r="178">
          <cell r="A178" t="str">
            <v>Income Taxes</v>
          </cell>
          <cell r="B178">
            <v>10354207.365070455</v>
          </cell>
          <cell r="C178">
            <v>6445702.2051865421</v>
          </cell>
          <cell r="D178">
            <v>10608902.510548215</v>
          </cell>
          <cell r="E178">
            <v>12454557.906076279</v>
          </cell>
          <cell r="F178">
            <v>14232156.107838091</v>
          </cell>
          <cell r="G178">
            <v>15941823.005991086</v>
          </cell>
          <cell r="H178">
            <v>17596023.628805973</v>
          </cell>
          <cell r="I178">
            <v>19194944.84495632</v>
          </cell>
          <cell r="J178">
            <v>20060298.697561976</v>
          </cell>
          <cell r="K178">
            <v>20798676.171005182</v>
          </cell>
          <cell r="L178">
            <v>21550527.92605171</v>
          </cell>
          <cell r="M178">
            <v>22326161.130207159</v>
          </cell>
          <cell r="N178">
            <v>23116200.009233765</v>
          </cell>
          <cell r="O178">
            <v>23930975.015468765</v>
          </cell>
          <cell r="P178">
            <v>24761134.241626937</v>
          </cell>
          <cell r="Q178">
            <v>19832876.899600845</v>
          </cell>
          <cell r="R178">
            <v>20560583.672862303</v>
          </cell>
          <cell r="S178">
            <v>21311468.27068796</v>
          </cell>
          <cell r="T178">
            <v>22076139.828226626</v>
          </cell>
          <cell r="U178">
            <v>22864913.329936426</v>
          </cell>
          <cell r="V178">
            <v>29172740.135447994</v>
          </cell>
          <cell r="W178">
            <v>35527537.486949302</v>
          </cell>
          <cell r="X178">
            <v>36423642.569537476</v>
          </cell>
          <cell r="Y178">
            <v>37342150.279190361</v>
          </cell>
          <cell r="Z178">
            <v>38283620.681584515</v>
          </cell>
          <cell r="AA178">
            <v>39248627.844038583</v>
          </cell>
          <cell r="AB178">
            <v>40237760.185554013</v>
          </cell>
          <cell r="AC178">
            <v>41251620.835607298</v>
          </cell>
          <cell r="AD178">
            <v>42290828.001911901</v>
          </cell>
          <cell r="AE178">
            <v>43356015.347374134</v>
          </cell>
          <cell r="AF178">
            <v>38863044.309175938</v>
          </cell>
          <cell r="AG178">
            <v>39842537.062319808</v>
          </cell>
          <cell r="AH178">
            <v>40846517.134292245</v>
          </cell>
          <cell r="AI178">
            <v>41875596.708063997</v>
          </cell>
          <cell r="AJ178">
            <v>42930403.271180019</v>
          </cell>
          <cell r="AK178">
            <v>44011579.99837397</v>
          </cell>
          <cell r="AL178">
            <v>45119786.143747725</v>
          </cell>
          <cell r="AM178">
            <v>46255697.442755893</v>
          </cell>
          <cell r="AN178">
            <v>47420006.524239205</v>
          </cell>
          <cell r="AO178">
            <v>48661382.044439353</v>
          </cell>
          <cell r="AP178">
            <v>42783592.097293399</v>
          </cell>
          <cell r="AQ178">
            <v>43858700.609556183</v>
          </cell>
          <cell r="AR178">
            <v>44960686.834625542</v>
          </cell>
          <cell r="AS178">
            <v>46090222.71532163</v>
          </cell>
          <cell r="AT178">
            <v>22146282.517051473</v>
          </cell>
        </row>
        <row r="180">
          <cell r="A180" t="str">
            <v>Net Income</v>
          </cell>
          <cell r="B180">
            <v>15195965.03485664</v>
          </cell>
          <cell r="C180">
            <v>9459793.674360754</v>
          </cell>
          <cell r="D180">
            <v>15569758.835653424</v>
          </cell>
          <cell r="E180">
            <v>18278465.921379067</v>
          </cell>
          <cell r="F180">
            <v>20887291.413045537</v>
          </cell>
          <cell r="G180">
            <v>23396420.0686322</v>
          </cell>
          <cell r="H180">
            <v>25824145.720499329</v>
          </cell>
          <cell r="I180">
            <v>28170742.619463962</v>
          </cell>
          <cell r="J180">
            <v>29440746.823874112</v>
          </cell>
          <cell r="K180">
            <v>30524398.896250047</v>
          </cell>
          <cell r="L180">
            <v>31627825.99387848</v>
          </cell>
          <cell r="M180">
            <v>32766155.045504525</v>
          </cell>
          <cell r="N180">
            <v>33925626.046864361</v>
          </cell>
          <cell r="O180">
            <v>35121400.099815041</v>
          </cell>
          <cell r="P180">
            <v>36339752.227532685</v>
          </cell>
          <cell r="Q180">
            <v>29106979.731123019</v>
          </cell>
          <cell r="R180">
            <v>30174971.349623334</v>
          </cell>
          <cell r="S180">
            <v>31276979.035142913</v>
          </cell>
          <cell r="T180">
            <v>32399220.636243768</v>
          </cell>
          <cell r="U180">
            <v>33556834.553928912</v>
          </cell>
          <cell r="V180">
            <v>42814280.556589007</v>
          </cell>
          <cell r="W180">
            <v>52140661.123659708</v>
          </cell>
          <cell r="X180">
            <v>53455796.220191032</v>
          </cell>
          <cell r="Y180">
            <v>54803809.694135636</v>
          </cell>
          <cell r="Z180">
            <v>56185523.50492879</v>
          </cell>
          <cell r="AA180">
            <v>57601780.160991855</v>
          </cell>
          <cell r="AB180">
            <v>59053443.233456507</v>
          </cell>
          <cell r="AC180">
            <v>60541397.882732742</v>
          </cell>
          <cell r="AD180">
            <v>62066551.398240842</v>
          </cell>
          <cell r="AE180">
            <v>63629833.751636676</v>
          </cell>
          <cell r="AF180">
            <v>57035892.912726432</v>
          </cell>
          <cell r="AG180">
            <v>58473408.803984471</v>
          </cell>
          <cell r="AH180">
            <v>59946862.592523903</v>
          </cell>
          <cell r="AI180">
            <v>61457152.725776829</v>
          </cell>
          <cell r="AJ180">
            <v>63005200.112361059</v>
          </cell>
          <cell r="AK180">
            <v>64591948.683609918</v>
          </cell>
          <cell r="AL180">
            <v>66218365.969139941</v>
          </cell>
          <cell r="AM180">
            <v>67885443.686808303</v>
          </cell>
          <cell r="AN180">
            <v>69594198.347418308</v>
          </cell>
          <cell r="AO180">
            <v>71416056.683356702</v>
          </cell>
          <cell r="AP180">
            <v>62789738.185972236</v>
          </cell>
          <cell r="AQ180">
            <v>64367580.968620703</v>
          </cell>
          <cell r="AR180">
            <v>65984869.820835397</v>
          </cell>
          <cell r="AS180">
            <v>67642590.894355431</v>
          </cell>
          <cell r="AT180">
            <v>32502162.92909652</v>
          </cell>
        </row>
        <row r="182">
          <cell r="A182" t="str">
            <v>Depreciation</v>
          </cell>
          <cell r="B182">
            <v>22850084.488805398</v>
          </cell>
          <cell r="C182">
            <v>43996803.854385249</v>
          </cell>
          <cell r="D182">
            <v>40711309.559765145</v>
          </cell>
          <cell r="E182">
            <v>37680410.763990149</v>
          </cell>
          <cell r="F182">
            <v>34867736.681510948</v>
          </cell>
          <cell r="G182">
            <v>32273287.312327549</v>
          </cell>
          <cell r="H182">
            <v>29866753.668482199</v>
          </cell>
          <cell r="I182">
            <v>27648135.749974903</v>
          </cell>
          <cell r="J182">
            <v>27284427.894481897</v>
          </cell>
          <cell r="K182">
            <v>27278366.096890349</v>
          </cell>
          <cell r="L182">
            <v>27284427.894481897</v>
          </cell>
          <cell r="M182">
            <v>27278366.096890349</v>
          </cell>
          <cell r="N182">
            <v>27284427.894481897</v>
          </cell>
          <cell r="O182">
            <v>27278366.096890349</v>
          </cell>
          <cell r="P182">
            <v>27284427.894481897</v>
          </cell>
          <cell r="Q182">
            <v>27278366.096890349</v>
          </cell>
          <cell r="R182">
            <v>27284427.894481897</v>
          </cell>
          <cell r="S182">
            <v>27278366.096890349</v>
          </cell>
          <cell r="T182">
            <v>27284427.894481897</v>
          </cell>
          <cell r="U182">
            <v>27278366.096890349</v>
          </cell>
          <cell r="V182">
            <v>13760557.467733849</v>
          </cell>
          <cell r="W182">
            <v>236687.04098579998</v>
          </cell>
          <cell r="X182">
            <v>236687.04098579998</v>
          </cell>
          <cell r="Y182">
            <v>236687.04098579998</v>
          </cell>
          <cell r="Z182">
            <v>236687.04098579998</v>
          </cell>
          <cell r="AA182">
            <v>236687.04098579998</v>
          </cell>
          <cell r="AB182">
            <v>236687.04098579998</v>
          </cell>
          <cell r="AC182">
            <v>236687.04098579998</v>
          </cell>
          <cell r="AD182">
            <v>236687.04098579998</v>
          </cell>
          <cell r="AE182">
            <v>236687.04098579998</v>
          </cell>
          <cell r="AF182">
            <v>236687.04098579998</v>
          </cell>
          <cell r="AG182">
            <v>236687.04098579998</v>
          </cell>
          <cell r="AH182">
            <v>236687.04098579998</v>
          </cell>
          <cell r="AI182">
            <v>236687.04098579998</v>
          </cell>
          <cell r="AJ182">
            <v>236687.04098579998</v>
          </cell>
          <cell r="AK182">
            <v>236687.04098579998</v>
          </cell>
          <cell r="AL182">
            <v>236687.04098579998</v>
          </cell>
          <cell r="AM182">
            <v>236687.04098579998</v>
          </cell>
          <cell r="AN182">
            <v>236687.04098579998</v>
          </cell>
          <cell r="AO182">
            <v>118343.52049289999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Capital Expenditures</v>
          </cell>
          <cell r="B183">
            <v>2629166.6666666665</v>
          </cell>
          <cell r="C183">
            <v>2694895.833333333</v>
          </cell>
          <cell r="D183">
            <v>2762268.2291666665</v>
          </cell>
          <cell r="E183">
            <v>2831324.934895833</v>
          </cell>
          <cell r="F183">
            <v>2902108.0582682285</v>
          </cell>
          <cell r="G183">
            <v>2974660.7597249341</v>
          </cell>
          <cell r="H183">
            <v>3049027.2787180571</v>
          </cell>
          <cell r="I183">
            <v>3125252.9606860084</v>
          </cell>
          <cell r="J183">
            <v>3203384.2847031583</v>
          </cell>
          <cell r="K183">
            <v>3283468.8918207372</v>
          </cell>
          <cell r="L183">
            <v>3365555.6141162552</v>
          </cell>
          <cell r="M183">
            <v>3449694.5044691614</v>
          </cell>
          <cell r="N183">
            <v>3535936.8670808901</v>
          </cell>
          <cell r="O183">
            <v>3624335.2887579119</v>
          </cell>
          <cell r="P183">
            <v>3714943.6709768595</v>
          </cell>
          <cell r="Q183">
            <v>3807817.2627512808</v>
          </cell>
          <cell r="R183">
            <v>3903012.6943200626</v>
          </cell>
          <cell r="S183">
            <v>4000588.0116780638</v>
          </cell>
          <cell r="T183">
            <v>4100602.711970015</v>
          </cell>
          <cell r="U183">
            <v>4203117.7797692651</v>
          </cell>
          <cell r="V183">
            <v>4308195.7242634967</v>
          </cell>
          <cell r="W183">
            <v>4415900.6173700839</v>
          </cell>
          <cell r="X183">
            <v>4526298.132804336</v>
          </cell>
          <cell r="Y183">
            <v>4639455.5861244444</v>
          </cell>
          <cell r="Z183">
            <v>4755441.9757775553</v>
          </cell>
          <cell r="AA183">
            <v>4874328.0251719933</v>
          </cell>
          <cell r="AB183">
            <v>4996186.2258012928</v>
          </cell>
          <cell r="AC183">
            <v>5121090.8814463243</v>
          </cell>
          <cell r="AD183">
            <v>5249118.1534824818</v>
          </cell>
          <cell r="AE183">
            <v>5380346.1073195431</v>
          </cell>
          <cell r="AF183">
            <v>5514854.7600025311</v>
          </cell>
          <cell r="AG183">
            <v>5652726.1290025935</v>
          </cell>
          <cell r="AH183">
            <v>5794044.2822276577</v>
          </cell>
          <cell r="AI183">
            <v>5938895.3892833488</v>
          </cell>
          <cell r="AJ183">
            <v>6087367.7740154322</v>
          </cell>
          <cell r="AK183">
            <v>6239551.9683658173</v>
          </cell>
          <cell r="AL183">
            <v>6395540.7675749622</v>
          </cell>
          <cell r="AM183">
            <v>6555429.2867643358</v>
          </cell>
          <cell r="AN183">
            <v>6719315.0189334434</v>
          </cell>
          <cell r="AO183">
            <v>6887297.8944067787</v>
          </cell>
          <cell r="AP183">
            <v>7059480.3417669479</v>
          </cell>
          <cell r="AQ183">
            <v>7235967.350311121</v>
          </cell>
          <cell r="AR183">
            <v>7416866.5340688983</v>
          </cell>
          <cell r="AS183">
            <v>7602288.1974206204</v>
          </cell>
          <cell r="AT183">
            <v>7792345.4023561347</v>
          </cell>
        </row>
        <row r="184">
          <cell r="A184" t="str">
            <v>Depreciation from Capital Expenditures</v>
          </cell>
          <cell r="B184">
            <v>98593.749999999985</v>
          </cell>
          <cell r="C184">
            <v>290858.13541666663</v>
          </cell>
          <cell r="D184">
            <v>473679.04713541665</v>
          </cell>
          <cell r="E184">
            <v>647924.64831380208</v>
          </cell>
          <cell r="F184">
            <v>814327.05618831376</v>
          </cell>
          <cell r="G184">
            <v>973636.69092635484</v>
          </cell>
          <cell r="H184">
            <v>1126491.2748661803</v>
          </cell>
          <cell r="I184">
            <v>1273544.4734045013</v>
          </cell>
          <cell r="J184">
            <v>1422696.5019062806</v>
          </cell>
          <cell r="K184">
            <v>1575551.0394539372</v>
          </cell>
          <cell r="L184">
            <v>1732253.2321069525</v>
          </cell>
          <cell r="M184">
            <v>1892846.6879096262</v>
          </cell>
          <cell r="N184">
            <v>2057481.2717740336</v>
          </cell>
          <cell r="O184">
            <v>2226205.4285683837</v>
          </cell>
          <cell r="P184">
            <v>2399173.9809492603</v>
          </cell>
          <cell r="Q184">
            <v>2576440.4554729913</v>
          </cell>
          <cell r="R184">
            <v>2758164.8835264826</v>
          </cell>
          <cell r="S184">
            <v>2944406.1306146439</v>
          </cell>
          <cell r="T184">
            <v>3135329.7005466772</v>
          </cell>
          <cell r="U184">
            <v>3331000.0680603436</v>
          </cell>
          <cell r="V184">
            <v>3472931.7780951858</v>
          </cell>
          <cell r="W184">
            <v>3559755.0725475652</v>
          </cell>
          <cell r="X184">
            <v>3648748.9493612535</v>
          </cell>
          <cell r="Y184">
            <v>3739967.6730952845</v>
          </cell>
          <cell r="Z184">
            <v>3833466.8649226674</v>
          </cell>
          <cell r="AA184">
            <v>3929303.5365457335</v>
          </cell>
          <cell r="AB184">
            <v>4027536.1249593766</v>
          </cell>
          <cell r="AC184">
            <v>4128224.5280833603</v>
          </cell>
          <cell r="AD184">
            <v>4231430.1412854437</v>
          </cell>
          <cell r="AE184">
            <v>4337215.8948175795</v>
          </cell>
          <cell r="AF184">
            <v>4445646.2921880204</v>
          </cell>
          <cell r="AG184">
            <v>4556787.4494927181</v>
          </cell>
          <cell r="AH184">
            <v>4670707.1357300356</v>
          </cell>
          <cell r="AI184">
            <v>4787474.8141232859</v>
          </cell>
          <cell r="AJ184">
            <v>4907161.68447637</v>
          </cell>
          <cell r="AK184">
            <v>5029840.7265882771</v>
          </cell>
          <cell r="AL184">
            <v>5155586.7447529845</v>
          </cell>
          <cell r="AM184">
            <v>5284476.4133718079</v>
          </cell>
          <cell r="AN184">
            <v>5416588.3237061035</v>
          </cell>
          <cell r="AO184">
            <v>5552003.0317987558</v>
          </cell>
          <cell r="AP184">
            <v>5690803.1075937236</v>
          </cell>
          <cell r="AQ184">
            <v>5833073.1852835668</v>
          </cell>
          <cell r="AR184">
            <v>5978900.0149156563</v>
          </cell>
          <cell r="AS184">
            <v>6128372.5152885458</v>
          </cell>
          <cell r="AT184">
            <v>68222888.369771406</v>
          </cell>
        </row>
        <row r="186">
          <cell r="A186" t="str">
            <v>Cash Flow</v>
          </cell>
          <cell r="B186">
            <v>35515476.606995374</v>
          </cell>
          <cell r="C186">
            <v>51052559.83082933</v>
          </cell>
          <cell r="D186">
            <v>53992479.213387325</v>
          </cell>
          <cell r="E186">
            <v>53775476.398787186</v>
          </cell>
          <cell r="F186">
            <v>53667247.092476569</v>
          </cell>
          <cell r="G186">
            <v>53668683.31216117</v>
          </cell>
          <cell r="H186">
            <v>53768363.385129653</v>
          </cell>
          <cell r="I186">
            <v>53967169.882157363</v>
          </cell>
          <cell r="J186">
            <v>54944486.935559139</v>
          </cell>
          <cell r="K186">
            <v>56094847.140773602</v>
          </cell>
          <cell r="L186">
            <v>57278951.506351084</v>
          </cell>
          <cell r="M186">
            <v>58487673.325835332</v>
          </cell>
          <cell r="N186">
            <v>59731598.3460394</v>
          </cell>
          <cell r="O186">
            <v>61001636.336515859</v>
          </cell>
          <cell r="P186">
            <v>62308410.43198698</v>
          </cell>
          <cell r="Q186">
            <v>55153969.020735078</v>
          </cell>
          <cell r="R186">
            <v>56314551.433311656</v>
          </cell>
          <cell r="S186">
            <v>57499163.250969842</v>
          </cell>
          <cell r="T186">
            <v>58718375.519302323</v>
          </cell>
          <cell r="U186">
            <v>59963082.939110339</v>
          </cell>
          <cell r="V186">
            <v>55739574.078154542</v>
          </cell>
          <cell r="W186">
            <v>51521202.619822986</v>
          </cell>
          <cell r="X186">
            <v>52814934.077733755</v>
          </cell>
          <cell r="Y186">
            <v>54141008.82209228</v>
          </cell>
          <cell r="Z186">
            <v>55500235.435059704</v>
          </cell>
          <cell r="AA186">
            <v>56893442.713351391</v>
          </cell>
          <cell r="AB186">
            <v>58321480.173600391</v>
          </cell>
          <cell r="AC186">
            <v>59785218.570355579</v>
          </cell>
          <cell r="AD186">
            <v>61285550.427029602</v>
          </cell>
          <cell r="AE186">
            <v>62823390.580120519</v>
          </cell>
          <cell r="AF186">
            <v>56203371.48589772</v>
          </cell>
          <cell r="AG186">
            <v>57614157.165460393</v>
          </cell>
          <cell r="AH186">
            <v>59060212.487012081</v>
          </cell>
          <cell r="AI186">
            <v>60542419.191602565</v>
          </cell>
          <cell r="AJ186">
            <v>62061681.063807793</v>
          </cell>
          <cell r="AK186">
            <v>63618924.482818179</v>
          </cell>
          <cell r="AL186">
            <v>65215098.987303764</v>
          </cell>
          <cell r="AM186">
            <v>66851177.854401566</v>
          </cell>
          <cell r="AN186">
            <v>68528158.693176761</v>
          </cell>
          <cell r="AO186">
            <v>70199105.341241568</v>
          </cell>
          <cell r="AP186">
            <v>61421060.951799013</v>
          </cell>
          <cell r="AQ186">
            <v>62964686.803593144</v>
          </cell>
          <cell r="AR186">
            <v>64546903.301682159</v>
          </cell>
          <cell r="AS186">
            <v>66168675.212223358</v>
          </cell>
          <cell r="AT186">
            <v>92932705.896511793</v>
          </cell>
        </row>
        <row r="187">
          <cell r="A187" t="str">
            <v>Present Value Factor</v>
          </cell>
          <cell r="B187">
            <v>0.95779999999999998</v>
          </cell>
          <cell r="C187">
            <v>0.87870000000000004</v>
          </cell>
          <cell r="D187">
            <v>0.80620000000000003</v>
          </cell>
          <cell r="E187">
            <v>0.73960000000000004</v>
          </cell>
          <cell r="F187">
            <v>0.67849999999999999</v>
          </cell>
          <cell r="G187">
            <v>0.62250000000000005</v>
          </cell>
          <cell r="H187">
            <v>0.57110000000000005</v>
          </cell>
          <cell r="I187">
            <v>0.52400000000000002</v>
          </cell>
          <cell r="J187">
            <v>0.48070000000000002</v>
          </cell>
          <cell r="K187">
            <v>0.441</v>
          </cell>
          <cell r="L187">
            <v>0.40460000000000002</v>
          </cell>
          <cell r="M187">
            <v>0.37119999999999997</v>
          </cell>
          <cell r="N187">
            <v>0.34050000000000002</v>
          </cell>
          <cell r="O187">
            <v>0.31240000000000001</v>
          </cell>
          <cell r="P187">
            <v>0.28660000000000002</v>
          </cell>
          <cell r="Q187">
            <v>0.26300000000000001</v>
          </cell>
          <cell r="R187">
            <v>0.2412</v>
          </cell>
          <cell r="S187">
            <v>0.2213</v>
          </cell>
          <cell r="T187">
            <v>0.2031</v>
          </cell>
          <cell r="U187">
            <v>0.18629999999999999</v>
          </cell>
          <cell r="V187">
            <v>0.1709</v>
          </cell>
          <cell r="W187">
            <v>0.15679999999999999</v>
          </cell>
          <cell r="X187">
            <v>0.14380000000000001</v>
          </cell>
          <cell r="Y187">
            <v>0.13200000000000001</v>
          </cell>
          <cell r="Z187">
            <v>0.1211</v>
          </cell>
          <cell r="AA187">
            <v>0.1111</v>
          </cell>
          <cell r="AB187">
            <v>0.1019</v>
          </cell>
          <cell r="AC187">
            <v>9.35E-2</v>
          </cell>
          <cell r="AD187">
            <v>8.5800000000000001E-2</v>
          </cell>
          <cell r="AE187">
            <v>7.8700000000000006E-2</v>
          </cell>
          <cell r="AF187">
            <v>7.22E-2</v>
          </cell>
          <cell r="AG187">
            <v>6.6199999999999995E-2</v>
          </cell>
          <cell r="AH187">
            <v>6.08E-2</v>
          </cell>
          <cell r="AI187">
            <v>5.57E-2</v>
          </cell>
          <cell r="AJ187">
            <v>5.11E-2</v>
          </cell>
          <cell r="AK187">
            <v>4.6899999999999997E-2</v>
          </cell>
          <cell r="AL187">
            <v>4.2999999999999997E-2</v>
          </cell>
          <cell r="AM187">
            <v>3.95E-2</v>
          </cell>
          <cell r="AN187">
            <v>3.6200000000000003E-2</v>
          </cell>
          <cell r="AO187">
            <v>3.32E-2</v>
          </cell>
          <cell r="AP187">
            <v>3.0499999999999999E-2</v>
          </cell>
          <cell r="AQ187">
            <v>2.8000000000000001E-2</v>
          </cell>
          <cell r="AR187">
            <v>2.5700000000000001E-2</v>
          </cell>
          <cell r="AS187">
            <v>2.35E-2</v>
          </cell>
          <cell r="AT187">
            <v>2.1600000000000001E-2</v>
          </cell>
        </row>
        <row r="188">
          <cell r="A188" t="str">
            <v>Present Value Cash Flow</v>
          </cell>
          <cell r="B188">
            <v>34016723.494180165</v>
          </cell>
          <cell r="C188">
            <v>44859884.323349737</v>
          </cell>
          <cell r="D188">
            <v>43528736.74183286</v>
          </cell>
          <cell r="E188">
            <v>39772342.344543003</v>
          </cell>
          <cell r="F188">
            <v>36413227.15224535</v>
          </cell>
          <cell r="G188">
            <v>33408755.361820333</v>
          </cell>
          <cell r="H188">
            <v>30707112.329247549</v>
          </cell>
          <cell r="I188">
            <v>28278797.018250458</v>
          </cell>
          <cell r="J188">
            <v>26411814.869923279</v>
          </cell>
          <cell r="K188">
            <v>24737827.589081157</v>
          </cell>
          <cell r="L188">
            <v>23175063.77946965</v>
          </cell>
          <cell r="M188">
            <v>21710624.338550072</v>
          </cell>
          <cell r="N188">
            <v>20338609.236826416</v>
          </cell>
          <cell r="O188">
            <v>19056911.191527557</v>
          </cell>
          <cell r="P188">
            <v>17857590.429807469</v>
          </cell>
          <cell r="Q188">
            <v>14505493.852453327</v>
          </cell>
          <cell r="R188">
            <v>13583069.805714771</v>
          </cell>
          <cell r="S188">
            <v>12724564.827439627</v>
          </cell>
          <cell r="T188">
            <v>11925702.067970302</v>
          </cell>
          <cell r="U188">
            <v>11171122.351556256</v>
          </cell>
          <cell r="V188">
            <v>9525893.2099566106</v>
          </cell>
          <cell r="W188">
            <v>8078524.5707882438</v>
          </cell>
          <cell r="X188">
            <v>7594787.5203781147</v>
          </cell>
          <cell r="Y188">
            <v>7146613.1645161817</v>
          </cell>
          <cell r="Z188">
            <v>6721078.5111857299</v>
          </cell>
          <cell r="AA188">
            <v>6320861.4854533402</v>
          </cell>
          <cell r="AB188">
            <v>5942958.8296898799</v>
          </cell>
          <cell r="AC188">
            <v>5589917.9363282463</v>
          </cell>
          <cell r="AD188">
            <v>5258300.2266391404</v>
          </cell>
          <cell r="AE188">
            <v>4944200.8386554848</v>
          </cell>
          <cell r="AF188">
            <v>4057883.4212818155</v>
          </cell>
          <cell r="AG188">
            <v>3814057.2043534778</v>
          </cell>
          <cell r="AH188">
            <v>3590860.9192103343</v>
          </cell>
          <cell r="AI188">
            <v>3372212.7489722627</v>
          </cell>
          <cell r="AJ188">
            <v>3171351.9023605781</v>
          </cell>
          <cell r="AK188">
            <v>2983727.5582441725</v>
          </cell>
          <cell r="AL188">
            <v>2804249.2564540617</v>
          </cell>
          <cell r="AM188">
            <v>2640621.5252488619</v>
          </cell>
          <cell r="AN188">
            <v>2480719.344692999</v>
          </cell>
          <cell r="AO188">
            <v>2330610.29732922</v>
          </cell>
          <cell r="AP188">
            <v>1873342.3590298698</v>
          </cell>
          <cell r="AQ188">
            <v>1763011.230500608</v>
          </cell>
          <cell r="AR188">
            <v>1658855.4148532315</v>
          </cell>
          <cell r="AS188">
            <v>1554963.867487249</v>
          </cell>
          <cell r="AT188">
            <v>2007346.4473646549</v>
          </cell>
        </row>
        <row r="190">
          <cell r="A190" t="str">
            <v>Present Value</v>
          </cell>
          <cell r="B190">
            <v>615410922.8967638</v>
          </cell>
        </row>
        <row r="191">
          <cell r="A191" t="str">
            <v>Present Value (Rounded)</v>
          </cell>
          <cell r="B191">
            <v>615410923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"/>
      <sheetName val="Loan Data-OLD FORMAT"/>
      <sheetName val="Loan Data original-NEW"/>
      <sheetName val="Loan Data-orig- new -total port"/>
    </sheetNames>
    <sheetDataSet>
      <sheetData sheetId="0" refreshError="1">
        <row r="3">
          <cell r="C3">
            <v>570062032</v>
          </cell>
          <cell r="D3" t="str">
            <v>581 BOYLSTON</v>
          </cell>
          <cell r="E3">
            <v>7150000</v>
          </cell>
          <cell r="F3">
            <v>0</v>
          </cell>
          <cell r="G3">
            <v>10141993</v>
          </cell>
          <cell r="H3">
            <v>8312005</v>
          </cell>
          <cell r="I3">
            <v>2500</v>
          </cell>
        </row>
        <row r="4">
          <cell r="C4">
            <v>570062828</v>
          </cell>
          <cell r="D4" t="str">
            <v>HAWTHORNE PLA</v>
          </cell>
          <cell r="E4">
            <v>34872245.890000001</v>
          </cell>
          <cell r="F4">
            <v>32044940.329999998</v>
          </cell>
          <cell r="G4">
            <v>9031987</v>
          </cell>
          <cell r="H4">
            <v>12312000</v>
          </cell>
          <cell r="I4">
            <v>7</v>
          </cell>
        </row>
        <row r="5">
          <cell r="C5">
            <v>570062566</v>
          </cell>
          <cell r="D5" t="str">
            <v>OAKWOOD APT -</v>
          </cell>
          <cell r="E5">
            <v>18794044.059999999</v>
          </cell>
          <cell r="F5">
            <v>18794044.07</v>
          </cell>
          <cell r="G5">
            <v>12011994</v>
          </cell>
          <cell r="H5">
            <v>12312004</v>
          </cell>
          <cell r="I5">
            <v>706</v>
          </cell>
        </row>
        <row r="6">
          <cell r="C6">
            <v>570064124</v>
          </cell>
          <cell r="D6" t="str">
            <v>OAKWOOD APT -</v>
          </cell>
          <cell r="E6">
            <v>6871141.0199999996</v>
          </cell>
          <cell r="F6">
            <v>6844722.2699999996</v>
          </cell>
          <cell r="G6">
            <v>12011994</v>
          </cell>
          <cell r="H6">
            <v>12312004</v>
          </cell>
          <cell r="I6">
            <v>706</v>
          </cell>
        </row>
        <row r="7">
          <cell r="C7">
            <v>820006296</v>
          </cell>
          <cell r="D7" t="str">
            <v>2275 PB LAKES</v>
          </cell>
          <cell r="E7">
            <v>1400000</v>
          </cell>
          <cell r="F7">
            <v>1390360.95</v>
          </cell>
          <cell r="G7">
            <v>3012000</v>
          </cell>
          <cell r="H7">
            <v>3312005</v>
          </cell>
          <cell r="I7">
            <v>500</v>
          </cell>
        </row>
        <row r="8">
          <cell r="C8">
            <v>820063560</v>
          </cell>
          <cell r="D8" t="str">
            <v>CRESTVIEW / R</v>
          </cell>
          <cell r="E8">
            <v>12633500</v>
          </cell>
          <cell r="F8">
            <v>12362505.560000001</v>
          </cell>
          <cell r="G8">
            <v>6301994</v>
          </cell>
          <cell r="H8">
            <v>10312005</v>
          </cell>
          <cell r="I8">
            <v>1500</v>
          </cell>
        </row>
        <row r="9">
          <cell r="C9">
            <v>825026944</v>
          </cell>
          <cell r="D9" t="str">
            <v>DE PIERRO</v>
          </cell>
          <cell r="E9">
            <v>825000</v>
          </cell>
          <cell r="F9">
            <v>658967.82999999996</v>
          </cell>
          <cell r="G9">
            <v>2191988</v>
          </cell>
          <cell r="H9">
            <v>3012003</v>
          </cell>
          <cell r="I9">
            <v>3000</v>
          </cell>
        </row>
        <row r="10">
          <cell r="C10">
            <v>820061880</v>
          </cell>
          <cell r="D10" t="str">
            <v>FOLSOM PORTFO</v>
          </cell>
          <cell r="E10">
            <v>32000000</v>
          </cell>
          <cell r="F10">
            <v>21041384.829999998</v>
          </cell>
          <cell r="G10">
            <v>10241989</v>
          </cell>
          <cell r="H10">
            <v>10312005</v>
          </cell>
          <cell r="I10">
            <v>1600</v>
          </cell>
        </row>
        <row r="11">
          <cell r="C11">
            <v>820061998</v>
          </cell>
          <cell r="D11" t="str">
            <v>FOLSOM PORTFO</v>
          </cell>
          <cell r="E11">
            <v>11600000</v>
          </cell>
          <cell r="F11">
            <v>7072683.79</v>
          </cell>
          <cell r="G11">
            <v>10241989</v>
          </cell>
          <cell r="H11">
            <v>10312005</v>
          </cell>
          <cell r="I11">
            <v>1400</v>
          </cell>
        </row>
        <row r="12">
          <cell r="C12">
            <v>820064985</v>
          </cell>
          <cell r="D12" t="str">
            <v>FOLSOM PORTFO</v>
          </cell>
          <cell r="E12">
            <v>2250000</v>
          </cell>
          <cell r="F12">
            <v>1159506.07</v>
          </cell>
          <cell r="G12">
            <v>9271996</v>
          </cell>
          <cell r="H12">
            <v>10312005</v>
          </cell>
          <cell r="I12">
            <v>900</v>
          </cell>
        </row>
        <row r="13">
          <cell r="C13">
            <v>820006311</v>
          </cell>
          <cell r="D13" t="str">
            <v>ISLAND POINTE</v>
          </cell>
          <cell r="E13">
            <v>10250000</v>
          </cell>
          <cell r="F13">
            <v>9105732.7699999996</v>
          </cell>
          <cell r="G13">
            <v>6072001</v>
          </cell>
          <cell r="H13">
            <v>6062005</v>
          </cell>
          <cell r="I13">
            <v>400</v>
          </cell>
        </row>
        <row r="14">
          <cell r="C14">
            <v>825025953</v>
          </cell>
          <cell r="D14" t="str">
            <v>SAFAR     IBR</v>
          </cell>
          <cell r="E14">
            <v>750000</v>
          </cell>
          <cell r="F14">
            <v>154976.9</v>
          </cell>
          <cell r="G14">
            <v>5111987</v>
          </cell>
          <cell r="H14">
            <v>1012020</v>
          </cell>
          <cell r="I14">
            <v>3000</v>
          </cell>
        </row>
        <row r="15">
          <cell r="C15">
            <v>820066060</v>
          </cell>
          <cell r="D15" t="str">
            <v>SOUTH W. PLAZ</v>
          </cell>
          <cell r="E15">
            <v>6415000</v>
          </cell>
          <cell r="F15">
            <v>6171208.9299999997</v>
          </cell>
          <cell r="G15">
            <v>12211998</v>
          </cell>
          <cell r="H15">
            <v>3012005</v>
          </cell>
          <cell r="I15">
            <v>303</v>
          </cell>
        </row>
        <row r="16">
          <cell r="C16">
            <v>820062882</v>
          </cell>
          <cell r="D16" t="str">
            <v>TURNPIKE SQ</v>
          </cell>
          <cell r="E16">
            <v>6112036.96</v>
          </cell>
          <cell r="F16">
            <v>6006392.6799999997</v>
          </cell>
          <cell r="G16">
            <v>1281993</v>
          </cell>
          <cell r="H16">
            <v>1202004</v>
          </cell>
          <cell r="I16">
            <v>2500</v>
          </cell>
        </row>
        <row r="17">
          <cell r="C17">
            <v>550065942</v>
          </cell>
          <cell r="D17" t="str">
            <v>BLDG. 1 TCP/L</v>
          </cell>
          <cell r="E17">
            <v>4635090</v>
          </cell>
          <cell r="F17">
            <v>4416535.2</v>
          </cell>
          <cell r="G17">
            <v>6291998</v>
          </cell>
          <cell r="H17">
            <v>6112003</v>
          </cell>
          <cell r="I17">
            <v>500</v>
          </cell>
        </row>
        <row r="18">
          <cell r="C18">
            <v>550065945</v>
          </cell>
          <cell r="D18" t="str">
            <v>BLDG. 4 TCP</v>
          </cell>
          <cell r="E18">
            <v>3647499</v>
          </cell>
          <cell r="F18">
            <v>3256520.68</v>
          </cell>
          <cell r="G18">
            <v>6291998</v>
          </cell>
          <cell r="H18">
            <v>6112003</v>
          </cell>
          <cell r="I18">
            <v>500</v>
          </cell>
        </row>
        <row r="19">
          <cell r="C19">
            <v>550065573</v>
          </cell>
          <cell r="D19" t="str">
            <v>CANERBURY VLG</v>
          </cell>
          <cell r="E19">
            <v>250000</v>
          </cell>
          <cell r="F19">
            <v>29172.720000000001</v>
          </cell>
          <cell r="G19">
            <v>11101997</v>
          </cell>
          <cell r="H19">
            <v>1012003</v>
          </cell>
          <cell r="I19">
            <v>502</v>
          </cell>
        </row>
        <row r="20">
          <cell r="C20">
            <v>550006812</v>
          </cell>
          <cell r="D20" t="str">
            <v>CHASCO WOODS</v>
          </cell>
          <cell r="E20">
            <v>8400000</v>
          </cell>
          <cell r="F20">
            <v>8400000</v>
          </cell>
          <cell r="G20">
            <v>12132001</v>
          </cell>
          <cell r="H20">
            <v>12072002</v>
          </cell>
          <cell r="I20">
            <v>100</v>
          </cell>
        </row>
        <row r="21">
          <cell r="C21">
            <v>550064687</v>
          </cell>
          <cell r="D21" t="str">
            <v>CRESTVIEW COR</v>
          </cell>
          <cell r="E21">
            <v>1790000</v>
          </cell>
          <cell r="F21">
            <v>1790000</v>
          </cell>
          <cell r="G21">
            <v>1311996</v>
          </cell>
          <cell r="H21">
            <v>10312005</v>
          </cell>
          <cell r="I21">
            <v>1000</v>
          </cell>
        </row>
        <row r="22">
          <cell r="C22">
            <v>550066037</v>
          </cell>
          <cell r="D22" t="str">
            <v>PLANO MEDICAL</v>
          </cell>
          <cell r="E22">
            <v>5120875</v>
          </cell>
          <cell r="F22">
            <v>5062375</v>
          </cell>
          <cell r="G22">
            <v>3261998</v>
          </cell>
          <cell r="H22">
            <v>3312003</v>
          </cell>
          <cell r="I22">
            <v>500</v>
          </cell>
        </row>
        <row r="23">
          <cell r="C23">
            <v>550061453</v>
          </cell>
          <cell r="D23" t="str">
            <v>RANDOL MILL W</v>
          </cell>
          <cell r="E23">
            <v>2800000</v>
          </cell>
          <cell r="F23">
            <v>2437593.7999999998</v>
          </cell>
          <cell r="G23">
            <v>5311988</v>
          </cell>
          <cell r="H23">
            <v>11302002</v>
          </cell>
          <cell r="I23">
            <v>1106</v>
          </cell>
        </row>
        <row r="24">
          <cell r="C24">
            <v>550062275</v>
          </cell>
          <cell r="D24" t="str">
            <v>103 / 105 S.</v>
          </cell>
          <cell r="E24">
            <v>7600000</v>
          </cell>
          <cell r="F24">
            <v>7600000</v>
          </cell>
          <cell r="G24">
            <v>8221990</v>
          </cell>
          <cell r="H24">
            <v>8311997</v>
          </cell>
          <cell r="I24">
            <v>101</v>
          </cell>
        </row>
        <row r="25">
          <cell r="C25">
            <v>550064892</v>
          </cell>
          <cell r="D25" t="str">
            <v>1280 MASS AVE</v>
          </cell>
          <cell r="E25">
            <v>5700000</v>
          </cell>
          <cell r="F25">
            <v>5522129.25</v>
          </cell>
          <cell r="G25">
            <v>8301996</v>
          </cell>
          <cell r="H25">
            <v>12312005</v>
          </cell>
          <cell r="I25">
            <v>1000</v>
          </cell>
        </row>
        <row r="26">
          <cell r="C26">
            <v>551265909</v>
          </cell>
          <cell r="D26" t="str">
            <v>304 PARK AVE</v>
          </cell>
          <cell r="E26">
            <v>22729000</v>
          </cell>
          <cell r="F26">
            <v>22729000</v>
          </cell>
          <cell r="G26">
            <v>8311998</v>
          </cell>
          <cell r="H26">
            <v>12312003</v>
          </cell>
          <cell r="I26">
            <v>504</v>
          </cell>
        </row>
        <row r="27">
          <cell r="C27">
            <v>550065762</v>
          </cell>
          <cell r="D27" t="str">
            <v>305 SECONDAVE</v>
          </cell>
          <cell r="E27">
            <v>9479167</v>
          </cell>
          <cell r="F27">
            <v>9377216.2599999998</v>
          </cell>
          <cell r="G27">
            <v>8051997</v>
          </cell>
          <cell r="H27">
            <v>7062004</v>
          </cell>
          <cell r="I27">
            <v>2500</v>
          </cell>
        </row>
        <row r="28">
          <cell r="C28">
            <v>550062508</v>
          </cell>
          <cell r="D28" t="str">
            <v>360 WEST SHOP</v>
          </cell>
          <cell r="E28">
            <v>6000000</v>
          </cell>
          <cell r="F28">
            <v>5769942.9699999997</v>
          </cell>
          <cell r="G28">
            <v>6271991</v>
          </cell>
          <cell r="H28">
            <v>6302002</v>
          </cell>
          <cell r="I28">
            <v>410</v>
          </cell>
        </row>
        <row r="29">
          <cell r="C29">
            <v>550065002</v>
          </cell>
          <cell r="D29" t="str">
            <v>820065001</v>
          </cell>
          <cell r="E29">
            <v>200000</v>
          </cell>
          <cell r="F29">
            <v>188855.1</v>
          </cell>
          <cell r="G29">
            <v>1261999</v>
          </cell>
          <cell r="H29">
            <v>4302003</v>
          </cell>
          <cell r="I29">
            <v>2500</v>
          </cell>
        </row>
        <row r="30">
          <cell r="C30">
            <v>550065003</v>
          </cell>
          <cell r="D30" t="str">
            <v>820065001</v>
          </cell>
          <cell r="E30">
            <v>2000000</v>
          </cell>
          <cell r="F30">
            <v>1888527.84</v>
          </cell>
          <cell r="G30">
            <v>2041999</v>
          </cell>
          <cell r="H30">
            <v>4302003</v>
          </cell>
          <cell r="I30">
            <v>2500</v>
          </cell>
        </row>
        <row r="31">
          <cell r="C31">
            <v>550065004</v>
          </cell>
          <cell r="D31" t="str">
            <v>A+ MINI STOR</v>
          </cell>
          <cell r="E31">
            <v>847500</v>
          </cell>
          <cell r="F31">
            <v>847500</v>
          </cell>
          <cell r="G31">
            <v>6182001</v>
          </cell>
          <cell r="H31">
            <v>4302003</v>
          </cell>
          <cell r="I31">
            <v>100</v>
          </cell>
        </row>
        <row r="32">
          <cell r="C32">
            <v>550065005</v>
          </cell>
          <cell r="D32" t="str">
            <v>A+ MINI STOR</v>
          </cell>
          <cell r="E32">
            <v>2090000</v>
          </cell>
          <cell r="F32">
            <v>2090000</v>
          </cell>
          <cell r="G32">
            <v>12132001</v>
          </cell>
          <cell r="H32">
            <v>4302003</v>
          </cell>
          <cell r="I32">
            <v>100</v>
          </cell>
        </row>
        <row r="33">
          <cell r="C33">
            <v>550065001</v>
          </cell>
          <cell r="D33" t="str">
            <v>A+ MINI STOR</v>
          </cell>
          <cell r="E33">
            <v>16928000</v>
          </cell>
          <cell r="F33">
            <v>9040351.2300000004</v>
          </cell>
          <cell r="G33">
            <v>4281997</v>
          </cell>
          <cell r="H33">
            <v>4302003</v>
          </cell>
          <cell r="I33">
            <v>2500</v>
          </cell>
        </row>
        <row r="34">
          <cell r="C34">
            <v>550064825</v>
          </cell>
          <cell r="D34" t="str">
            <v>ALAFAYA MINI</v>
          </cell>
          <cell r="E34">
            <v>2500000</v>
          </cell>
          <cell r="F34">
            <v>2415202.92</v>
          </cell>
          <cell r="G34">
            <v>7311996</v>
          </cell>
          <cell r="H34">
            <v>7312006</v>
          </cell>
          <cell r="I34">
            <v>3000</v>
          </cell>
        </row>
        <row r="35">
          <cell r="C35">
            <v>550065847</v>
          </cell>
          <cell r="D35" t="str">
            <v>AMERICAN SORA</v>
          </cell>
          <cell r="E35">
            <v>10000000</v>
          </cell>
          <cell r="F35">
            <v>867057.35</v>
          </cell>
          <cell r="G35">
            <v>6011998</v>
          </cell>
          <cell r="H35">
            <v>5312005</v>
          </cell>
          <cell r="I35">
            <v>700</v>
          </cell>
        </row>
        <row r="36">
          <cell r="C36">
            <v>550064456</v>
          </cell>
          <cell r="D36" t="str">
            <v>AMERICAN STOR</v>
          </cell>
          <cell r="E36">
            <v>20000000</v>
          </cell>
          <cell r="F36">
            <v>20000000</v>
          </cell>
          <cell r="G36">
            <v>10021995</v>
          </cell>
          <cell r="H36">
            <v>5312005</v>
          </cell>
          <cell r="I36">
            <v>500</v>
          </cell>
        </row>
        <row r="37">
          <cell r="C37">
            <v>550062568</v>
          </cell>
          <cell r="D37" t="str">
            <v>BENT TREE/PAR</v>
          </cell>
          <cell r="E37">
            <v>23900000</v>
          </cell>
          <cell r="F37">
            <v>22145885.969999999</v>
          </cell>
          <cell r="G37">
            <v>9301992</v>
          </cell>
          <cell r="H37">
            <v>10312005</v>
          </cell>
          <cell r="I37">
            <v>1200</v>
          </cell>
        </row>
        <row r="38">
          <cell r="C38">
            <v>550065732</v>
          </cell>
          <cell r="D38" t="str">
            <v>BIRTCHER NIGU</v>
          </cell>
          <cell r="E38">
            <v>13000000</v>
          </cell>
          <cell r="F38">
            <v>12163486.9</v>
          </cell>
          <cell r="G38">
            <v>6221998</v>
          </cell>
          <cell r="H38">
            <v>6302008</v>
          </cell>
          <cell r="I38">
            <v>2500</v>
          </cell>
        </row>
        <row r="39">
          <cell r="C39">
            <v>550062539</v>
          </cell>
          <cell r="D39" t="str">
            <v>BROOKS CROSSI</v>
          </cell>
          <cell r="E39">
            <v>8275000</v>
          </cell>
          <cell r="F39">
            <v>8043193.9100000001</v>
          </cell>
          <cell r="G39">
            <v>12281995</v>
          </cell>
          <cell r="H39">
            <v>6302003</v>
          </cell>
          <cell r="I39">
            <v>900</v>
          </cell>
        </row>
        <row r="40">
          <cell r="C40">
            <v>550064060</v>
          </cell>
          <cell r="D40" t="str">
            <v>BROOKS CROSSI</v>
          </cell>
          <cell r="E40">
            <v>4476000</v>
          </cell>
          <cell r="F40">
            <v>3868867.24</v>
          </cell>
          <cell r="G40">
            <v>12281995</v>
          </cell>
          <cell r="H40">
            <v>6302003</v>
          </cell>
          <cell r="I40">
            <v>900</v>
          </cell>
        </row>
        <row r="41">
          <cell r="C41">
            <v>550064952</v>
          </cell>
          <cell r="D41" t="str">
            <v>CAMBERLEY BRN</v>
          </cell>
          <cell r="E41">
            <v>11000000</v>
          </cell>
          <cell r="F41">
            <v>9208431.5500000007</v>
          </cell>
          <cell r="G41">
            <v>1311997</v>
          </cell>
          <cell r="H41">
            <v>2012004</v>
          </cell>
          <cell r="I41">
            <v>2000</v>
          </cell>
        </row>
        <row r="42">
          <cell r="C42">
            <v>550065933</v>
          </cell>
          <cell r="D42" t="str">
            <v>CENCOR   9SC</v>
          </cell>
          <cell r="E42">
            <v>33075000</v>
          </cell>
          <cell r="F42">
            <v>31880789.52</v>
          </cell>
          <cell r="G42">
            <v>3171998</v>
          </cell>
          <cell r="H42">
            <v>12312003</v>
          </cell>
          <cell r="I42">
            <v>503</v>
          </cell>
        </row>
        <row r="43">
          <cell r="C43">
            <v>550064826</v>
          </cell>
          <cell r="D43" t="str">
            <v>CENT PKWY KIR</v>
          </cell>
          <cell r="E43">
            <v>4900000</v>
          </cell>
          <cell r="F43">
            <v>4721021.95</v>
          </cell>
          <cell r="G43">
            <v>8201996</v>
          </cell>
          <cell r="H43">
            <v>7312006</v>
          </cell>
          <cell r="I43">
            <v>1000</v>
          </cell>
        </row>
        <row r="44">
          <cell r="C44">
            <v>550062929</v>
          </cell>
          <cell r="D44" t="str">
            <v>CHAPMAN PLZ 2</v>
          </cell>
          <cell r="E44">
            <v>5555000</v>
          </cell>
          <cell r="F44">
            <v>5017859.4800000004</v>
          </cell>
          <cell r="G44">
            <v>6261992</v>
          </cell>
          <cell r="H44">
            <v>6302002</v>
          </cell>
          <cell r="I44">
            <v>1000</v>
          </cell>
        </row>
        <row r="45">
          <cell r="C45">
            <v>550065541</v>
          </cell>
          <cell r="D45" t="str">
            <v>CHURCHILL GRP</v>
          </cell>
          <cell r="E45">
            <v>300000</v>
          </cell>
          <cell r="F45">
            <v>300000</v>
          </cell>
          <cell r="G45">
            <v>12161997</v>
          </cell>
          <cell r="H45">
            <v>1012003</v>
          </cell>
          <cell r="I45">
            <v>500</v>
          </cell>
        </row>
        <row r="46">
          <cell r="C46">
            <v>550064516</v>
          </cell>
          <cell r="D46" t="str">
            <v>CHURCHILL MDW</v>
          </cell>
          <cell r="E46">
            <v>2100000</v>
          </cell>
          <cell r="F46">
            <v>1909309.02</v>
          </cell>
          <cell r="G46">
            <v>12141995</v>
          </cell>
          <cell r="H46">
            <v>1012003</v>
          </cell>
          <cell r="I46">
            <v>2500</v>
          </cell>
        </row>
        <row r="47">
          <cell r="C47">
            <v>550243172</v>
          </cell>
          <cell r="D47" t="str">
            <v>COAST MHP</v>
          </cell>
          <cell r="E47">
            <v>1300000</v>
          </cell>
          <cell r="F47">
            <v>940870.67</v>
          </cell>
          <cell r="G47">
            <v>9091997</v>
          </cell>
          <cell r="H47">
            <v>10012009</v>
          </cell>
          <cell r="I47">
            <v>1200</v>
          </cell>
        </row>
        <row r="48">
          <cell r="C48">
            <v>550065754</v>
          </cell>
          <cell r="D48" t="str">
            <v>CORONA WEST M</v>
          </cell>
          <cell r="E48">
            <v>1700000</v>
          </cell>
          <cell r="F48">
            <v>1517795.4</v>
          </cell>
          <cell r="G48">
            <v>6121998</v>
          </cell>
          <cell r="H48">
            <v>5312016</v>
          </cell>
          <cell r="I48">
            <v>1800</v>
          </cell>
        </row>
        <row r="49">
          <cell r="C49">
            <v>550273862</v>
          </cell>
          <cell r="D49" t="str">
            <v>COUNTRYSIDE R</v>
          </cell>
          <cell r="E49">
            <v>6090000</v>
          </cell>
          <cell r="F49">
            <v>6020710.2300000004</v>
          </cell>
          <cell r="G49">
            <v>6241999</v>
          </cell>
          <cell r="H49">
            <v>7012004</v>
          </cell>
          <cell r="I49">
            <v>500</v>
          </cell>
        </row>
        <row r="50">
          <cell r="C50">
            <v>550063753</v>
          </cell>
          <cell r="D50" t="str">
            <v>CROMWELL SQR</v>
          </cell>
          <cell r="E50">
            <v>11000000</v>
          </cell>
          <cell r="F50">
            <v>10079650.609999999</v>
          </cell>
          <cell r="G50">
            <v>10281994</v>
          </cell>
          <cell r="H50">
            <v>4302003</v>
          </cell>
          <cell r="I50">
            <v>2500</v>
          </cell>
        </row>
        <row r="51">
          <cell r="C51">
            <v>550055599</v>
          </cell>
          <cell r="D51" t="str">
            <v>DOA PART</v>
          </cell>
          <cell r="E51">
            <v>72000000</v>
          </cell>
          <cell r="F51">
            <v>45490586.420000002</v>
          </cell>
          <cell r="G51">
            <v>9021998</v>
          </cell>
          <cell r="H51">
            <v>12312003</v>
          </cell>
          <cell r="I51">
            <v>103</v>
          </cell>
        </row>
        <row r="52">
          <cell r="C52">
            <v>550064691</v>
          </cell>
          <cell r="D52" t="str">
            <v>DONNER SPRGS</v>
          </cell>
          <cell r="E52">
            <v>4850000</v>
          </cell>
          <cell r="F52">
            <v>4635895.82</v>
          </cell>
          <cell r="G52">
            <v>6071996</v>
          </cell>
          <cell r="H52">
            <v>6012010</v>
          </cell>
          <cell r="I52">
            <v>3000</v>
          </cell>
        </row>
        <row r="53">
          <cell r="C53">
            <v>550067868</v>
          </cell>
          <cell r="D53" t="str">
            <v>DONNER SPRING</v>
          </cell>
          <cell r="E53">
            <v>1700000</v>
          </cell>
          <cell r="F53">
            <v>1700000</v>
          </cell>
          <cell r="G53">
            <v>9012000</v>
          </cell>
          <cell r="H53">
            <v>6062010</v>
          </cell>
          <cell r="I53">
            <v>1000</v>
          </cell>
        </row>
        <row r="54">
          <cell r="C54">
            <v>550065463</v>
          </cell>
          <cell r="D54" t="str">
            <v>EL PASO PLAZA</v>
          </cell>
          <cell r="E54">
            <v>1225000</v>
          </cell>
          <cell r="F54">
            <v>1067841.56</v>
          </cell>
          <cell r="G54">
            <v>7021987</v>
          </cell>
          <cell r="H54">
            <v>1312004</v>
          </cell>
          <cell r="I54">
            <v>3000</v>
          </cell>
        </row>
        <row r="55">
          <cell r="C55">
            <v>550065464</v>
          </cell>
          <cell r="D55" t="str">
            <v>EL PASO PLAZA</v>
          </cell>
          <cell r="E55">
            <v>1270000</v>
          </cell>
          <cell r="F55">
            <v>1156936.77</v>
          </cell>
          <cell r="G55">
            <v>1231989</v>
          </cell>
          <cell r="H55">
            <v>1312004</v>
          </cell>
          <cell r="I55">
            <v>3000</v>
          </cell>
        </row>
        <row r="56">
          <cell r="C56">
            <v>550063070</v>
          </cell>
          <cell r="D56" t="str">
            <v>ELOISE APTS.</v>
          </cell>
          <cell r="E56">
            <v>2125000</v>
          </cell>
          <cell r="F56">
            <v>0</v>
          </cell>
          <cell r="G56">
            <v>3261993</v>
          </cell>
          <cell r="H56">
            <v>12312007</v>
          </cell>
          <cell r="I56">
            <v>910</v>
          </cell>
        </row>
        <row r="57">
          <cell r="C57">
            <v>550062668</v>
          </cell>
          <cell r="D57" t="str">
            <v>HATHAWAY</v>
          </cell>
          <cell r="E57">
            <v>7437640</v>
          </cell>
          <cell r="F57">
            <v>7535461.6100000003</v>
          </cell>
          <cell r="G57">
            <v>2241992</v>
          </cell>
          <cell r="H57">
            <v>11012003</v>
          </cell>
          <cell r="I57">
            <v>600</v>
          </cell>
        </row>
        <row r="58">
          <cell r="C58">
            <v>550061542</v>
          </cell>
          <cell r="D58" t="str">
            <v>HAWTHORNE STG</v>
          </cell>
          <cell r="E58">
            <v>2637424.2200000002</v>
          </cell>
          <cell r="F58">
            <v>2581358.7200000002</v>
          </cell>
          <cell r="G58">
            <v>11081988</v>
          </cell>
          <cell r="H58">
            <v>12312005</v>
          </cell>
          <cell r="I58">
            <v>2500</v>
          </cell>
        </row>
        <row r="59">
          <cell r="C59">
            <v>550064819</v>
          </cell>
          <cell r="D59" t="str">
            <v>HYATT-ST CLRE</v>
          </cell>
          <cell r="E59">
            <v>10000000</v>
          </cell>
          <cell r="F59">
            <v>8743729.6699999999</v>
          </cell>
          <cell r="G59">
            <v>7051996</v>
          </cell>
          <cell r="H59">
            <v>7012003</v>
          </cell>
          <cell r="I59">
            <v>2000</v>
          </cell>
        </row>
        <row r="60">
          <cell r="C60">
            <v>550061988</v>
          </cell>
          <cell r="D60" t="str">
            <v>JOHNSON PORT.</v>
          </cell>
          <cell r="E60">
            <v>30320000</v>
          </cell>
          <cell r="F60">
            <v>28944707.460000001</v>
          </cell>
          <cell r="G60">
            <v>6261990</v>
          </cell>
          <cell r="H60">
            <v>1312004</v>
          </cell>
          <cell r="I60">
            <v>700</v>
          </cell>
        </row>
        <row r="61">
          <cell r="C61">
            <v>550063641</v>
          </cell>
          <cell r="D61" t="str">
            <v>JOSEY VILLAGE</v>
          </cell>
          <cell r="E61">
            <v>5250000</v>
          </cell>
          <cell r="F61">
            <v>4203212.53</v>
          </cell>
          <cell r="G61">
            <v>3161994</v>
          </cell>
          <cell r="H61">
            <v>3012002</v>
          </cell>
          <cell r="I61">
            <v>500</v>
          </cell>
        </row>
        <row r="62">
          <cell r="C62">
            <v>550065769</v>
          </cell>
          <cell r="D62" t="str">
            <v>LE CLUB @ S.B</v>
          </cell>
          <cell r="E62">
            <v>13300000</v>
          </cell>
          <cell r="F62">
            <v>13300000</v>
          </cell>
          <cell r="G62">
            <v>4031998</v>
          </cell>
          <cell r="H62">
            <v>3202008</v>
          </cell>
          <cell r="I62">
            <v>2500</v>
          </cell>
        </row>
        <row r="63">
          <cell r="C63">
            <v>550064623</v>
          </cell>
          <cell r="D63" t="str">
            <v>MARINERS BAY</v>
          </cell>
          <cell r="E63">
            <v>22000000</v>
          </cell>
          <cell r="F63">
            <v>18611850</v>
          </cell>
          <cell r="G63">
            <v>6141996</v>
          </cell>
          <cell r="H63">
            <v>6302006</v>
          </cell>
          <cell r="I63">
            <v>1000</v>
          </cell>
        </row>
        <row r="64">
          <cell r="C64">
            <v>550065521</v>
          </cell>
          <cell r="D64" t="str">
            <v>MARKET TOWER</v>
          </cell>
          <cell r="E64">
            <v>55200000</v>
          </cell>
          <cell r="F64">
            <v>0</v>
          </cell>
          <cell r="G64">
            <v>12181997</v>
          </cell>
          <cell r="H64">
            <v>12152002</v>
          </cell>
          <cell r="I64">
            <v>2500</v>
          </cell>
        </row>
        <row r="65">
          <cell r="C65">
            <v>550064521</v>
          </cell>
          <cell r="D65" t="str">
            <v>MEADOWS EDGE</v>
          </cell>
          <cell r="E65">
            <v>6400000</v>
          </cell>
          <cell r="F65">
            <v>5810970.1299999999</v>
          </cell>
          <cell r="G65">
            <v>10271995</v>
          </cell>
          <cell r="H65">
            <v>10312005</v>
          </cell>
          <cell r="I65">
            <v>2500</v>
          </cell>
        </row>
        <row r="66">
          <cell r="C66">
            <v>550064962</v>
          </cell>
          <cell r="D66" t="str">
            <v>METRO II (B)</v>
          </cell>
          <cell r="E66">
            <v>11500000</v>
          </cell>
          <cell r="F66">
            <v>11162312.779999999</v>
          </cell>
          <cell r="G66">
            <v>9101996</v>
          </cell>
          <cell r="H66">
            <v>6302006</v>
          </cell>
          <cell r="I66">
            <v>101</v>
          </cell>
        </row>
        <row r="67">
          <cell r="C67">
            <v>550065539</v>
          </cell>
          <cell r="D67" t="str">
            <v>METRO II (C)</v>
          </cell>
          <cell r="E67">
            <v>2600000</v>
          </cell>
          <cell r="F67">
            <v>2257304.02</v>
          </cell>
          <cell r="G67">
            <v>12241997</v>
          </cell>
          <cell r="H67">
            <v>6302006</v>
          </cell>
          <cell r="I67">
            <v>806</v>
          </cell>
        </row>
        <row r="68">
          <cell r="C68">
            <v>550063152</v>
          </cell>
          <cell r="D68" t="str">
            <v>MID-AMER MHP</v>
          </cell>
          <cell r="E68">
            <v>58000000</v>
          </cell>
          <cell r="F68">
            <v>5950867.6200000001</v>
          </cell>
          <cell r="G68">
            <v>12131995</v>
          </cell>
          <cell r="H68">
            <v>12132002</v>
          </cell>
          <cell r="I68">
            <v>3000</v>
          </cell>
        </row>
        <row r="69">
          <cell r="C69">
            <v>550065761</v>
          </cell>
          <cell r="D69" t="str">
            <v>MOUNTBATTNEQU</v>
          </cell>
          <cell r="E69">
            <v>5250000</v>
          </cell>
          <cell r="F69">
            <v>5193534.9800000004</v>
          </cell>
          <cell r="G69">
            <v>8051997</v>
          </cell>
          <cell r="H69">
            <v>7062004</v>
          </cell>
          <cell r="I69">
            <v>2500</v>
          </cell>
        </row>
        <row r="70">
          <cell r="C70">
            <v>550064566</v>
          </cell>
          <cell r="D70" t="str">
            <v>NEW HOPE/PARK</v>
          </cell>
          <cell r="E70">
            <v>4900000</v>
          </cell>
          <cell r="F70">
            <v>4460124.49</v>
          </cell>
          <cell r="G70">
            <v>1311996</v>
          </cell>
          <cell r="H70">
            <v>2012003</v>
          </cell>
          <cell r="I70">
            <v>2500</v>
          </cell>
        </row>
        <row r="71">
          <cell r="C71">
            <v>550063571</v>
          </cell>
          <cell r="D71" t="str">
            <v>OX-BENTTREE 1</v>
          </cell>
          <cell r="E71">
            <v>7692719</v>
          </cell>
          <cell r="F71">
            <v>7165608.2400000002</v>
          </cell>
          <cell r="G71">
            <v>12211993</v>
          </cell>
          <cell r="H71">
            <v>12212002</v>
          </cell>
          <cell r="I71">
            <v>3000</v>
          </cell>
        </row>
        <row r="72">
          <cell r="C72">
            <v>550063565</v>
          </cell>
          <cell r="D72" t="str">
            <v>OX-CHIMNEY 1</v>
          </cell>
          <cell r="E72">
            <v>6085992</v>
          </cell>
          <cell r="F72">
            <v>5795342.1100000003</v>
          </cell>
          <cell r="G72">
            <v>2041997</v>
          </cell>
          <cell r="H72">
            <v>1312004</v>
          </cell>
          <cell r="I72">
            <v>3000</v>
          </cell>
        </row>
        <row r="73">
          <cell r="C73">
            <v>550063569</v>
          </cell>
          <cell r="D73" t="str">
            <v>OX-LXINGTON 1</v>
          </cell>
          <cell r="E73">
            <v>12117249</v>
          </cell>
          <cell r="F73">
            <v>11338680.529999999</v>
          </cell>
          <cell r="G73">
            <v>12211995</v>
          </cell>
          <cell r="H73">
            <v>12212002</v>
          </cell>
          <cell r="I73">
            <v>611</v>
          </cell>
        </row>
        <row r="74">
          <cell r="C74">
            <v>550063563</v>
          </cell>
          <cell r="D74" t="str">
            <v>OX-NORTHWD 1</v>
          </cell>
          <cell r="E74">
            <v>8735010</v>
          </cell>
          <cell r="F74">
            <v>8307106.7800000003</v>
          </cell>
          <cell r="G74">
            <v>12211993</v>
          </cell>
          <cell r="H74">
            <v>1312004</v>
          </cell>
          <cell r="I74">
            <v>3000</v>
          </cell>
        </row>
        <row r="75">
          <cell r="C75">
            <v>550064871</v>
          </cell>
          <cell r="D75" t="str">
            <v>OX-RUNAWAYBAY</v>
          </cell>
          <cell r="E75">
            <v>10725262.92</v>
          </cell>
          <cell r="F75">
            <v>10087410.300000001</v>
          </cell>
          <cell r="G75">
            <v>6141996</v>
          </cell>
          <cell r="H75">
            <v>6132003</v>
          </cell>
          <cell r="I75">
            <v>3000</v>
          </cell>
        </row>
        <row r="76">
          <cell r="C76">
            <v>550064890</v>
          </cell>
          <cell r="D76" t="str">
            <v>PIKE CREEKSC</v>
          </cell>
          <cell r="E76">
            <v>12800000</v>
          </cell>
          <cell r="F76">
            <v>11612366.08</v>
          </cell>
          <cell r="G76">
            <v>11211996</v>
          </cell>
          <cell r="H76">
            <v>11212003</v>
          </cell>
          <cell r="I76">
            <v>700</v>
          </cell>
        </row>
        <row r="77">
          <cell r="C77">
            <v>550035462</v>
          </cell>
          <cell r="D77" t="str">
            <v>PILCHERS</v>
          </cell>
          <cell r="E77">
            <v>1331334.33</v>
          </cell>
          <cell r="F77">
            <v>1296234.67</v>
          </cell>
          <cell r="G77">
            <v>4252002</v>
          </cell>
          <cell r="H77">
            <v>4302007</v>
          </cell>
          <cell r="I77">
            <v>500</v>
          </cell>
        </row>
        <row r="78">
          <cell r="C78">
            <v>550065462</v>
          </cell>
          <cell r="D78" t="str">
            <v>PILCHERSPR</v>
          </cell>
          <cell r="E78">
            <v>36500000</v>
          </cell>
          <cell r="F78">
            <v>23446108.079999998</v>
          </cell>
          <cell r="G78">
            <v>3011997</v>
          </cell>
          <cell r="H78">
            <v>10312004</v>
          </cell>
          <cell r="I78">
            <v>700</v>
          </cell>
        </row>
        <row r="79">
          <cell r="C79">
            <v>550065266</v>
          </cell>
          <cell r="D79" t="str">
            <v>PRINTIN HSE 2</v>
          </cell>
          <cell r="E79">
            <v>2700000</v>
          </cell>
          <cell r="F79">
            <v>2670960.86</v>
          </cell>
          <cell r="G79">
            <v>4011997</v>
          </cell>
          <cell r="H79">
            <v>7062004</v>
          </cell>
          <cell r="I79">
            <v>2500</v>
          </cell>
        </row>
        <row r="80">
          <cell r="C80">
            <v>550062164</v>
          </cell>
          <cell r="D80" t="str">
            <v>PRINTING HOUS</v>
          </cell>
          <cell r="E80">
            <v>18200000</v>
          </cell>
          <cell r="F80">
            <v>4686064.28</v>
          </cell>
          <cell r="G80">
            <v>1071997</v>
          </cell>
          <cell r="H80">
            <v>7062004</v>
          </cell>
          <cell r="I80">
            <v>2500</v>
          </cell>
        </row>
        <row r="81">
          <cell r="C81">
            <v>550065228</v>
          </cell>
          <cell r="D81" t="str">
            <v>PRINTNG HSE 1</v>
          </cell>
          <cell r="E81">
            <v>4050000</v>
          </cell>
          <cell r="F81">
            <v>4006441.28</v>
          </cell>
          <cell r="G81">
            <v>1071997</v>
          </cell>
          <cell r="H81">
            <v>7062004</v>
          </cell>
          <cell r="I81">
            <v>2500</v>
          </cell>
        </row>
        <row r="82">
          <cell r="C82">
            <v>550001001</v>
          </cell>
          <cell r="D82" t="str">
            <v>PROJECT ALAMO</v>
          </cell>
          <cell r="E82">
            <v>88200000</v>
          </cell>
          <cell r="F82">
            <v>61200000</v>
          </cell>
          <cell r="G82">
            <v>11251998</v>
          </cell>
          <cell r="H82">
            <v>12312002</v>
          </cell>
          <cell r="I82">
            <v>200</v>
          </cell>
        </row>
        <row r="83">
          <cell r="C83">
            <v>550062165</v>
          </cell>
          <cell r="D83" t="str">
            <v>PRT. HOUSE(B)</v>
          </cell>
          <cell r="E83">
            <v>1000000</v>
          </cell>
          <cell r="F83">
            <v>989244.76</v>
          </cell>
          <cell r="G83">
            <v>9011999</v>
          </cell>
          <cell r="H83">
            <v>7062004</v>
          </cell>
          <cell r="I83">
            <v>2500</v>
          </cell>
        </row>
        <row r="84">
          <cell r="C84">
            <v>550064046</v>
          </cell>
          <cell r="D84" t="str">
            <v>RUTHERFORD PL</v>
          </cell>
          <cell r="E84">
            <v>28620000</v>
          </cell>
          <cell r="F84">
            <v>7122127.79</v>
          </cell>
          <cell r="G84">
            <v>3021995</v>
          </cell>
          <cell r="H84">
            <v>7062004</v>
          </cell>
          <cell r="I84">
            <v>2500</v>
          </cell>
        </row>
        <row r="85">
          <cell r="C85">
            <v>550065268</v>
          </cell>
          <cell r="D85" t="str">
            <v>RUTHERFORD PL</v>
          </cell>
          <cell r="E85">
            <v>4500000</v>
          </cell>
          <cell r="F85">
            <v>4326563.05</v>
          </cell>
          <cell r="G85">
            <v>10242001</v>
          </cell>
          <cell r="H85">
            <v>7062004</v>
          </cell>
          <cell r="I85">
            <v>2500</v>
          </cell>
        </row>
        <row r="86">
          <cell r="C86">
            <v>550065763</v>
          </cell>
          <cell r="D86" t="str">
            <v>RUTHERFORD PL</v>
          </cell>
          <cell r="E86">
            <v>6000000</v>
          </cell>
          <cell r="F86">
            <v>5935468.54</v>
          </cell>
          <cell r="G86">
            <v>9011999</v>
          </cell>
          <cell r="H86">
            <v>7062004</v>
          </cell>
          <cell r="I86">
            <v>2500</v>
          </cell>
        </row>
        <row r="87">
          <cell r="C87">
            <v>550065227</v>
          </cell>
          <cell r="D87" t="str">
            <v>RUTHERFRD P1</v>
          </cell>
          <cell r="E87">
            <v>6312500</v>
          </cell>
          <cell r="F87">
            <v>6244607.5300000003</v>
          </cell>
          <cell r="G87">
            <v>2061997</v>
          </cell>
          <cell r="H87">
            <v>7062004</v>
          </cell>
          <cell r="I87">
            <v>2500</v>
          </cell>
        </row>
        <row r="88">
          <cell r="C88">
            <v>550065267</v>
          </cell>
          <cell r="D88" t="str">
            <v>RUTHFRD PL 2</v>
          </cell>
          <cell r="E88">
            <v>4208333</v>
          </cell>
          <cell r="F88">
            <v>4163071.35</v>
          </cell>
          <cell r="G88">
            <v>4011997</v>
          </cell>
          <cell r="H88">
            <v>7062004</v>
          </cell>
          <cell r="I88">
            <v>2500</v>
          </cell>
        </row>
        <row r="89">
          <cell r="C89">
            <v>550062016</v>
          </cell>
          <cell r="D89" t="str">
            <v>SEAGULL SQ</v>
          </cell>
          <cell r="E89">
            <v>10750000</v>
          </cell>
          <cell r="F89">
            <v>8676954.6500000004</v>
          </cell>
          <cell r="G89">
            <v>4301990</v>
          </cell>
          <cell r="H89">
            <v>4302002</v>
          </cell>
          <cell r="I89">
            <v>1800</v>
          </cell>
        </row>
        <row r="90">
          <cell r="C90">
            <v>550064539</v>
          </cell>
          <cell r="D90" t="str">
            <v>SECURITY STOR</v>
          </cell>
          <cell r="E90">
            <v>11124000</v>
          </cell>
          <cell r="F90">
            <v>9538478.9000000004</v>
          </cell>
          <cell r="G90">
            <v>3291996</v>
          </cell>
          <cell r="H90">
            <v>3292006</v>
          </cell>
          <cell r="I90">
            <v>2000</v>
          </cell>
        </row>
        <row r="91">
          <cell r="C91">
            <v>550064883</v>
          </cell>
          <cell r="D91" t="str">
            <v>SHERMAN HOUSE</v>
          </cell>
          <cell r="E91">
            <v>2500000</v>
          </cell>
          <cell r="F91">
            <v>2117271.5499999998</v>
          </cell>
          <cell r="G91">
            <v>7051996</v>
          </cell>
          <cell r="H91">
            <v>7012003</v>
          </cell>
          <cell r="I91">
            <v>700</v>
          </cell>
        </row>
        <row r="92">
          <cell r="C92">
            <v>550067869</v>
          </cell>
          <cell r="D92" t="str">
            <v>SIERRA ROYAL</v>
          </cell>
          <cell r="E92">
            <v>1100000</v>
          </cell>
          <cell r="F92">
            <v>1100000</v>
          </cell>
          <cell r="G92">
            <v>9012000</v>
          </cell>
          <cell r="H92">
            <v>6062010</v>
          </cell>
          <cell r="I92">
            <v>1000</v>
          </cell>
        </row>
        <row r="93">
          <cell r="C93">
            <v>550064692</v>
          </cell>
          <cell r="D93" t="str">
            <v>SIERRA ROYAL</v>
          </cell>
          <cell r="E93">
            <v>3150000</v>
          </cell>
          <cell r="F93">
            <v>3010838.62</v>
          </cell>
          <cell r="G93">
            <v>6071996</v>
          </cell>
          <cell r="H93">
            <v>6012010</v>
          </cell>
          <cell r="I93">
            <v>1000</v>
          </cell>
        </row>
        <row r="94">
          <cell r="C94">
            <v>550060682</v>
          </cell>
          <cell r="D94" t="str">
            <v>SOMERSET LAKE</v>
          </cell>
          <cell r="E94">
            <v>10395069.34</v>
          </cell>
          <cell r="F94">
            <v>0</v>
          </cell>
          <cell r="G94">
            <v>11011991</v>
          </cell>
          <cell r="H94">
            <v>10012002</v>
          </cell>
          <cell r="I94">
            <v>1011</v>
          </cell>
        </row>
        <row r="95">
          <cell r="C95">
            <v>550061224</v>
          </cell>
          <cell r="D95" t="str">
            <v>SOMERSET LAKE</v>
          </cell>
          <cell r="E95">
            <v>11681811.83</v>
          </cell>
          <cell r="F95">
            <v>0</v>
          </cell>
          <cell r="G95">
            <v>11011991</v>
          </cell>
          <cell r="H95">
            <v>10012002</v>
          </cell>
          <cell r="I95">
            <v>1011</v>
          </cell>
        </row>
        <row r="96">
          <cell r="C96">
            <v>550064857</v>
          </cell>
          <cell r="D96" t="str">
            <v>SPACE PLUS ST</v>
          </cell>
          <cell r="E96">
            <v>6450000</v>
          </cell>
          <cell r="F96">
            <v>5998896.4500000002</v>
          </cell>
          <cell r="G96">
            <v>6191996</v>
          </cell>
          <cell r="H96">
            <v>6192006</v>
          </cell>
          <cell r="I96">
            <v>2500</v>
          </cell>
        </row>
        <row r="97">
          <cell r="C97">
            <v>550065907</v>
          </cell>
          <cell r="D97" t="str">
            <v>TANGENT II</v>
          </cell>
          <cell r="E97">
            <v>8562000</v>
          </cell>
          <cell r="F97">
            <v>8116460.6699999999</v>
          </cell>
          <cell r="G97">
            <v>9171998</v>
          </cell>
          <cell r="H97">
            <v>8312002</v>
          </cell>
          <cell r="I97">
            <v>300</v>
          </cell>
        </row>
        <row r="98">
          <cell r="C98">
            <v>550065846</v>
          </cell>
          <cell r="D98" t="str">
            <v>TANGENT PORT</v>
          </cell>
          <cell r="E98">
            <v>9038000</v>
          </cell>
          <cell r="F98">
            <v>7745201.7699999996</v>
          </cell>
          <cell r="G98">
            <v>8181998</v>
          </cell>
          <cell r="H98">
            <v>8312002</v>
          </cell>
          <cell r="I98">
            <v>300</v>
          </cell>
        </row>
        <row r="99">
          <cell r="C99">
            <v>550066594</v>
          </cell>
          <cell r="D99" t="str">
            <v>VALLE DEL ORO</v>
          </cell>
          <cell r="E99">
            <v>28850000</v>
          </cell>
          <cell r="F99">
            <v>20837491</v>
          </cell>
          <cell r="G99">
            <v>3152000</v>
          </cell>
          <cell r="H99">
            <v>3102004</v>
          </cell>
          <cell r="I99">
            <v>400</v>
          </cell>
        </row>
        <row r="100">
          <cell r="C100">
            <v>550063155</v>
          </cell>
          <cell r="D100" t="str">
            <v>WELLS MHCP</v>
          </cell>
          <cell r="E100">
            <v>6300000</v>
          </cell>
          <cell r="F100">
            <v>5670000</v>
          </cell>
          <cell r="G100">
            <v>4181994</v>
          </cell>
          <cell r="H100">
            <v>4012003</v>
          </cell>
          <cell r="I100">
            <v>409</v>
          </cell>
        </row>
        <row r="101">
          <cell r="C101">
            <v>550066031</v>
          </cell>
          <cell r="D101" t="str">
            <v>550061713 MOD</v>
          </cell>
          <cell r="E101">
            <v>1000000</v>
          </cell>
          <cell r="F101">
            <v>1010103.84</v>
          </cell>
          <cell r="G101">
            <v>10051998</v>
          </cell>
          <cell r="H101">
            <v>3312003</v>
          </cell>
          <cell r="I101">
            <v>300</v>
          </cell>
        </row>
        <row r="102">
          <cell r="C102">
            <v>550061713</v>
          </cell>
          <cell r="D102" t="str">
            <v>BRISBANE BLDG</v>
          </cell>
          <cell r="E102">
            <v>7760000</v>
          </cell>
          <cell r="F102">
            <v>6690388.0300000003</v>
          </cell>
          <cell r="G102">
            <v>4131989</v>
          </cell>
          <cell r="H102">
            <v>3312003</v>
          </cell>
          <cell r="I102">
            <v>6</v>
          </cell>
        </row>
        <row r="103">
          <cell r="C103">
            <v>550061323</v>
          </cell>
          <cell r="D103" t="str">
            <v>NATIONS BANK</v>
          </cell>
          <cell r="E103">
            <v>21111040.309999999</v>
          </cell>
          <cell r="F103">
            <v>21715022.210000001</v>
          </cell>
          <cell r="G103">
            <v>9271991</v>
          </cell>
          <cell r="H103">
            <v>11302004</v>
          </cell>
          <cell r="I103">
            <v>700</v>
          </cell>
        </row>
        <row r="104">
          <cell r="C104">
            <v>550062625</v>
          </cell>
          <cell r="D104" t="str">
            <v>NORTHERN TRST</v>
          </cell>
          <cell r="E104">
            <v>28900061.690000001</v>
          </cell>
          <cell r="F104">
            <v>29696347.149999999</v>
          </cell>
          <cell r="G104">
            <v>9271991</v>
          </cell>
          <cell r="H104">
            <v>11302004</v>
          </cell>
          <cell r="I104">
            <v>700</v>
          </cell>
        </row>
        <row r="105">
          <cell r="C105">
            <v>550060829</v>
          </cell>
          <cell r="D105" t="str">
            <v>U.C. BANK (A)</v>
          </cell>
          <cell r="E105">
            <v>11927000</v>
          </cell>
          <cell r="F105">
            <v>13567432.279999999</v>
          </cell>
          <cell r="G105">
            <v>11181986</v>
          </cell>
          <cell r="H105">
            <v>12312004</v>
          </cell>
          <cell r="I105">
            <v>500</v>
          </cell>
        </row>
        <row r="106">
          <cell r="C106">
            <v>550064285</v>
          </cell>
          <cell r="D106" t="str">
            <v>UC BANK BLD/B</v>
          </cell>
          <cell r="E106">
            <v>9833849</v>
          </cell>
          <cell r="F106">
            <v>7863096.3499999996</v>
          </cell>
          <cell r="G106">
            <v>12311996</v>
          </cell>
          <cell r="H106">
            <v>12312004</v>
          </cell>
          <cell r="I106">
            <v>300</v>
          </cell>
        </row>
        <row r="107">
          <cell r="C107">
            <v>565035630</v>
          </cell>
          <cell r="D107" t="str">
            <v>CAMPBELL  C</v>
          </cell>
          <cell r="E107">
            <v>1360000</v>
          </cell>
          <cell r="F107">
            <v>1237230.3999999999</v>
          </cell>
          <cell r="G107">
            <v>3161993</v>
          </cell>
          <cell r="H107">
            <v>4012003</v>
          </cell>
          <cell r="I107">
            <v>3000</v>
          </cell>
        </row>
        <row r="108">
          <cell r="C108">
            <v>565035143</v>
          </cell>
          <cell r="D108" t="str">
            <v>DOWNEY CTR</v>
          </cell>
          <cell r="E108">
            <v>2000000</v>
          </cell>
          <cell r="F108">
            <v>1370495.77</v>
          </cell>
          <cell r="G108">
            <v>12031991</v>
          </cell>
          <cell r="H108">
            <v>1012012</v>
          </cell>
          <cell r="I108">
            <v>2000</v>
          </cell>
        </row>
        <row r="109">
          <cell r="C109">
            <v>560373016</v>
          </cell>
          <cell r="D109" t="str">
            <v>HICKORY VILLA</v>
          </cell>
          <cell r="E109">
            <v>1650000</v>
          </cell>
          <cell r="F109">
            <v>1175574.67</v>
          </cell>
          <cell r="G109">
            <v>5221987</v>
          </cell>
          <cell r="H109">
            <v>5222004</v>
          </cell>
          <cell r="I109">
            <v>2000</v>
          </cell>
        </row>
        <row r="110">
          <cell r="C110">
            <v>560374012</v>
          </cell>
          <cell r="D110" t="str">
            <v>HILDEBRAN</v>
          </cell>
          <cell r="E110">
            <v>1630000</v>
          </cell>
          <cell r="F110">
            <v>1392743.06</v>
          </cell>
          <cell r="G110">
            <v>5281987</v>
          </cell>
          <cell r="H110">
            <v>4302002</v>
          </cell>
          <cell r="I110">
            <v>3000</v>
          </cell>
        </row>
        <row r="111">
          <cell r="C111">
            <v>560439017</v>
          </cell>
          <cell r="D111" t="str">
            <v>LARKEN (RADIS</v>
          </cell>
          <cell r="E111">
            <v>4260000</v>
          </cell>
          <cell r="F111">
            <v>2873034.34</v>
          </cell>
          <cell r="G111">
            <v>12021992</v>
          </cell>
          <cell r="H111">
            <v>12102002</v>
          </cell>
          <cell r="I111">
            <v>2500</v>
          </cell>
        </row>
        <row r="112">
          <cell r="C112">
            <v>565030151</v>
          </cell>
          <cell r="D112" t="str">
            <v>R.C. HOBBS CO</v>
          </cell>
          <cell r="E112">
            <v>1575000</v>
          </cell>
          <cell r="F112">
            <v>1695388.85</v>
          </cell>
          <cell r="G112">
            <v>10191988</v>
          </cell>
          <cell r="H112">
            <v>11012005</v>
          </cell>
          <cell r="I112">
            <v>800</v>
          </cell>
        </row>
        <row r="113">
          <cell r="C113">
            <v>565031175</v>
          </cell>
          <cell r="D113" t="str">
            <v>ROBBINS   J</v>
          </cell>
          <cell r="E113">
            <v>1200000</v>
          </cell>
          <cell r="F113">
            <v>1107190.8</v>
          </cell>
          <cell r="G113">
            <v>10041989</v>
          </cell>
          <cell r="H113">
            <v>11012004</v>
          </cell>
          <cell r="I113">
            <v>3000</v>
          </cell>
        </row>
        <row r="114">
          <cell r="C114">
            <v>565034740</v>
          </cell>
          <cell r="D114" t="str">
            <v>ROE       S</v>
          </cell>
          <cell r="E114">
            <v>1300000</v>
          </cell>
          <cell r="F114">
            <v>0</v>
          </cell>
          <cell r="G114">
            <v>4181991</v>
          </cell>
          <cell r="H114">
            <v>5012006</v>
          </cell>
          <cell r="I114">
            <v>3000</v>
          </cell>
        </row>
        <row r="115">
          <cell r="C115">
            <v>560184019</v>
          </cell>
          <cell r="D115" t="str">
            <v>STORAGELAND I</v>
          </cell>
          <cell r="E115">
            <v>2257500</v>
          </cell>
          <cell r="F115">
            <v>1153251.58</v>
          </cell>
          <cell r="G115">
            <v>10071986</v>
          </cell>
          <cell r="H115">
            <v>5012003</v>
          </cell>
          <cell r="I115">
            <v>2000</v>
          </cell>
        </row>
        <row r="116">
          <cell r="C116">
            <v>560060594</v>
          </cell>
          <cell r="D116" t="str">
            <v>STUDIO CITY C</v>
          </cell>
          <cell r="E116">
            <v>2625000</v>
          </cell>
          <cell r="F116">
            <v>2087512.24</v>
          </cell>
          <cell r="G116">
            <v>4291986</v>
          </cell>
          <cell r="H116">
            <v>12312004</v>
          </cell>
          <cell r="I116">
            <v>3</v>
          </cell>
        </row>
        <row r="117">
          <cell r="C117">
            <v>565025227</v>
          </cell>
          <cell r="D117" t="str">
            <v>TREVINO   M</v>
          </cell>
          <cell r="E117">
            <v>740000</v>
          </cell>
          <cell r="F117">
            <v>685453.24</v>
          </cell>
          <cell r="G117">
            <v>9011996</v>
          </cell>
          <cell r="H117">
            <v>8312002</v>
          </cell>
          <cell r="I117">
            <v>3000</v>
          </cell>
        </row>
        <row r="118">
          <cell r="C118">
            <v>565035622</v>
          </cell>
          <cell r="D118" t="str">
            <v>TSAI      CHE</v>
          </cell>
          <cell r="E118">
            <v>722500</v>
          </cell>
          <cell r="F118">
            <v>549730.52</v>
          </cell>
          <cell r="G118">
            <v>12221992</v>
          </cell>
          <cell r="H118">
            <v>2012003</v>
          </cell>
          <cell r="I118">
            <v>2500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4Q03 FRCC"/>
      <sheetName val="Register"/>
      <sheetName val="CIP-BLD-Q4 CY03"/>
      <sheetName val="CIP-EQUIP-Q4 CY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DCF"/>
      <sheetName val="DCF Discounting"/>
      <sheetName val="Go Dark"/>
      <sheetName val="Cost"/>
      <sheetName val="Marshall"/>
      <sheetName val="As-Is"/>
      <sheetName val="Discount Rate"/>
      <sheetName val="Taxes"/>
      <sheetName val="Land Sale Grid - File"/>
      <sheetName val="Land Sale Grid - Report"/>
      <sheetName val="Sales-Summary"/>
      <sheetName val="Sales-Local"/>
      <sheetName val="Sales-WORK"/>
      <sheetName val="Sales-REPORT"/>
      <sheetName val="HISTORIC I&amp;E"/>
      <sheetName val="Rent Comps"/>
      <sheetName val="Office"/>
      <sheetName val="Subject Rent"/>
    </sheetNames>
    <sheetDataSet>
      <sheetData sheetId="0" refreshError="1">
        <row r="65">
          <cell r="E65">
            <v>214060</v>
          </cell>
        </row>
        <row r="122">
          <cell r="E122">
            <v>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 Valuation"/>
      <sheetName val="Cost Approach"/>
      <sheetName val="rent comps"/>
      <sheetName val="1998 expenses"/>
      <sheetName val="Proforma OP statement - 1997"/>
      <sheetName val="As Occupied Results"/>
      <sheetName val="Sheet1"/>
      <sheetName val="Sheet2"/>
      <sheetName val="Sheet3"/>
      <sheetName val="Enhetsoversikt"/>
    </sheetNames>
    <sheetDataSet>
      <sheetData sheetId="0" refreshError="1"/>
      <sheetData sheetId="1" refreshError="1">
        <row r="18">
          <cell r="A18" t="str">
            <v xml:space="preserve">     Age/Life Depreciation Ratio Applied to Cost</v>
          </cell>
          <cell r="G18">
            <v>0.09</v>
          </cell>
        </row>
        <row r="20">
          <cell r="A20" t="str">
            <v xml:space="preserve">    External Obsolescence:</v>
          </cell>
          <cell r="G20">
            <v>-11550797.354841249</v>
          </cell>
        </row>
      </sheetData>
      <sheetData sheetId="2" refreshError="1">
        <row r="1">
          <cell r="A1" t="str">
            <v>COMPARABLE LEASE SUMMARY CHART</v>
          </cell>
        </row>
        <row r="2">
          <cell r="A2" t="str">
            <v>Proposed Office Building For Mobil Oil Corporation</v>
          </cell>
        </row>
        <row r="3">
          <cell r="A3" t="str">
            <v>13777 Midway Road</v>
          </cell>
        </row>
        <row r="4">
          <cell r="A4" t="str">
            <v>Farmers Branch, Dallas County, Texas</v>
          </cell>
        </row>
        <row r="8">
          <cell r="E8" t="str">
            <v>Rent Comparables</v>
          </cell>
        </row>
        <row r="9">
          <cell r="E9">
            <v>1</v>
          </cell>
          <cell r="F9">
            <v>2</v>
          </cell>
          <cell r="G9">
            <v>3</v>
          </cell>
          <cell r="H9">
            <v>4</v>
          </cell>
          <cell r="I9">
            <v>5</v>
          </cell>
        </row>
        <row r="11">
          <cell r="B11" t="str">
            <v>Location:</v>
          </cell>
          <cell r="E11" t="str">
            <v>Summit At Aliso Viejo</v>
          </cell>
          <cell r="F11" t="str">
            <v>145 Columbia</v>
          </cell>
          <cell r="G11" t="str">
            <v>Crown Cabot Fin. Ctr.</v>
          </cell>
          <cell r="H11" t="str">
            <v>High Park</v>
          </cell>
          <cell r="I11" t="str">
            <v>Pala Place</v>
          </cell>
        </row>
        <row r="12">
          <cell r="E12" t="str">
            <v>101 Enterprise Dr.</v>
          </cell>
          <cell r="F12" t="str">
            <v>145 Columbia</v>
          </cell>
          <cell r="G12" t="str">
            <v>28202 Cabot Road</v>
          </cell>
          <cell r="H12" t="str">
            <v>26010-26050 Acero</v>
          </cell>
          <cell r="I12" t="str">
            <v>25909 Madero</v>
          </cell>
        </row>
        <row r="13">
          <cell r="E13" t="str">
            <v>Aliso Viejo, CA</v>
          </cell>
          <cell r="F13" t="str">
            <v>Aliso Viejo, CA</v>
          </cell>
          <cell r="G13" t="str">
            <v>Laguna Niguel, CA</v>
          </cell>
          <cell r="H13" t="str">
            <v>Mission Viejo, CA</v>
          </cell>
          <cell r="I13" t="str">
            <v>Mission Viejo, CA</v>
          </cell>
        </row>
        <row r="16">
          <cell r="B16" t="str">
            <v>Building Type:</v>
          </cell>
          <cell r="E16" t="str">
            <v>Office</v>
          </cell>
          <cell r="F16" t="str">
            <v>Office</v>
          </cell>
          <cell r="G16" t="str">
            <v>Office</v>
          </cell>
          <cell r="H16" t="str">
            <v>Office</v>
          </cell>
          <cell r="I16" t="str">
            <v>Office</v>
          </cell>
        </row>
        <row r="17">
          <cell r="E17" t="str">
            <v>Class A</v>
          </cell>
          <cell r="F17" t="str">
            <v>Class C</v>
          </cell>
          <cell r="G17" t="str">
            <v>Class A</v>
          </cell>
          <cell r="H17" t="str">
            <v>Class A</v>
          </cell>
          <cell r="I17" t="str">
            <v>Class A</v>
          </cell>
        </row>
        <row r="19">
          <cell r="B19" t="str">
            <v>Building Size (NRSF):</v>
          </cell>
          <cell r="E19">
            <v>175000</v>
          </cell>
          <cell r="F19">
            <v>27000</v>
          </cell>
          <cell r="G19">
            <v>172900</v>
          </cell>
          <cell r="H19">
            <v>87390</v>
          </cell>
          <cell r="I19">
            <v>60587</v>
          </cell>
        </row>
        <row r="20">
          <cell r="E20" t="str">
            <v>(total for 2 buildings)</v>
          </cell>
        </row>
        <row r="22">
          <cell r="B22" t="str">
            <v>Occupancy:</v>
          </cell>
          <cell r="E22" t="str">
            <v>80% pre-leased after</v>
          </cell>
          <cell r="F22">
            <v>0.75</v>
          </cell>
          <cell r="G22">
            <v>0.88</v>
          </cell>
          <cell r="H22">
            <v>0.98</v>
          </cell>
          <cell r="I22">
            <v>1</v>
          </cell>
        </row>
        <row r="23">
          <cell r="E23" t="str">
            <v>one year of pre-leasing.</v>
          </cell>
          <cell r="G23" t="str">
            <v>100% leased</v>
          </cell>
        </row>
        <row r="24">
          <cell r="B24" t="str">
            <v>Construction:</v>
          </cell>
          <cell r="E24" t="str">
            <v>Steel Frame</v>
          </cell>
          <cell r="F24" t="str">
            <v>Steel Frame</v>
          </cell>
          <cell r="G24" t="str">
            <v>Steel Frame</v>
          </cell>
          <cell r="H24" t="str">
            <v>Steel Frame</v>
          </cell>
          <cell r="I24" t="str">
            <v>Steel Frame</v>
          </cell>
        </row>
        <row r="25">
          <cell r="E25" t="str">
            <v>Glass, Masonry</v>
          </cell>
          <cell r="F25" t="str">
            <v>Glass, Tilt Wall</v>
          </cell>
          <cell r="G25" t="str">
            <v>Glass</v>
          </cell>
          <cell r="H25" t="str">
            <v>Glass, Masonry</v>
          </cell>
          <cell r="I25" t="str">
            <v>Glass, Masonry</v>
          </cell>
        </row>
        <row r="27">
          <cell r="B27" t="str">
            <v>Number of Stories</v>
          </cell>
          <cell r="E27" t="str">
            <v>4 Each (avg.)</v>
          </cell>
          <cell r="F27">
            <v>2</v>
          </cell>
          <cell r="G27">
            <v>6</v>
          </cell>
          <cell r="H27">
            <v>2</v>
          </cell>
          <cell r="I27">
            <v>3</v>
          </cell>
        </row>
        <row r="29">
          <cell r="B29" t="str">
            <v>Parking:</v>
          </cell>
          <cell r="E29" t="str">
            <v>Surface, Garage</v>
          </cell>
          <cell r="F29" t="str">
            <v>Surface</v>
          </cell>
          <cell r="G29" t="str">
            <v>Surface &amp; Garage</v>
          </cell>
          <cell r="H29" t="str">
            <v>Surface</v>
          </cell>
          <cell r="I29" t="str">
            <v>Surface</v>
          </cell>
        </row>
        <row r="31">
          <cell r="B31" t="str">
            <v>Year Built:</v>
          </cell>
          <cell r="E31" t="str">
            <v>1998 Projected</v>
          </cell>
          <cell r="F31">
            <v>1991</v>
          </cell>
          <cell r="G31">
            <v>1989</v>
          </cell>
          <cell r="H31">
            <v>1991</v>
          </cell>
          <cell r="I31">
            <v>1988</v>
          </cell>
        </row>
        <row r="33">
          <cell r="B33" t="str">
            <v>Quoted Office</v>
          </cell>
          <cell r="E33">
            <v>2.35</v>
          </cell>
          <cell r="F33">
            <v>1.05</v>
          </cell>
          <cell r="G33">
            <v>2.25</v>
          </cell>
          <cell r="H33">
            <v>2.0499999999999998</v>
          </cell>
          <cell r="I33">
            <v>1.85</v>
          </cell>
        </row>
        <row r="34">
          <cell r="B34" t="str">
            <v>Rental Rate:</v>
          </cell>
          <cell r="E34">
            <v>28.200000000000003</v>
          </cell>
          <cell r="F34">
            <v>12.600000000000001</v>
          </cell>
          <cell r="G34">
            <v>27</v>
          </cell>
          <cell r="H34">
            <v>24.599999999999998</v>
          </cell>
          <cell r="I34">
            <v>22.200000000000003</v>
          </cell>
        </row>
        <row r="35">
          <cell r="B35" t="str">
            <v>Quoted Retail Space Rent:</v>
          </cell>
        </row>
        <row r="36">
          <cell r="B36" t="str">
            <v>(hide the above line if not applicable)</v>
          </cell>
        </row>
        <row r="38">
          <cell r="B38" t="str">
            <v>Lease Structure:</v>
          </cell>
          <cell r="E38" t="str">
            <v>Full Service</v>
          </cell>
          <cell r="F38" t="str">
            <v>Triple Net</v>
          </cell>
          <cell r="G38" t="str">
            <v>Full Service</v>
          </cell>
          <cell r="H38" t="str">
            <v>Full Service</v>
          </cell>
          <cell r="I38" t="str">
            <v>Full Service</v>
          </cell>
        </row>
        <row r="39">
          <cell r="E39" t="str">
            <v>Base Year Stop</v>
          </cell>
          <cell r="G39" t="str">
            <v>Base Year Stop</v>
          </cell>
          <cell r="H39" t="str">
            <v>Base Year Stop</v>
          </cell>
          <cell r="I39" t="str">
            <v>Base Year Stop</v>
          </cell>
        </row>
        <row r="40">
          <cell r="B40" t="str">
            <v>Estimated Expenses:</v>
          </cell>
          <cell r="E40" t="str">
            <v>Not Available</v>
          </cell>
          <cell r="F40" t="str">
            <v>$5.40/SF</v>
          </cell>
          <cell r="G40" t="str">
            <v>$7.35/SF</v>
          </cell>
          <cell r="H40" t="str">
            <v>$6.38/SF</v>
          </cell>
          <cell r="I40" t="str">
            <v>$6.35/SF</v>
          </cell>
        </row>
        <row r="41">
          <cell r="E41">
            <v>20.700000000000003</v>
          </cell>
          <cell r="F41">
            <v>12.6</v>
          </cell>
          <cell r="G41">
            <v>19.649999999999999</v>
          </cell>
          <cell r="H41">
            <v>18.22</v>
          </cell>
          <cell r="I41">
            <v>15.850000000000003</v>
          </cell>
        </row>
        <row r="42">
          <cell r="B42" t="str">
            <v>Triple Net Rent Equivalent:</v>
          </cell>
          <cell r="E42">
            <v>20.700000000000003</v>
          </cell>
          <cell r="F42">
            <v>12.6</v>
          </cell>
          <cell r="G42">
            <v>19.649999999999999</v>
          </cell>
          <cell r="H42">
            <v>18.22</v>
          </cell>
          <cell r="I42">
            <v>15.850000000000003</v>
          </cell>
        </row>
        <row r="44">
          <cell r="B44" t="str">
            <v xml:space="preserve">Term: </v>
          </cell>
          <cell r="E44" t="str">
            <v>3 to 5 years</v>
          </cell>
          <cell r="F44" t="str">
            <v>3 to 10 years</v>
          </cell>
          <cell r="G44" t="str">
            <v>3 to 5 years</v>
          </cell>
          <cell r="H44" t="str">
            <v>5 years</v>
          </cell>
          <cell r="I44" t="str">
            <v>5 years</v>
          </cell>
        </row>
        <row r="46">
          <cell r="B46" t="str">
            <v>Escalations:</v>
          </cell>
          <cell r="E46" t="str">
            <v>Negotiable</v>
          </cell>
          <cell r="F46" t="str">
            <v>4-5% per year</v>
          </cell>
          <cell r="G46" t="str">
            <v>4-5% per year</v>
          </cell>
          <cell r="H46" t="str">
            <v>4-5% per year</v>
          </cell>
          <cell r="I46" t="str">
            <v>4-5% per year</v>
          </cell>
        </row>
        <row r="48">
          <cell r="B48" t="str">
            <v>Tenant Finish-Out</v>
          </cell>
          <cell r="E48" t="str">
            <v>$25.00/SF on Usable</v>
          </cell>
          <cell r="F48" t="str">
            <v>Shell - $12-$15/SF</v>
          </cell>
          <cell r="G48" t="str">
            <v>2nd Gen. - $8.00/SF</v>
          </cell>
          <cell r="H48" t="str">
            <v>2nd Gen. - $8.00/SF</v>
          </cell>
          <cell r="I48" t="str">
            <v>2nd Gen. - $4.00/SF</v>
          </cell>
        </row>
        <row r="49">
          <cell r="F49" t="str">
            <v>2nd Gen.- $3-$5/SF</v>
          </cell>
          <cell r="G49" t="str">
            <v>on Usable</v>
          </cell>
          <cell r="H49" t="str">
            <v>on Usable</v>
          </cell>
          <cell r="I49" t="str">
            <v>on Usable</v>
          </cell>
        </row>
        <row r="50">
          <cell r="B50" t="str">
            <v>Comparison to Subject:</v>
          </cell>
          <cell r="E50" t="str">
            <v>Slightly Superior</v>
          </cell>
          <cell r="F50" t="str">
            <v>Inferior</v>
          </cell>
          <cell r="G50" t="str">
            <v>Superior</v>
          </cell>
          <cell r="H50" t="str">
            <v>Similar</v>
          </cell>
          <cell r="I50" t="str">
            <v>Similar</v>
          </cell>
        </row>
        <row r="52">
          <cell r="B52" t="str">
            <v>Notes:</v>
          </cell>
          <cell r="E52" t="str">
            <v>No Concessions. Property will eventually have 1.7M SF in 14 Bldgs.</v>
          </cell>
          <cell r="F52" t="str">
            <v xml:space="preserve">No concessions.  Lower quality improvements. </v>
          </cell>
          <cell r="G52" t="str">
            <v>Superior quality.  New lease - $2.10/sf/mo effective over 5 yrs for 5,400 sf. plus $25/stall of parking</v>
          </cell>
          <cell r="H52" t="str">
            <v>Better location than the subject.  Similar quality improvements.  New lease (9/97) - $2/sf/mo. for 3,480sf.  $7/sf TI's.</v>
          </cell>
          <cell r="I52" t="str">
            <v>Better location than the subject.  This bldg. has always had low vacancy according to the broker.</v>
          </cell>
        </row>
        <row r="53">
          <cell r="E53" t="str">
            <v>Near subject, similar quality.  Better proposed amenities.</v>
          </cell>
          <cell r="G53" t="str">
            <v>Better location than the subject.</v>
          </cell>
        </row>
        <row r="55">
          <cell r="B55" t="str">
            <v>*Assumes operating expenses of $7.50/SF.</v>
          </cell>
        </row>
      </sheetData>
      <sheetData sheetId="3" refreshError="1"/>
      <sheetData sheetId="4" refreshError="1"/>
      <sheetData sheetId="5" refreshError="1">
        <row r="1">
          <cell r="A1" t="str">
            <v>DISCOUNTED CASH FLOW ANALYSIS</v>
          </cell>
        </row>
        <row r="2">
          <cell r="A2" t="str">
            <v>Proposed Office Building For Mobil Oil Corporation</v>
          </cell>
        </row>
        <row r="3">
          <cell r="A3" t="str">
            <v>13777 Midway Road</v>
          </cell>
        </row>
        <row r="4">
          <cell r="A4" t="str">
            <v>Farmers Branch, Dallas County, Texas</v>
          </cell>
        </row>
        <row r="6">
          <cell r="A6" t="str">
            <v>11 year holding period</v>
          </cell>
        </row>
        <row r="8">
          <cell r="F8" t="str">
            <v>P.V.</v>
          </cell>
        </row>
        <row r="9">
          <cell r="D9" t="str">
            <v>Cash</v>
          </cell>
          <cell r="F9" t="str">
            <v>Factor @</v>
          </cell>
          <cell r="H9" t="str">
            <v>P.V. of</v>
          </cell>
        </row>
        <row r="10">
          <cell r="B10" t="str">
            <v>Year</v>
          </cell>
          <cell r="D10" t="str">
            <v>Flow</v>
          </cell>
          <cell r="F10">
            <v>0.115</v>
          </cell>
          <cell r="H10" t="str">
            <v>Cash Flow</v>
          </cell>
        </row>
        <row r="12">
          <cell r="B12">
            <v>1</v>
          </cell>
          <cell r="D12">
            <v>555422</v>
          </cell>
          <cell r="F12">
            <v>0.89686098654708524</v>
          </cell>
          <cell r="H12">
            <v>498136.32286995515</v>
          </cell>
        </row>
        <row r="13">
          <cell r="B13">
            <v>2</v>
          </cell>
          <cell r="D13">
            <v>553497</v>
          </cell>
          <cell r="F13">
            <v>0.80435962919021098</v>
          </cell>
          <cell r="H13">
            <v>445210.64167789422</v>
          </cell>
        </row>
        <row r="14">
          <cell r="B14">
            <v>3</v>
          </cell>
          <cell r="D14">
            <v>551515</v>
          </cell>
          <cell r="F14">
            <v>0.72139877057418023</v>
          </cell>
          <cell r="H14">
            <v>397862.24295321899</v>
          </cell>
        </row>
        <row r="15">
          <cell r="B15">
            <v>4</v>
          </cell>
          <cell r="D15">
            <v>549476</v>
          </cell>
          <cell r="F15">
            <v>0.64699441307101357</v>
          </cell>
          <cell r="H15">
            <v>355507.90211660828</v>
          </cell>
        </row>
        <row r="16">
          <cell r="B16">
            <v>5</v>
          </cell>
          <cell r="D16">
            <v>566724</v>
          </cell>
          <cell r="F16">
            <v>0.58026404759732153</v>
          </cell>
          <cell r="H16">
            <v>328849.56211054447</v>
          </cell>
        </row>
        <row r="17">
          <cell r="B17">
            <v>6</v>
          </cell>
          <cell r="D17">
            <v>761533</v>
          </cell>
          <cell r="F17">
            <v>0.52041618618593866</v>
          </cell>
          <cell r="H17">
            <v>396314.09951473644</v>
          </cell>
        </row>
        <row r="18">
          <cell r="B18">
            <v>7</v>
          </cell>
          <cell r="D18">
            <v>760525</v>
          </cell>
          <cell r="F18">
            <v>0.46674097415779248</v>
          </cell>
          <cell r="H18">
            <v>354968.1793713551</v>
          </cell>
        </row>
        <row r="19">
          <cell r="B19">
            <v>8</v>
          </cell>
          <cell r="D19">
            <v>758226</v>
          </cell>
          <cell r="F19">
            <v>0.41860177054510533</v>
          </cell>
          <cell r="H19">
            <v>317394.74607333302</v>
          </cell>
        </row>
        <row r="20">
          <cell r="B20">
            <v>9</v>
          </cell>
          <cell r="D20">
            <v>755861</v>
          </cell>
          <cell r="F20">
            <v>0.37542759690143979</v>
          </cell>
          <cell r="H20">
            <v>283771.07882151916</v>
          </cell>
        </row>
        <row r="21">
          <cell r="B21">
            <v>10</v>
          </cell>
          <cell r="D21">
            <v>773687</v>
          </cell>
          <cell r="F21">
            <v>0.33670636493402667</v>
          </cell>
          <cell r="H21">
            <v>260505.33736671228</v>
          </cell>
        </row>
        <row r="22">
          <cell r="B22">
            <v>11</v>
          </cell>
          <cell r="D22">
            <v>-681072</v>
          </cell>
          <cell r="F22">
            <v>0.30197880263141408</v>
          </cell>
          <cell r="H22">
            <v>-205669.30706578246</v>
          </cell>
        </row>
        <row r="23">
          <cell r="A23" t="str">
            <v>Total P.V. of Cash Flows</v>
          </cell>
          <cell r="H23">
            <v>3432850.8058100943</v>
          </cell>
        </row>
        <row r="24">
          <cell r="A24" t="str">
            <v>Reversion</v>
          </cell>
          <cell r="D24">
            <v>7023077.1428571427</v>
          </cell>
          <cell r="F24">
            <v>0.30197880263141408</v>
          </cell>
          <cell r="H24">
            <v>2120820.4263880528</v>
          </cell>
        </row>
        <row r="25">
          <cell r="A25" t="str">
            <v>Total Value Indication</v>
          </cell>
          <cell r="H25">
            <v>5553671.2321981471</v>
          </cell>
        </row>
        <row r="27">
          <cell r="B27" t="str">
            <v>Rounded to</v>
          </cell>
          <cell r="H27">
            <v>5600000</v>
          </cell>
        </row>
        <row r="28">
          <cell r="H28">
            <v>48.414427499394819</v>
          </cell>
          <cell r="I28" t="str">
            <v>Per Sq. Ft.</v>
          </cell>
        </row>
        <row r="31">
          <cell r="A31" t="str">
            <v>Reversion Calculation:</v>
          </cell>
        </row>
        <row r="32">
          <cell r="A32" t="str">
            <v>Year 12 NOI</v>
          </cell>
          <cell r="F32">
            <v>760230</v>
          </cell>
        </row>
        <row r="33">
          <cell r="A33" t="str">
            <v>Capitalized @</v>
          </cell>
          <cell r="E33" t="str">
            <v xml:space="preserve"> </v>
          </cell>
          <cell r="F33">
            <v>0.105</v>
          </cell>
        </row>
        <row r="34">
          <cell r="A34" t="str">
            <v>Gross Reversion</v>
          </cell>
          <cell r="F34">
            <v>7240285.7142857146</v>
          </cell>
        </row>
        <row r="35">
          <cell r="A35" t="str">
            <v>Less Cost of Sales @</v>
          </cell>
          <cell r="D35">
            <v>0.03</v>
          </cell>
          <cell r="F35">
            <v>217208.57142857142</v>
          </cell>
        </row>
        <row r="36">
          <cell r="A36" t="str">
            <v>Net Reversion</v>
          </cell>
          <cell r="F36">
            <v>7023077.1428571427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CN-Building - Office"/>
      <sheetName val="RCN-Building - Basement"/>
      <sheetName val="RCN - Site Improvements"/>
      <sheetName val="Soft Cost"/>
      <sheetName val="Physical Depreciation"/>
      <sheetName val="Summary"/>
    </sheetNames>
    <sheetDataSet>
      <sheetData sheetId="0" refreshError="1">
        <row r="6">
          <cell r="A6" t="str">
            <v>67 Park Place East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s"/>
      <sheetName val="CapEx"/>
      <sheetName val="DCF"/>
      <sheetName val="FMV"/>
      <sheetName val="Economic Rent Analysis"/>
      <sheetName val="RES FAC"/>
      <sheetName val="RES FAC @ SC"/>
      <sheetName val="Depreciation"/>
      <sheetName val="Output Fee vs. Fair Rent"/>
      <sheetName val="Cap Chrg vs. Fac. FMV"/>
      <sheetName val="CSC on SC Fees"/>
      <sheetName val="CSC on Fair Rents"/>
      <sheetName val="FMV_Curve"/>
      <sheetName val="Graph"/>
      <sheetName val="Hist-Proj Risi  Pulp Data"/>
      <sheetName val="Trends"/>
      <sheetName val="SCA P&amp;L"/>
      <sheetName val="Land Footprint"/>
      <sheetName val="Hist-Proj Pulp-Wood prices-17yr"/>
      <sheetName val="His-proj wood-pulp price-10yr"/>
      <sheetName val="Pulp Projections"/>
      <sheetName val="Hist-Proj Average Prod. Cost"/>
      <sheetName val="SCA Current Pulp prices"/>
      <sheetName val="Revised Pulp Price Analysis"/>
      <sheetName val="Service_Recipient_Analysis"/>
      <sheetName val="Fair Market Rents"/>
      <sheetName val="Summary Sheet"/>
      <sheetName val="Exh_III_Cov_Estimate Capex Disc"/>
      <sheetName val="Exh_IV_GuidCo_marg_analy"/>
      <sheetName val="Exhibit_IV_Cov_DCF"/>
      <sheetName val="Exh_V_Cover_econ_rent"/>
      <sheetName val="Exh_VI_Cover_res_Fac_PO"/>
      <sheetName val="Exh_VII_Cover_res_Fac_PO "/>
      <sheetName val="Exh_VIII_Cover_res_Fac_SC"/>
      <sheetName val="Exh_IX_Cover_res_Fac_SC "/>
      <sheetName val="Exh_X_cover_service_cap"/>
      <sheetName val="Exh_XI_IRR of Return PO "/>
      <sheetName val="Exh_XII_IRR of Return PO"/>
      <sheetName val="Exh_XIII"/>
      <sheetName val="Exh.XIV-Fair Market Rent Co"/>
      <sheetName val="Exh.XV"/>
      <sheetName val="Exh.XVI"/>
      <sheetName val="Module1"/>
      <sheetName val="Exh.XVII"/>
      <sheetName val="Exh.XV-Fair Market Rent Co"/>
      <sheetName val="Exh_XIII_IRR of Possession"/>
      <sheetName val="Exh_XIV"/>
      <sheetName val="Exh.X"/>
    </sheetNames>
    <sheetDataSet>
      <sheetData sheetId="0" refreshError="1">
        <row r="6">
          <cell r="B6">
            <v>36892</v>
          </cell>
        </row>
        <row r="11">
          <cell r="B11">
            <v>50753</v>
          </cell>
        </row>
        <row r="22">
          <cell r="B22">
            <v>9.9776000000000007</v>
          </cell>
        </row>
      </sheetData>
      <sheetData sheetId="1" refreshError="1"/>
      <sheetData sheetId="2" refreshError="1">
        <row r="13">
          <cell r="C13">
            <v>0.11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ouston"/>
      <sheetName val="Trends"/>
      <sheetName val="Depreciation 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</row>
        <row r="3">
          <cell r="B3" t="str">
            <v>Land</v>
          </cell>
          <cell r="C3" t="str">
            <v>Building</v>
          </cell>
          <cell r="D3" t="str">
            <v>Leasehold Improvements</v>
          </cell>
          <cell r="E3" t="str">
            <v>Machinery &amp; Equipment</v>
          </cell>
          <cell r="F3" t="str">
            <v>Tools, Molds, &amp; Dies</v>
          </cell>
          <cell r="G3" t="str">
            <v>Road Vehicles</v>
          </cell>
          <cell r="H3" t="str">
            <v>Forklifts &amp; Material Handling</v>
          </cell>
          <cell r="I3" t="str">
            <v>Warehousing Equipment</v>
          </cell>
          <cell r="J3" t="str">
            <v>Computer Equipment</v>
          </cell>
          <cell r="K3" t="str">
            <v>Office Equipment</v>
          </cell>
          <cell r="L3" t="str">
            <v>Furniture</v>
          </cell>
        </row>
        <row r="5">
          <cell r="B5" t="str">
            <v>n/a</v>
          </cell>
          <cell r="C5">
            <v>40</v>
          </cell>
          <cell r="D5">
            <v>15</v>
          </cell>
          <cell r="E5">
            <v>20</v>
          </cell>
          <cell r="F5">
            <v>10</v>
          </cell>
          <cell r="G5">
            <v>7</v>
          </cell>
          <cell r="H5">
            <v>10</v>
          </cell>
          <cell r="I5">
            <v>15</v>
          </cell>
          <cell r="J5">
            <v>5</v>
          </cell>
          <cell r="K5">
            <v>8</v>
          </cell>
          <cell r="L5">
            <v>8</v>
          </cell>
        </row>
        <row r="6">
          <cell r="B6">
            <v>1</v>
          </cell>
          <cell r="C6">
            <v>0.1</v>
          </cell>
          <cell r="D6">
            <v>0.1</v>
          </cell>
          <cell r="E6">
            <v>0.1</v>
          </cell>
          <cell r="F6">
            <v>0.05</v>
          </cell>
          <cell r="G6">
            <v>0.05</v>
          </cell>
          <cell r="H6">
            <v>0.05</v>
          </cell>
          <cell r="I6">
            <v>0.1</v>
          </cell>
          <cell r="J6">
            <v>0.03</v>
          </cell>
          <cell r="K6">
            <v>0.05</v>
          </cell>
          <cell r="L6">
            <v>0.1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F97"/>
  <sheetViews>
    <sheetView showGridLines="0" zoomScale="70" zoomScaleNormal="70" workbookViewId="0">
      <pane xSplit="3" ySplit="11" topLeftCell="D20" activePane="bottomRight" state="frozen"/>
      <selection pane="topRight" activeCell="D1" sqref="D1"/>
      <selection pane="bottomLeft" activeCell="A12" sqref="A12"/>
      <selection pane="bottomRight" activeCell="N63" sqref="N63"/>
    </sheetView>
  </sheetViews>
  <sheetFormatPr defaultColWidth="11.42578125" defaultRowHeight="15" outlineLevelCol="1"/>
  <cols>
    <col min="1" max="1" width="2" style="1" customWidth="1"/>
    <col min="2" max="2" width="9.42578125" style="1" customWidth="1"/>
    <col min="3" max="3" width="4.7109375" style="1" customWidth="1"/>
    <col min="4" max="5" width="7.42578125" style="1" customWidth="1" outlineLevel="1"/>
    <col min="6" max="6" width="10.7109375" style="1" customWidth="1" outlineLevel="1"/>
    <col min="7" max="7" width="6.5703125" style="1" customWidth="1" outlineLevel="1"/>
    <col min="8" max="9" width="7.42578125" style="1" customWidth="1" outlineLevel="1"/>
    <col min="10" max="10" width="9.7109375" style="1" customWidth="1" outlineLevel="1"/>
    <col min="11" max="11" width="6.7109375" style="1" customWidth="1" outlineLevel="1"/>
    <col min="12" max="13" width="7.42578125" style="1" customWidth="1" outlineLevel="1"/>
    <col min="14" max="14" width="9.85546875" style="1" customWidth="1" outlineLevel="1"/>
    <col min="15" max="15" width="6.5703125" style="1" customWidth="1" outlineLevel="1"/>
    <col min="16" max="17" width="7.42578125" style="1" customWidth="1" outlineLevel="1"/>
    <col min="18" max="18" width="9.85546875" style="1" customWidth="1" outlineLevel="1"/>
    <col min="19" max="19" width="6.140625" style="1" customWidth="1" outlineLevel="1"/>
    <col min="20" max="21" width="7.42578125" style="1" customWidth="1" outlineLevel="1"/>
    <col min="22" max="22" width="10" style="1" customWidth="1" outlineLevel="1"/>
    <col min="23" max="23" width="6.7109375" style="1" customWidth="1" outlineLevel="1"/>
    <col min="24" max="25" width="7.42578125" style="1" customWidth="1" outlineLevel="1"/>
    <col min="26" max="26" width="9.85546875" style="1" customWidth="1" outlineLevel="1"/>
    <col min="27" max="27" width="6.7109375" style="1" customWidth="1" outlineLevel="1"/>
    <col min="28" max="28" width="8.140625" style="1" customWidth="1" outlineLevel="1"/>
    <col min="29" max="29" width="7.7109375" style="1" customWidth="1" outlineLevel="1"/>
    <col min="30" max="30" width="9.85546875" style="1" customWidth="1" outlineLevel="1"/>
    <col min="31" max="31" width="6.7109375" style="1" customWidth="1" outlineLevel="1"/>
    <col min="32" max="32" width="8" style="1" customWidth="1" outlineLevel="1"/>
    <col min="33" max="33" width="10.140625" style="1" customWidth="1" outlineLevel="1"/>
    <col min="34" max="34" width="10.85546875" style="1" customWidth="1" outlineLevel="1"/>
    <col min="35" max="35" width="7.42578125" style="1" customWidth="1" outlineLevel="1"/>
    <col min="36" max="36" width="8" style="1" customWidth="1" outlineLevel="1"/>
    <col min="37" max="37" width="10.140625" style="1" customWidth="1" outlineLevel="1"/>
    <col min="38" max="38" width="10.85546875" style="1" customWidth="1" outlineLevel="1"/>
    <col min="39" max="39" width="7.42578125" style="1" customWidth="1" outlineLevel="1"/>
    <col min="40" max="40" width="8.85546875" style="1" customWidth="1" outlineLevel="1"/>
    <col min="41" max="41" width="10.140625" style="1" customWidth="1" outlineLevel="1"/>
    <col min="42" max="42" width="10.85546875" style="1" customWidth="1" outlineLevel="1"/>
    <col min="43" max="43" width="7.42578125" style="1" customWidth="1" outlineLevel="1"/>
    <col min="44" max="44" width="8.7109375" style="1" customWidth="1" outlineLevel="1"/>
    <col min="45" max="45" width="10.140625" style="1" customWidth="1" outlineLevel="1"/>
    <col min="46" max="46" width="10.85546875" style="1" customWidth="1" outlineLevel="1"/>
    <col min="47" max="47" width="7.42578125" style="1" customWidth="1" outlineLevel="1"/>
    <col min="48" max="48" width="8" style="1" customWidth="1"/>
    <col min="49" max="49" width="10.140625" style="1" customWidth="1"/>
    <col min="50" max="50" width="10.85546875" style="1" customWidth="1"/>
    <col min="51" max="51" width="7.42578125" style="1" customWidth="1"/>
    <col min="52" max="52" width="8" style="1" customWidth="1"/>
    <col min="53" max="53" width="10.140625" style="1" customWidth="1"/>
    <col min="54" max="54" width="10.85546875" style="1" customWidth="1"/>
    <col min="55" max="55" width="7.42578125" style="1" customWidth="1"/>
    <col min="56" max="56" width="8" style="1" customWidth="1"/>
    <col min="57" max="57" width="10.140625" style="1" customWidth="1"/>
    <col min="58" max="58" width="10.85546875" style="1" customWidth="1"/>
    <col min="59" max="59" width="7.42578125" style="1" customWidth="1"/>
    <col min="60" max="61" width="8" style="1" customWidth="1"/>
    <col min="62" max="62" width="10.140625" style="1" customWidth="1"/>
    <col min="63" max="63" width="10.85546875" style="1" customWidth="1"/>
    <col min="64" max="64" width="7.42578125" style="1" customWidth="1"/>
    <col min="65" max="66" width="10" style="1" customWidth="1"/>
    <col min="67" max="67" width="10.140625" style="1" customWidth="1"/>
    <col min="68" max="68" width="12.7109375" style="1" customWidth="1"/>
    <col min="69" max="69" width="7.42578125" style="1" customWidth="1"/>
    <col min="70" max="71" width="10" style="1" customWidth="1"/>
    <col min="72" max="72" width="10.140625" style="1" customWidth="1"/>
    <col min="73" max="73" width="10.85546875" style="1" customWidth="1"/>
    <col min="74" max="74" width="7.42578125" style="1" customWidth="1"/>
    <col min="75" max="16384" width="11.42578125" style="1"/>
  </cols>
  <sheetData>
    <row r="2" spans="2:84" ht="15" customHeight="1">
      <c r="B2" s="20" t="s">
        <v>10</v>
      </c>
      <c r="BH2" s="19"/>
      <c r="BI2" s="19"/>
      <c r="BJ2" s="19"/>
      <c r="BK2" s="19"/>
      <c r="BL2" s="19"/>
      <c r="BM2" s="19"/>
      <c r="BN2" s="19"/>
      <c r="BR2" s="19"/>
      <c r="BS2" s="19"/>
    </row>
    <row r="3" spans="2:84" ht="8.25" customHeight="1">
      <c r="B3" s="20"/>
    </row>
    <row r="4" spans="2:84" ht="15" customHeight="1">
      <c r="B4" s="21" t="s">
        <v>11</v>
      </c>
      <c r="BH4" s="2"/>
      <c r="BI4" s="2"/>
      <c r="BM4" s="2"/>
      <c r="BN4" s="2"/>
      <c r="BR4" s="2"/>
      <c r="BS4" s="2"/>
    </row>
    <row r="5" spans="2:84" ht="15" customHeight="1">
      <c r="B5" s="21" t="s">
        <v>12</v>
      </c>
      <c r="BM5" s="119"/>
      <c r="BN5" s="119"/>
      <c r="BO5" s="19"/>
      <c r="BP5" s="19"/>
      <c r="BR5" s="119"/>
      <c r="BS5" s="119"/>
      <c r="BT5" s="19"/>
      <c r="BU5" s="19"/>
    </row>
    <row r="6" spans="2:84" ht="15" customHeight="1">
      <c r="B6" s="21" t="s">
        <v>13</v>
      </c>
      <c r="BH6" s="120"/>
      <c r="BI6" s="120"/>
      <c r="BJ6" s="120"/>
      <c r="BK6" s="120"/>
      <c r="BL6" s="120"/>
      <c r="BM6" s="120"/>
      <c r="BN6" s="120"/>
      <c r="BO6" s="19"/>
      <c r="BP6" s="19"/>
      <c r="BR6" s="120"/>
      <c r="BS6" s="120"/>
      <c r="BT6" s="19"/>
      <c r="BU6" s="19"/>
    </row>
    <row r="7" spans="2:84" ht="15" customHeight="1">
      <c r="B7" s="21" t="s">
        <v>14</v>
      </c>
      <c r="BH7" s="19"/>
      <c r="BI7" s="19"/>
      <c r="BJ7" s="19"/>
      <c r="BK7" s="19"/>
      <c r="BL7" s="19"/>
      <c r="BM7" s="120"/>
      <c r="BN7" s="120"/>
      <c r="BO7" s="19"/>
      <c r="BP7" s="19"/>
      <c r="BR7" s="120"/>
      <c r="BS7" s="120"/>
      <c r="BT7" s="19"/>
      <c r="BU7" s="19"/>
    </row>
    <row r="8" spans="2:84">
      <c r="BM8" s="119"/>
      <c r="BN8" s="119"/>
      <c r="BR8" s="119"/>
      <c r="BS8" s="119"/>
    </row>
    <row r="9" spans="2:84">
      <c r="AV9" s="1" t="s">
        <v>15</v>
      </c>
      <c r="AZ9" s="1" t="s">
        <v>57</v>
      </c>
      <c r="BD9" s="1" t="s">
        <v>56</v>
      </c>
      <c r="BH9" s="1" t="s">
        <v>55</v>
      </c>
      <c r="BM9" s="1" t="s">
        <v>16</v>
      </c>
    </row>
    <row r="10" spans="2:84">
      <c r="B10" s="52"/>
      <c r="C10" s="53"/>
      <c r="D10" s="217">
        <v>2000</v>
      </c>
      <c r="E10" s="218"/>
      <c r="F10" s="218"/>
      <c r="G10" s="219"/>
      <c r="H10" s="217">
        <v>2001</v>
      </c>
      <c r="I10" s="218"/>
      <c r="J10" s="218"/>
      <c r="K10" s="219"/>
      <c r="L10" s="217">
        <v>2002</v>
      </c>
      <c r="M10" s="218"/>
      <c r="N10" s="218"/>
      <c r="O10" s="219"/>
      <c r="P10" s="217">
        <v>2003</v>
      </c>
      <c r="Q10" s="218"/>
      <c r="R10" s="218"/>
      <c r="S10" s="219"/>
      <c r="T10" s="217">
        <v>2004</v>
      </c>
      <c r="U10" s="218"/>
      <c r="V10" s="218"/>
      <c r="W10" s="219"/>
      <c r="X10" s="217">
        <v>2005</v>
      </c>
      <c r="Y10" s="218"/>
      <c r="Z10" s="218"/>
      <c r="AA10" s="219"/>
      <c r="AB10" s="217">
        <v>2006</v>
      </c>
      <c r="AC10" s="218"/>
      <c r="AD10" s="218"/>
      <c r="AE10" s="219"/>
      <c r="AF10" s="217">
        <v>2007</v>
      </c>
      <c r="AG10" s="218"/>
      <c r="AH10" s="218"/>
      <c r="AI10" s="219"/>
      <c r="AJ10" s="217">
        <v>2008</v>
      </c>
      <c r="AK10" s="218"/>
      <c r="AL10" s="218"/>
      <c r="AM10" s="219"/>
      <c r="AN10" s="217">
        <v>2009</v>
      </c>
      <c r="AO10" s="218"/>
      <c r="AP10" s="218"/>
      <c r="AQ10" s="219"/>
      <c r="AR10" s="217">
        <v>2010</v>
      </c>
      <c r="AS10" s="218"/>
      <c r="AT10" s="218"/>
      <c r="AU10" s="219"/>
      <c r="AV10" s="217">
        <v>2011</v>
      </c>
      <c r="AW10" s="218"/>
      <c r="AX10" s="218"/>
      <c r="AY10" s="219"/>
      <c r="AZ10" s="217">
        <v>2012</v>
      </c>
      <c r="BA10" s="218"/>
      <c r="BB10" s="218"/>
      <c r="BC10" s="219"/>
      <c r="BD10" s="217">
        <v>2013</v>
      </c>
      <c r="BE10" s="218"/>
      <c r="BF10" s="218"/>
      <c r="BG10" s="219"/>
      <c r="BH10" s="217">
        <v>2014</v>
      </c>
      <c r="BI10" s="218"/>
      <c r="BJ10" s="218"/>
      <c r="BK10" s="218"/>
      <c r="BL10" s="219"/>
      <c r="BM10" s="217">
        <v>2015</v>
      </c>
      <c r="BN10" s="218"/>
      <c r="BO10" s="218"/>
      <c r="BP10" s="218"/>
      <c r="BQ10" s="219"/>
      <c r="BR10" s="217">
        <v>2016</v>
      </c>
      <c r="BS10" s="218"/>
      <c r="BT10" s="218"/>
      <c r="BU10" s="218"/>
      <c r="BV10" s="219"/>
    </row>
    <row r="11" spans="2:84" ht="15.75" thickBot="1">
      <c r="B11" s="54"/>
      <c r="C11" s="55"/>
      <c r="D11" s="56" t="s">
        <v>17</v>
      </c>
      <c r="E11" s="57" t="s">
        <v>1</v>
      </c>
      <c r="F11" s="58" t="s">
        <v>18</v>
      </c>
      <c r="G11" s="58" t="s">
        <v>19</v>
      </c>
      <c r="H11" s="56" t="s">
        <v>17</v>
      </c>
      <c r="I11" s="57" t="s">
        <v>1</v>
      </c>
      <c r="J11" s="58" t="s">
        <v>18</v>
      </c>
      <c r="K11" s="58" t="s">
        <v>19</v>
      </c>
      <c r="L11" s="56" t="s">
        <v>17</v>
      </c>
      <c r="M11" s="57" t="s">
        <v>1</v>
      </c>
      <c r="N11" s="58" t="s">
        <v>18</v>
      </c>
      <c r="O11" s="58" t="s">
        <v>19</v>
      </c>
      <c r="P11" s="58" t="s">
        <v>17</v>
      </c>
      <c r="Q11" s="57" t="s">
        <v>1</v>
      </c>
      <c r="R11" s="58" t="s">
        <v>18</v>
      </c>
      <c r="S11" s="58" t="s">
        <v>19</v>
      </c>
      <c r="T11" s="56" t="s">
        <v>17</v>
      </c>
      <c r="U11" s="57" t="s">
        <v>1</v>
      </c>
      <c r="V11" s="58" t="s">
        <v>18</v>
      </c>
      <c r="W11" s="58" t="s">
        <v>19</v>
      </c>
      <c r="X11" s="56" t="s">
        <v>17</v>
      </c>
      <c r="Y11" s="57" t="s">
        <v>1</v>
      </c>
      <c r="Z11" s="58" t="s">
        <v>18</v>
      </c>
      <c r="AA11" s="58" t="s">
        <v>19</v>
      </c>
      <c r="AB11" s="59" t="s">
        <v>17</v>
      </c>
      <c r="AC11" s="60" t="s">
        <v>1</v>
      </c>
      <c r="AD11" s="59" t="s">
        <v>18</v>
      </c>
      <c r="AE11" s="60" t="s">
        <v>19</v>
      </c>
      <c r="AF11" s="59" t="s">
        <v>17</v>
      </c>
      <c r="AG11" s="60" t="s">
        <v>1</v>
      </c>
      <c r="AH11" s="59" t="s">
        <v>18</v>
      </c>
      <c r="AI11" s="60" t="s">
        <v>19</v>
      </c>
      <c r="AJ11" s="59" t="s">
        <v>17</v>
      </c>
      <c r="AK11" s="60" t="s">
        <v>1</v>
      </c>
      <c r="AL11" s="59" t="s">
        <v>18</v>
      </c>
      <c r="AM11" s="60" t="s">
        <v>19</v>
      </c>
      <c r="AN11" s="59" t="s">
        <v>17</v>
      </c>
      <c r="AO11" s="60" t="s">
        <v>1</v>
      </c>
      <c r="AP11" s="59" t="s">
        <v>18</v>
      </c>
      <c r="AQ11" s="60" t="s">
        <v>19</v>
      </c>
      <c r="AR11" s="59" t="s">
        <v>17</v>
      </c>
      <c r="AS11" s="60" t="s">
        <v>1</v>
      </c>
      <c r="AT11" s="59" t="s">
        <v>18</v>
      </c>
      <c r="AU11" s="60" t="s">
        <v>19</v>
      </c>
      <c r="AV11" s="59" t="s">
        <v>17</v>
      </c>
      <c r="AW11" s="60" t="s">
        <v>1</v>
      </c>
      <c r="AX11" s="59" t="s">
        <v>18</v>
      </c>
      <c r="AY11" s="60" t="s">
        <v>19</v>
      </c>
      <c r="AZ11" s="59" t="s">
        <v>17</v>
      </c>
      <c r="BA11" s="60" t="s">
        <v>1</v>
      </c>
      <c r="BB11" s="59" t="s">
        <v>18</v>
      </c>
      <c r="BC11" s="60" t="s">
        <v>19</v>
      </c>
      <c r="BD11" s="59" t="s">
        <v>17</v>
      </c>
      <c r="BE11" s="60" t="s">
        <v>1</v>
      </c>
      <c r="BF11" s="59" t="s">
        <v>18</v>
      </c>
      <c r="BG11" s="60" t="s">
        <v>19</v>
      </c>
      <c r="BH11" s="59" t="s">
        <v>17</v>
      </c>
      <c r="BI11" s="59" t="s">
        <v>17</v>
      </c>
      <c r="BJ11" s="60" t="s">
        <v>1</v>
      </c>
      <c r="BK11" s="59" t="s">
        <v>18</v>
      </c>
      <c r="BL11" s="60" t="s">
        <v>19</v>
      </c>
      <c r="BM11" s="59" t="s">
        <v>17</v>
      </c>
      <c r="BN11" s="146" t="s">
        <v>17</v>
      </c>
      <c r="BO11" s="60" t="s">
        <v>1</v>
      </c>
      <c r="BP11" s="59" t="s">
        <v>18</v>
      </c>
      <c r="BQ11" s="60" t="s">
        <v>19</v>
      </c>
      <c r="BR11" s="59" t="s">
        <v>17</v>
      </c>
      <c r="BS11" s="59" t="s">
        <v>17</v>
      </c>
      <c r="BT11" s="60" t="s">
        <v>1</v>
      </c>
      <c r="BU11" s="59" t="s">
        <v>18</v>
      </c>
      <c r="BV11" s="60" t="s">
        <v>19</v>
      </c>
      <c r="CE11" s="1" t="s">
        <v>53</v>
      </c>
      <c r="CF11" s="1" t="s">
        <v>54</v>
      </c>
    </row>
    <row r="12" spans="2:84" ht="15.75">
      <c r="B12" s="61" t="s">
        <v>7</v>
      </c>
      <c r="C12" s="62">
        <v>1</v>
      </c>
      <c r="D12" s="63">
        <v>28.591311888841997</v>
      </c>
      <c r="E12" s="64">
        <v>6000.0573274963517</v>
      </c>
      <c r="F12" s="65">
        <v>171549.51040137999</v>
      </c>
      <c r="G12" s="65"/>
      <c r="H12" s="66">
        <v>24.984697240983909</v>
      </c>
      <c r="I12" s="64">
        <v>5999.5291700169746</v>
      </c>
      <c r="J12" s="65">
        <v>149896.4199013256</v>
      </c>
      <c r="K12" s="65"/>
      <c r="L12" s="67">
        <v>16.567105038221978</v>
      </c>
      <c r="M12" s="64">
        <v>5200.1795467405209</v>
      </c>
      <c r="N12" s="65">
        <v>86151.920768463766</v>
      </c>
      <c r="O12" s="68"/>
      <c r="P12" s="63">
        <v>21.776128704465499</v>
      </c>
      <c r="Q12" s="64">
        <v>3899.9734432234432</v>
      </c>
      <c r="R12" s="65">
        <v>84926.323643631171</v>
      </c>
      <c r="S12" s="65"/>
      <c r="T12" s="67">
        <v>20.312270000000002</v>
      </c>
      <c r="U12" s="64">
        <v>5299.9823103725539</v>
      </c>
      <c r="V12" s="65">
        <v>107654.67168351113</v>
      </c>
      <c r="W12" s="68"/>
      <c r="X12" s="67">
        <v>22.132390000000001</v>
      </c>
      <c r="Y12" s="64">
        <v>9600.329938354329</v>
      </c>
      <c r="Z12" s="65">
        <v>212478.24632433397</v>
      </c>
      <c r="AA12" s="68"/>
      <c r="AB12" s="67">
        <v>24.186019999999999</v>
      </c>
      <c r="AC12" s="64">
        <v>8400.4002799368645</v>
      </c>
      <c r="AD12" s="65">
        <v>203172.24917855859</v>
      </c>
      <c r="AE12" s="69"/>
      <c r="AF12" s="67">
        <v>27.965</v>
      </c>
      <c r="AG12" s="64">
        <v>9400.1216534143368</v>
      </c>
      <c r="AH12" s="65">
        <v>255822.14876969086</v>
      </c>
      <c r="AI12" s="69"/>
      <c r="AJ12" s="67">
        <v>29.219190000000001</v>
      </c>
      <c r="AK12" s="64">
        <v>8199.9080675422138</v>
      </c>
      <c r="AL12" s="65">
        <v>239594.67180804879</v>
      </c>
      <c r="AM12" s="69"/>
      <c r="AN12" s="67">
        <v>29</v>
      </c>
      <c r="AO12" s="64">
        <v>7800.4177313201699</v>
      </c>
      <c r="AP12" s="65">
        <v>226212.11420828494</v>
      </c>
      <c r="AQ12" s="69"/>
      <c r="AR12" s="67">
        <v>28.53</v>
      </c>
      <c r="AS12" s="64">
        <v>15900.419101223981</v>
      </c>
      <c r="AT12" s="65">
        <v>453638.95695792016</v>
      </c>
      <c r="AU12" s="69"/>
      <c r="AV12" s="67" t="e">
        <f>#REF!</f>
        <v>#REF!</v>
      </c>
      <c r="AW12" s="64" t="e">
        <f>#REF!</f>
        <v>#REF!</v>
      </c>
      <c r="AX12" s="65" t="e">
        <f>AW12*AV12</f>
        <v>#REF!</v>
      </c>
      <c r="AY12" s="69"/>
      <c r="AZ12" s="67" t="e">
        <f>#REF!</f>
        <v>#REF!</v>
      </c>
      <c r="BA12" s="64" t="e">
        <f>#REF!</f>
        <v>#REF!</v>
      </c>
      <c r="BB12" s="65" t="e">
        <f>AZ12*BA12</f>
        <v>#REF!</v>
      </c>
      <c r="BC12" s="69"/>
      <c r="BD12" s="67" t="e">
        <f>+#REF!</f>
        <v>#REF!</v>
      </c>
      <c r="BE12" s="64" t="e">
        <f>+#REF!</f>
        <v>#REF!</v>
      </c>
      <c r="BF12" s="65" t="e">
        <f>+BE12*BD12</f>
        <v>#REF!</v>
      </c>
      <c r="BG12" s="69"/>
      <c r="BH12" s="67" t="e">
        <f>+#REF!</f>
        <v>#REF!</v>
      </c>
      <c r="BI12" s="158" t="e">
        <f>+#REF!</f>
        <v>#REF!</v>
      </c>
      <c r="BJ12" s="64" t="e">
        <f>+#REF!</f>
        <v>#REF!</v>
      </c>
      <c r="BK12" s="65" t="e">
        <f t="shared" ref="BK12:BK62" si="0">+BH12*BJ12</f>
        <v>#REF!</v>
      </c>
      <c r="BL12" s="69"/>
      <c r="BM12" s="67">
        <v>44.95</v>
      </c>
      <c r="BN12" s="158" t="e">
        <f>+#REF!</f>
        <v>#REF!</v>
      </c>
      <c r="BO12" s="64">
        <v>13299.922094165995</v>
      </c>
      <c r="BP12" s="65">
        <f t="shared" ref="BP12:BP63" si="1">BO12*BM12</f>
        <v>597831.49813276157</v>
      </c>
      <c r="BQ12" s="69"/>
      <c r="BR12" s="136">
        <v>59.28</v>
      </c>
      <c r="BS12" s="147" t="e">
        <f>+#REF!</f>
        <v>#REF!</v>
      </c>
      <c r="BT12" s="159" t="e">
        <f>+#REF!</f>
        <v>#REF!</v>
      </c>
      <c r="BU12" s="65" t="e">
        <f t="shared" ref="BU12:BU56" si="2">+BT12*BR12</f>
        <v>#REF!</v>
      </c>
      <c r="BV12" s="69"/>
      <c r="CD12" s="161">
        <v>42373</v>
      </c>
      <c r="CE12" s="1" t="e">
        <f>+VLOOKUP(CD12,#REF!,2,FALSE)</f>
        <v>#REF!</v>
      </c>
      <c r="CF12" s="2" t="e">
        <f t="shared" ref="CF12:CF24" si="3">+CE12*BS12</f>
        <v>#REF!</v>
      </c>
    </row>
    <row r="13" spans="2:84" ht="15.75">
      <c r="B13" s="70" t="s">
        <v>7</v>
      </c>
      <c r="C13" s="71">
        <v>2</v>
      </c>
      <c r="D13" s="72">
        <v>29.249290629812567</v>
      </c>
      <c r="E13" s="73">
        <v>5999.8561601000629</v>
      </c>
      <c r="F13" s="2">
        <v>175491.53656383799</v>
      </c>
      <c r="G13" s="2"/>
      <c r="H13" s="74">
        <v>24.528802859596908</v>
      </c>
      <c r="I13" s="73">
        <v>7800.2292504243715</v>
      </c>
      <c r="J13" s="2">
        <v>191330.28554332076</v>
      </c>
      <c r="K13" s="2"/>
      <c r="L13" s="75">
        <v>16.525636035237724</v>
      </c>
      <c r="M13" s="73">
        <v>7199.5704755948664</v>
      </c>
      <c r="N13" s="2">
        <v>118977.48128972412</v>
      </c>
      <c r="O13" s="76"/>
      <c r="P13" s="72">
        <v>20.574622576295297</v>
      </c>
      <c r="Q13" s="73">
        <v>7700.3583638583623</v>
      </c>
      <c r="R13" s="2">
        <v>158431.96703860458</v>
      </c>
      <c r="S13" s="2"/>
      <c r="T13" s="75">
        <v>21.097730000000002</v>
      </c>
      <c r="U13" s="73">
        <v>11359.521873790169</v>
      </c>
      <c r="V13" s="2">
        <v>239660.12542231908</v>
      </c>
      <c r="W13" s="76"/>
      <c r="X13" s="75">
        <v>21.878529999999998</v>
      </c>
      <c r="Y13" s="73">
        <v>8699.9252509008602</v>
      </c>
      <c r="Z13" s="2">
        <v>190341.57559959198</v>
      </c>
      <c r="AA13" s="76"/>
      <c r="AB13" s="75">
        <v>24.606999999999999</v>
      </c>
      <c r="AC13" s="73">
        <v>8599.7180380595019</v>
      </c>
      <c r="AD13" s="2">
        <v>211613.26176253016</v>
      </c>
      <c r="AE13" s="77"/>
      <c r="AF13" s="75">
        <v>28.068999999999999</v>
      </c>
      <c r="AG13" s="73">
        <v>12000.289466630929</v>
      </c>
      <c r="AH13" s="2">
        <v>327840.34804599301</v>
      </c>
      <c r="AI13" s="77"/>
      <c r="AJ13" s="75">
        <v>26.795040200000003</v>
      </c>
      <c r="AK13" s="73">
        <v>13499.847970457724</v>
      </c>
      <c r="AL13" s="2">
        <v>361728.96906230313</v>
      </c>
      <c r="AM13" s="77"/>
      <c r="AN13" s="75">
        <v>27.18</v>
      </c>
      <c r="AO13" s="73">
        <v>15599.952053366687</v>
      </c>
      <c r="AP13" s="2">
        <v>424006.69681050658</v>
      </c>
      <c r="AQ13" s="77"/>
      <c r="AR13" s="75">
        <v>26.72</v>
      </c>
      <c r="AS13" s="73">
        <v>16099.659161976237</v>
      </c>
      <c r="AT13" s="2">
        <v>430182.89280800504</v>
      </c>
      <c r="AU13" s="77"/>
      <c r="AV13" s="75" t="e">
        <f>#REF!</f>
        <v>#REF!</v>
      </c>
      <c r="AW13" s="73" t="e">
        <f>#REF!</f>
        <v>#REF!</v>
      </c>
      <c r="AX13" s="2" t="e">
        <f t="shared" ref="AX13:AX63" si="4">AW13*AV13</f>
        <v>#REF!</v>
      </c>
      <c r="AY13" s="77"/>
      <c r="AZ13" s="75" t="e">
        <f>#REF!</f>
        <v>#REF!</v>
      </c>
      <c r="BA13" s="73" t="e">
        <f>#REF!</f>
        <v>#REF!</v>
      </c>
      <c r="BB13" s="2" t="e">
        <f t="shared" ref="BB13:BB63" si="5">AZ13*BA13</f>
        <v>#REF!</v>
      </c>
      <c r="BC13" s="77"/>
      <c r="BD13" s="75" t="e">
        <f>+#REF!</f>
        <v>#REF!</v>
      </c>
      <c r="BE13" s="73" t="e">
        <f>+#REF!</f>
        <v>#REF!</v>
      </c>
      <c r="BF13" s="2" t="e">
        <f t="shared" ref="BF13:BF63" si="6">+BE13*BD13</f>
        <v>#REF!</v>
      </c>
      <c r="BG13" s="77"/>
      <c r="BH13" s="75" t="e">
        <f>+#REF!</f>
        <v>#REF!</v>
      </c>
      <c r="BI13" s="72" t="e">
        <f>+#REF!</f>
        <v>#REF!</v>
      </c>
      <c r="BJ13" s="73" t="e">
        <f>+#REF!</f>
        <v>#REF!</v>
      </c>
      <c r="BK13" s="2" t="e">
        <f t="shared" si="0"/>
        <v>#REF!</v>
      </c>
      <c r="BL13" s="77"/>
      <c r="BM13" s="75">
        <v>45.31</v>
      </c>
      <c r="BN13" s="72" t="e">
        <f>+#REF!</f>
        <v>#REF!</v>
      </c>
      <c r="BO13" s="73">
        <v>21499.894130259981</v>
      </c>
      <c r="BP13" s="2">
        <f t="shared" si="1"/>
        <v>974160.20304207981</v>
      </c>
      <c r="BQ13" s="77"/>
      <c r="BR13" s="121">
        <v>64.09</v>
      </c>
      <c r="BS13" s="148" t="e">
        <f>+#REF!</f>
        <v>#REF!</v>
      </c>
      <c r="BT13" s="122" t="e">
        <f>+#REF!</f>
        <v>#REF!</v>
      </c>
      <c r="BU13" s="2" t="e">
        <f t="shared" si="2"/>
        <v>#REF!</v>
      </c>
      <c r="BV13" s="77"/>
      <c r="CD13" s="161">
        <f>+CD12+7</f>
        <v>42380</v>
      </c>
      <c r="CE13" s="1" t="e">
        <f>+VLOOKUP(CD13,#REF!,2,FALSE)</f>
        <v>#REF!</v>
      </c>
      <c r="CF13" s="2" t="e">
        <f t="shared" si="3"/>
        <v>#REF!</v>
      </c>
    </row>
    <row r="14" spans="2:84" ht="15.75">
      <c r="B14" s="70" t="s">
        <v>7</v>
      </c>
      <c r="C14" s="71">
        <v>3</v>
      </c>
      <c r="D14" s="72">
        <v>29.231833125210457</v>
      </c>
      <c r="E14" s="73">
        <v>6599.5313737752767</v>
      </c>
      <c r="F14" s="2">
        <v>192916.3998227898</v>
      </c>
      <c r="G14" s="2"/>
      <c r="H14" s="74">
        <v>23.532828831093223</v>
      </c>
      <c r="I14" s="73">
        <v>7699.8262902409242</v>
      </c>
      <c r="J14" s="2">
        <v>181198.69411739119</v>
      </c>
      <c r="K14" s="2"/>
      <c r="L14" s="75">
        <v>16.325579742225059</v>
      </c>
      <c r="M14" s="73">
        <v>6800.0124184758342</v>
      </c>
      <c r="N14" s="2">
        <v>111014.14498594792</v>
      </c>
      <c r="O14" s="76"/>
      <c r="P14" s="72">
        <v>20.021531040533418</v>
      </c>
      <c r="Q14" s="73">
        <v>7799.982600732601</v>
      </c>
      <c r="R14" s="2">
        <v>156167.59375618835</v>
      </c>
      <c r="S14" s="2"/>
      <c r="T14" s="75">
        <v>21.582270000000001</v>
      </c>
      <c r="U14" s="73">
        <v>8400.0070877631879</v>
      </c>
      <c r="V14" s="2">
        <v>181291.22097001883</v>
      </c>
      <c r="W14" s="76"/>
      <c r="X14" s="75">
        <v>22.552970000000002</v>
      </c>
      <c r="Y14" s="73">
        <v>9199.6278924327708</v>
      </c>
      <c r="Z14" s="2">
        <v>207478.93186919953</v>
      </c>
      <c r="AA14" s="76"/>
      <c r="AB14" s="75">
        <v>27.374808000000002</v>
      </c>
      <c r="AC14" s="73">
        <v>11500.017600285892</v>
      </c>
      <c r="AD14" s="2">
        <v>314810.77380444703</v>
      </c>
      <c r="AE14" s="77"/>
      <c r="AF14" s="75">
        <v>28.8</v>
      </c>
      <c r="AG14" s="73">
        <v>12399.750052115905</v>
      </c>
      <c r="AH14" s="2">
        <v>347806.78908682504</v>
      </c>
      <c r="AI14" s="77"/>
      <c r="AJ14" s="75">
        <v>23.221019999999999</v>
      </c>
      <c r="AK14" s="73">
        <v>12899.766371839542</v>
      </c>
      <c r="AL14" s="2">
        <v>299545.73291581339</v>
      </c>
      <c r="AM14" s="77"/>
      <c r="AN14" s="75">
        <v>26.17</v>
      </c>
      <c r="AO14" s="73">
        <v>13699.731945561212</v>
      </c>
      <c r="AP14" s="2">
        <v>358521.98501533695</v>
      </c>
      <c r="AQ14" s="77"/>
      <c r="AR14" s="75">
        <v>28.88</v>
      </c>
      <c r="AS14" s="73">
        <v>17200.20941659966</v>
      </c>
      <c r="AT14" s="2">
        <v>496742.04795139818</v>
      </c>
      <c r="AU14" s="77"/>
      <c r="AV14" s="75" t="e">
        <f>#REF!</f>
        <v>#REF!</v>
      </c>
      <c r="AW14" s="73" t="e">
        <f>#REF!</f>
        <v>#REF!</v>
      </c>
      <c r="AX14" s="2" t="e">
        <f t="shared" si="4"/>
        <v>#REF!</v>
      </c>
      <c r="AY14" s="77"/>
      <c r="AZ14" s="75" t="e">
        <f>#REF!</f>
        <v>#REF!</v>
      </c>
      <c r="BA14" s="73" t="e">
        <f>#REF!</f>
        <v>#REF!</v>
      </c>
      <c r="BB14" s="2" t="e">
        <f t="shared" si="5"/>
        <v>#REF!</v>
      </c>
      <c r="BC14" s="77"/>
      <c r="BD14" s="75" t="e">
        <f>+#REF!</f>
        <v>#REF!</v>
      </c>
      <c r="BE14" s="73" t="e">
        <f>+#REF!</f>
        <v>#REF!</v>
      </c>
      <c r="BF14" s="2" t="e">
        <f t="shared" si="6"/>
        <v>#REF!</v>
      </c>
      <c r="BG14" s="77"/>
      <c r="BH14" s="75" t="e">
        <f>+#REF!</f>
        <v>#REF!</v>
      </c>
      <c r="BI14" s="72" t="e">
        <f>+#REF!</f>
        <v>#REF!</v>
      </c>
      <c r="BJ14" s="73" t="e">
        <f>+#REF!</f>
        <v>#REF!</v>
      </c>
      <c r="BK14" s="2" t="e">
        <f t="shared" si="0"/>
        <v>#REF!</v>
      </c>
      <c r="BL14" s="77"/>
      <c r="BM14" s="75">
        <v>44.89</v>
      </c>
      <c r="BN14" s="72" t="e">
        <f>+#REF!</f>
        <v>#REF!</v>
      </c>
      <c r="BO14" s="73">
        <v>22099.584085291401</v>
      </c>
      <c r="BP14" s="2">
        <f t="shared" si="1"/>
        <v>992050.32958873094</v>
      </c>
      <c r="BQ14" s="77"/>
      <c r="BR14" s="121">
        <v>52.72</v>
      </c>
      <c r="BS14" s="148" t="e">
        <f>+#REF!</f>
        <v>#REF!</v>
      </c>
      <c r="BT14" s="122" t="e">
        <f>+#REF!</f>
        <v>#REF!</v>
      </c>
      <c r="BU14" s="2" t="e">
        <f t="shared" si="2"/>
        <v>#REF!</v>
      </c>
      <c r="BV14" s="77"/>
      <c r="CD14" s="161">
        <f>+CD13+7</f>
        <v>42387</v>
      </c>
      <c r="CE14" s="1" t="e">
        <f>+VLOOKUP(CD14,#REF!,2,FALSE)</f>
        <v>#REF!</v>
      </c>
      <c r="CF14" s="2" t="e">
        <f t="shared" si="3"/>
        <v>#REF!</v>
      </c>
    </row>
    <row r="15" spans="2:84" ht="15.75">
      <c r="B15" s="70" t="s">
        <v>7</v>
      </c>
      <c r="C15" s="71">
        <v>4</v>
      </c>
      <c r="D15" s="72">
        <v>28.867073541717886</v>
      </c>
      <c r="E15" s="73">
        <v>5999.6825099020225</v>
      </c>
      <c r="F15" s="2">
        <v>173193.27624030024</v>
      </c>
      <c r="G15" s="2"/>
      <c r="H15" s="74">
        <v>23.182534561160438</v>
      </c>
      <c r="I15" s="73">
        <v>7299.9896065993626</v>
      </c>
      <c r="J15" s="2">
        <v>169232.26135110171</v>
      </c>
      <c r="K15" s="2"/>
      <c r="L15" s="75">
        <v>16.180893097302594</v>
      </c>
      <c r="M15" s="73">
        <v>6200.4392924149024</v>
      </c>
      <c r="N15" s="2">
        <v>100328.64534688008</v>
      </c>
      <c r="O15" s="76"/>
      <c r="P15" s="72">
        <v>19.778302216929252</v>
      </c>
      <c r="Q15" s="73">
        <v>7799.7881562881566</v>
      </c>
      <c r="R15" s="2">
        <v>154266.56738309257</v>
      </c>
      <c r="S15" s="2"/>
      <c r="T15" s="75">
        <v>20.658740000000002</v>
      </c>
      <c r="U15" s="73">
        <v>9000.4491199857057</v>
      </c>
      <c r="V15" s="2">
        <v>185937.9382530135</v>
      </c>
      <c r="W15" s="76"/>
      <c r="X15" s="75">
        <v>24.010169999999999</v>
      </c>
      <c r="Y15" s="73">
        <v>10000.31460138777</v>
      </c>
      <c r="Z15" s="2">
        <v>240109.2536328026</v>
      </c>
      <c r="AA15" s="76"/>
      <c r="AB15" s="75">
        <v>29.174236000000008</v>
      </c>
      <c r="AC15" s="73">
        <v>10600.442449149765</v>
      </c>
      <c r="AD15" s="2">
        <v>309259.80971591332</v>
      </c>
      <c r="AE15" s="77"/>
      <c r="AF15" s="75">
        <v>27.524999999999999</v>
      </c>
      <c r="AG15" s="73">
        <v>11899.895589505346</v>
      </c>
      <c r="AH15" s="78">
        <v>318623.92506397335</v>
      </c>
      <c r="AI15" s="77"/>
      <c r="AJ15" s="75">
        <v>22.161960000000001</v>
      </c>
      <c r="AK15" s="73">
        <v>12399.908276005837</v>
      </c>
      <c r="AL15" s="2">
        <v>274806.27121651033</v>
      </c>
      <c r="AM15" s="77"/>
      <c r="AN15" s="75">
        <v>26.47</v>
      </c>
      <c r="AO15" s="73">
        <v>13900.460615265492</v>
      </c>
      <c r="AP15" s="2">
        <v>367945.19248607755</v>
      </c>
      <c r="AQ15" s="77"/>
      <c r="AR15" s="75">
        <v>29.84</v>
      </c>
      <c r="AS15" s="73">
        <v>16999.626135382234</v>
      </c>
      <c r="AT15" s="2">
        <v>507268.84387980588</v>
      </c>
      <c r="AU15" s="77"/>
      <c r="AV15" s="75" t="e">
        <f>#REF!</f>
        <v>#REF!</v>
      </c>
      <c r="AW15" s="73" t="e">
        <f>#REF!</f>
        <v>#REF!</v>
      </c>
      <c r="AX15" s="2" t="e">
        <f t="shared" si="4"/>
        <v>#REF!</v>
      </c>
      <c r="AY15" s="77"/>
      <c r="AZ15" s="75" t="e">
        <f>#REF!</f>
        <v>#REF!</v>
      </c>
      <c r="BA15" s="73" t="e">
        <f>#REF!</f>
        <v>#REF!</v>
      </c>
      <c r="BB15" s="2" t="e">
        <f t="shared" si="5"/>
        <v>#REF!</v>
      </c>
      <c r="BC15" s="77"/>
      <c r="BD15" s="75" t="e">
        <f>+#REF!</f>
        <v>#REF!</v>
      </c>
      <c r="BE15" s="73" t="e">
        <f>+#REF!</f>
        <v>#REF!</v>
      </c>
      <c r="BF15" s="2" t="e">
        <f t="shared" si="6"/>
        <v>#REF!</v>
      </c>
      <c r="BG15" s="77"/>
      <c r="BH15" s="75" t="e">
        <f>+#REF!</f>
        <v>#REF!</v>
      </c>
      <c r="BI15" s="72" t="e">
        <f>+#REF!</f>
        <v>#REF!</v>
      </c>
      <c r="BJ15" s="73" t="e">
        <f>+#REF!</f>
        <v>#REF!</v>
      </c>
      <c r="BK15" s="2" t="e">
        <f t="shared" si="0"/>
        <v>#REF!</v>
      </c>
      <c r="BL15" s="77"/>
      <c r="BM15" s="75">
        <v>41.49</v>
      </c>
      <c r="BN15" s="72" t="e">
        <f>+#REF!</f>
        <v>#REF!</v>
      </c>
      <c r="BO15" s="73">
        <v>22499.635367342686</v>
      </c>
      <c r="BP15" s="2">
        <f t="shared" si="1"/>
        <v>933509.87139104807</v>
      </c>
      <c r="BQ15" s="77"/>
      <c r="BR15" s="121">
        <v>48.05</v>
      </c>
      <c r="BS15" s="148" t="e">
        <f>+#REF!</f>
        <v>#REF!</v>
      </c>
      <c r="BT15" s="122" t="e">
        <f>+#REF!</f>
        <v>#REF!</v>
      </c>
      <c r="BU15" s="2" t="e">
        <f t="shared" si="2"/>
        <v>#REF!</v>
      </c>
      <c r="BV15" s="77"/>
      <c r="CD15" s="161">
        <f>+CD14+7</f>
        <v>42394</v>
      </c>
      <c r="CE15" s="1" t="e">
        <f>+VLOOKUP(CD15,#REF!,2,FALSE)</f>
        <v>#REF!</v>
      </c>
      <c r="CF15" s="2" t="e">
        <f t="shared" si="3"/>
        <v>#REF!</v>
      </c>
    </row>
    <row r="16" spans="2:84" ht="15.75">
      <c r="B16" s="70" t="s">
        <v>7</v>
      </c>
      <c r="C16" s="71">
        <v>5</v>
      </c>
      <c r="D16" s="72">
        <v>29.529042587298001</v>
      </c>
      <c r="E16" s="73">
        <v>6100.0508651240361</v>
      </c>
      <c r="F16" s="2">
        <v>180128.66178093167</v>
      </c>
      <c r="G16" s="2"/>
      <c r="H16" s="74">
        <v>23.549641751089027</v>
      </c>
      <c r="I16" s="73">
        <v>7500.0002382441398</v>
      </c>
      <c r="J16" s="2">
        <v>176622.31874373186</v>
      </c>
      <c r="K16" s="2"/>
      <c r="L16" s="75">
        <v>16.061886708267885</v>
      </c>
      <c r="M16" s="73">
        <v>7200.3156437058888</v>
      </c>
      <c r="N16" s="2">
        <v>115650.65413297294</v>
      </c>
      <c r="O16" s="76"/>
      <c r="P16" s="72">
        <v>19.904637376734609</v>
      </c>
      <c r="Q16" s="73">
        <v>7999.8406593406598</v>
      </c>
      <c r="R16" s="2">
        <v>159233.92739583334</v>
      </c>
      <c r="S16" s="2"/>
      <c r="T16" s="75">
        <v>21.067409999999999</v>
      </c>
      <c r="U16" s="73">
        <v>9299.5261919652148</v>
      </c>
      <c r="V16" s="2">
        <v>195916.93109186989</v>
      </c>
      <c r="W16" s="76"/>
      <c r="X16" s="75">
        <v>24.664512000000002</v>
      </c>
      <c r="Y16" s="73">
        <v>10199.895410822239</v>
      </c>
      <c r="Z16" s="2">
        <v>251575.44275897005</v>
      </c>
      <c r="AA16" s="76"/>
      <c r="AB16" s="75">
        <v>26.114500000000003</v>
      </c>
      <c r="AC16" s="73">
        <v>10299.852943804164</v>
      </c>
      <c r="AD16" s="2">
        <v>268975.50970097387</v>
      </c>
      <c r="AE16" s="77"/>
      <c r="AF16" s="75">
        <v>25.66</v>
      </c>
      <c r="AG16" s="73">
        <v>12400.221507489803</v>
      </c>
      <c r="AH16" s="78">
        <v>308884.6816651831</v>
      </c>
      <c r="AI16" s="77"/>
      <c r="AJ16" s="75">
        <v>22.504110000000001</v>
      </c>
      <c r="AK16" s="73">
        <v>13899.596801572412</v>
      </c>
      <c r="AL16" s="2">
        <v>312798.05537823372</v>
      </c>
      <c r="AM16" s="77"/>
      <c r="AN16" s="75">
        <v>27.72</v>
      </c>
      <c r="AO16" s="73">
        <v>14399.842401500937</v>
      </c>
      <c r="AP16" s="2">
        <v>399163.63136960595</v>
      </c>
      <c r="AQ16" s="77"/>
      <c r="AR16" s="75">
        <v>31.81</v>
      </c>
      <c r="AS16" s="73">
        <v>17000.400964888773</v>
      </c>
      <c r="AT16" s="2">
        <v>540782.75469311187</v>
      </c>
      <c r="AU16" s="77"/>
      <c r="AV16" s="75" t="e">
        <f>#REF!</f>
        <v>#REF!</v>
      </c>
      <c r="AW16" s="73" t="e">
        <f>#REF!</f>
        <v>#REF!</v>
      </c>
      <c r="AX16" s="2" t="e">
        <f t="shared" si="4"/>
        <v>#REF!</v>
      </c>
      <c r="AY16" s="77"/>
      <c r="AZ16" s="75" t="e">
        <f>#REF!</f>
        <v>#REF!</v>
      </c>
      <c r="BA16" s="73" t="e">
        <f>#REF!</f>
        <v>#REF!</v>
      </c>
      <c r="BB16" s="2" t="e">
        <f t="shared" si="5"/>
        <v>#REF!</v>
      </c>
      <c r="BC16" s="77"/>
      <c r="BD16" s="75" t="e">
        <f>+#REF!</f>
        <v>#REF!</v>
      </c>
      <c r="BE16" s="73" t="e">
        <f>+#REF!</f>
        <v>#REF!</v>
      </c>
      <c r="BF16" s="2" t="e">
        <f t="shared" si="6"/>
        <v>#REF!</v>
      </c>
      <c r="BG16" s="77"/>
      <c r="BH16" s="75" t="e">
        <f>+#REF!</f>
        <v>#REF!</v>
      </c>
      <c r="BI16" s="72" t="e">
        <f>+#REF!</f>
        <v>#REF!</v>
      </c>
      <c r="BJ16" s="73" t="e">
        <f>+#REF!</f>
        <v>#REF!</v>
      </c>
      <c r="BK16" s="2" t="e">
        <f t="shared" si="0"/>
        <v>#REF!</v>
      </c>
      <c r="BL16" s="77"/>
      <c r="BM16" s="75">
        <v>37.83</v>
      </c>
      <c r="BN16" s="72" t="e">
        <f>+#REF!</f>
        <v>#REF!</v>
      </c>
      <c r="BO16" s="73">
        <v>20599.779445486765</v>
      </c>
      <c r="BP16" s="2">
        <f t="shared" si="1"/>
        <v>779289.6564227643</v>
      </c>
      <c r="BQ16" s="77"/>
      <c r="BR16" s="144">
        <v>51.98</v>
      </c>
      <c r="BS16" s="149" t="e">
        <f>+#REF!</f>
        <v>#REF!</v>
      </c>
      <c r="BT16" s="122" t="e">
        <f>+#REF!</f>
        <v>#REF!</v>
      </c>
      <c r="BU16" s="2" t="e">
        <f t="shared" si="2"/>
        <v>#REF!</v>
      </c>
      <c r="BV16" s="77"/>
      <c r="CD16" s="161">
        <f>+CD15+7</f>
        <v>42401</v>
      </c>
      <c r="CE16" s="1" t="e">
        <f>+VLOOKUP(CD16,#REF!,2,FALSE)</f>
        <v>#REF!</v>
      </c>
      <c r="CF16" s="2" t="e">
        <f t="shared" si="3"/>
        <v>#REF!</v>
      </c>
    </row>
    <row r="17" spans="2:84" ht="15.75">
      <c r="B17" s="70" t="s">
        <v>7</v>
      </c>
      <c r="C17" s="71">
        <v>6</v>
      </c>
      <c r="D17" s="72">
        <v>31.290637236675835</v>
      </c>
      <c r="E17" s="73">
        <v>6599.9155722326441</v>
      </c>
      <c r="F17" s="2">
        <v>206515.56396341947</v>
      </c>
      <c r="G17" s="2"/>
      <c r="H17" s="74">
        <v>24.175385698629636</v>
      </c>
      <c r="I17" s="73">
        <v>7200.3697549063409</v>
      </c>
      <c r="J17" s="2">
        <v>174071.71599760815</v>
      </c>
      <c r="K17" s="2"/>
      <c r="L17" s="75">
        <v>17.000215935787658</v>
      </c>
      <c r="M17" s="73">
        <v>8000.0163197236361</v>
      </c>
      <c r="N17" s="2">
        <v>136002.00492512708</v>
      </c>
      <c r="O17" s="76"/>
      <c r="P17" s="72">
        <v>20.052283722960471</v>
      </c>
      <c r="Q17" s="73">
        <v>7900.2982295482298</v>
      </c>
      <c r="R17" s="2">
        <v>158419.0215949034</v>
      </c>
      <c r="S17" s="2"/>
      <c r="T17" s="75">
        <v>22.7852</v>
      </c>
      <c r="U17" s="73">
        <v>8899.8177730128955</v>
      </c>
      <c r="V17" s="2">
        <v>202784.12792165342</v>
      </c>
      <c r="W17" s="76"/>
      <c r="X17" s="75">
        <v>23.654987999999999</v>
      </c>
      <c r="Y17" s="73">
        <v>9099.7465380148296</v>
      </c>
      <c r="Z17" s="2">
        <v>215254.39515978235</v>
      </c>
      <c r="AA17" s="76"/>
      <c r="AB17" s="75">
        <v>25.930847999999997</v>
      </c>
      <c r="AC17" s="73">
        <v>10899.565412906875</v>
      </c>
      <c r="AD17" s="2">
        <v>282634.97398814542</v>
      </c>
      <c r="AE17" s="77"/>
      <c r="AF17" s="75">
        <v>25.701000000000001</v>
      </c>
      <c r="AG17" s="73">
        <v>11900.406861431253</v>
      </c>
      <c r="AH17" s="78">
        <v>296931.45475010993</v>
      </c>
      <c r="AI17" s="77"/>
      <c r="AJ17" s="75">
        <v>23.538839999999997</v>
      </c>
      <c r="AK17" s="73">
        <v>13700.360939873135</v>
      </c>
      <c r="AL17" s="2">
        <v>322490.60410592332</v>
      </c>
      <c r="AM17" s="77"/>
      <c r="AN17" s="75">
        <v>28.21</v>
      </c>
      <c r="AO17" s="73">
        <v>12400.12886029959</v>
      </c>
      <c r="AP17" s="2">
        <v>349807.63514905144</v>
      </c>
      <c r="AQ17" s="77"/>
      <c r="AR17" s="75">
        <v>36.58</v>
      </c>
      <c r="AS17" s="73">
        <v>17200.225944786922</v>
      </c>
      <c r="AT17" s="2">
        <v>629184.2650603056</v>
      </c>
      <c r="AU17" s="77"/>
      <c r="AV17" s="75" t="e">
        <f>#REF!</f>
        <v>#REF!</v>
      </c>
      <c r="AW17" s="73" t="e">
        <f>#REF!</f>
        <v>#REF!</v>
      </c>
      <c r="AX17" s="2" t="e">
        <f t="shared" si="4"/>
        <v>#REF!</v>
      </c>
      <c r="AY17" s="77"/>
      <c r="AZ17" s="75" t="e">
        <f>#REF!</f>
        <v>#REF!</v>
      </c>
      <c r="BA17" s="73" t="e">
        <f>#REF!</f>
        <v>#REF!</v>
      </c>
      <c r="BB17" s="2" t="e">
        <f t="shared" si="5"/>
        <v>#REF!</v>
      </c>
      <c r="BC17" s="77"/>
      <c r="BD17" s="75" t="e">
        <f>+#REF!</f>
        <v>#REF!</v>
      </c>
      <c r="BE17" s="73" t="e">
        <f>+#REF!</f>
        <v>#REF!</v>
      </c>
      <c r="BF17" s="2" t="e">
        <f t="shared" si="6"/>
        <v>#REF!</v>
      </c>
      <c r="BG17" s="77"/>
      <c r="BH17" s="75" t="e">
        <f>+#REF!</f>
        <v>#REF!</v>
      </c>
      <c r="BI17" s="72" t="e">
        <f>+#REF!</f>
        <v>#REF!</v>
      </c>
      <c r="BJ17" s="73" t="e">
        <f>+#REF!</f>
        <v>#REF!</v>
      </c>
      <c r="BK17" s="2" t="e">
        <f t="shared" si="0"/>
        <v>#REF!</v>
      </c>
      <c r="BL17" s="77"/>
      <c r="BM17" s="75">
        <v>41.06</v>
      </c>
      <c r="BN17" s="72" t="e">
        <f>+#REF!</f>
        <v>#REF!</v>
      </c>
      <c r="BO17" s="73">
        <v>20699.841388963341</v>
      </c>
      <c r="BP17" s="2">
        <f t="shared" si="1"/>
        <v>849935.48743083479</v>
      </c>
      <c r="BQ17" s="77"/>
      <c r="BR17" s="144">
        <v>54.86</v>
      </c>
      <c r="BS17" s="149" t="e">
        <f>+#REF!</f>
        <v>#REF!</v>
      </c>
      <c r="BT17" s="122" t="e">
        <f>+#REF!</f>
        <v>#REF!</v>
      </c>
      <c r="BU17" s="2" t="e">
        <f t="shared" si="2"/>
        <v>#REF!</v>
      </c>
      <c r="BV17" s="77"/>
      <c r="CD17" s="161">
        <f t="shared" ref="CD17:CD24" si="7">+CD16+7</f>
        <v>42408</v>
      </c>
      <c r="CE17" s="1" t="e">
        <f>+VLOOKUP(CD17,#REF!,2,FALSE)</f>
        <v>#REF!</v>
      </c>
      <c r="CF17" s="2" t="e">
        <f t="shared" si="3"/>
        <v>#REF!</v>
      </c>
    </row>
    <row r="18" spans="2:84" ht="15.75">
      <c r="B18" s="70" t="s">
        <v>7</v>
      </c>
      <c r="C18" s="71">
        <v>7</v>
      </c>
      <c r="D18" s="72">
        <v>31.681611958435763</v>
      </c>
      <c r="E18" s="73">
        <v>6700.171148634563</v>
      </c>
      <c r="F18" s="2">
        <v>212272.22238614704</v>
      </c>
      <c r="G18" s="2"/>
      <c r="H18" s="74">
        <v>24.794559040415688</v>
      </c>
      <c r="I18" s="73">
        <v>7600.4997468656011</v>
      </c>
      <c r="J18" s="2">
        <v>188451.03971032365</v>
      </c>
      <c r="K18" s="2"/>
      <c r="L18" s="75">
        <v>17.699511926084856</v>
      </c>
      <c r="M18" s="73">
        <v>7499.578724798238</v>
      </c>
      <c r="N18" s="2">
        <v>132738.88308017867</v>
      </c>
      <c r="O18" s="76"/>
      <c r="P18" s="72">
        <v>20.111586144062422</v>
      </c>
      <c r="Q18" s="73">
        <v>7700.0625763125763</v>
      </c>
      <c r="R18" s="2">
        <v>154860.4718181816</v>
      </c>
      <c r="S18" s="2"/>
      <c r="T18" s="75">
        <v>22.929490000000001</v>
      </c>
      <c r="U18" s="73">
        <v>8399.9881175734845</v>
      </c>
      <c r="V18" s="2">
        <v>192607.44354202005</v>
      </c>
      <c r="W18" s="76"/>
      <c r="X18" s="75">
        <v>23.855076</v>
      </c>
      <c r="Y18" s="73">
        <v>9700.4705023973311</v>
      </c>
      <c r="Z18" s="2">
        <v>231405.46107044653</v>
      </c>
      <c r="AA18" s="76"/>
      <c r="AB18" s="75">
        <v>25.836079999999999</v>
      </c>
      <c r="AC18" s="73">
        <v>10799.827451681111</v>
      </c>
      <c r="AD18" s="2">
        <v>279025.20602782932</v>
      </c>
      <c r="AE18" s="77"/>
      <c r="AF18" s="75">
        <v>28.442</v>
      </c>
      <c r="AG18" s="73">
        <v>12499.587033562644</v>
      </c>
      <c r="AH18" s="78">
        <v>346138.25164374092</v>
      </c>
      <c r="AI18" s="77"/>
      <c r="AJ18" s="75">
        <v>24.883457</v>
      </c>
      <c r="AK18" s="73">
        <v>14100.273772298164</v>
      </c>
      <c r="AL18" s="2">
        <v>350863.55610120913</v>
      </c>
      <c r="AM18" s="77"/>
      <c r="AN18" s="75">
        <v>25.5</v>
      </c>
      <c r="AO18" s="73">
        <v>13499.606926948391</v>
      </c>
      <c r="AP18" s="2">
        <v>344239.97663718398</v>
      </c>
      <c r="AQ18" s="77"/>
      <c r="AR18" s="75">
        <v>37.14</v>
      </c>
      <c r="AS18" s="73">
        <v>17200.163375919477</v>
      </c>
      <c r="AT18" s="2">
        <v>638814.06778164941</v>
      </c>
      <c r="AU18" s="77"/>
      <c r="AV18" s="75" t="e">
        <f>#REF!</f>
        <v>#REF!</v>
      </c>
      <c r="AW18" s="73" t="e">
        <f>#REF!</f>
        <v>#REF!</v>
      </c>
      <c r="AX18" s="2" t="e">
        <f t="shared" si="4"/>
        <v>#REF!</v>
      </c>
      <c r="AY18" s="77"/>
      <c r="AZ18" s="75" t="e">
        <f>#REF!</f>
        <v>#REF!</v>
      </c>
      <c r="BA18" s="73" t="e">
        <f>#REF!</f>
        <v>#REF!</v>
      </c>
      <c r="BB18" s="2" t="e">
        <f t="shared" si="5"/>
        <v>#REF!</v>
      </c>
      <c r="BC18" s="77"/>
      <c r="BD18" s="75" t="e">
        <f>+#REF!</f>
        <v>#REF!</v>
      </c>
      <c r="BE18" s="73" t="e">
        <f>+#REF!</f>
        <v>#REF!</v>
      </c>
      <c r="BF18" s="2" t="e">
        <f t="shared" si="6"/>
        <v>#REF!</v>
      </c>
      <c r="BG18" s="77"/>
      <c r="BH18" s="75" t="e">
        <f>+#REF!</f>
        <v>#REF!</v>
      </c>
      <c r="BI18" s="72" t="e">
        <f>+#REF!</f>
        <v>#REF!</v>
      </c>
      <c r="BJ18" s="73" t="e">
        <f>+#REF!</f>
        <v>#REF!</v>
      </c>
      <c r="BK18" s="2" t="e">
        <f t="shared" si="0"/>
        <v>#REF!</v>
      </c>
      <c r="BL18" s="77"/>
      <c r="BM18" s="75">
        <v>43.52</v>
      </c>
      <c r="BN18" s="72" t="e">
        <f>+#REF!</f>
        <v>#REF!</v>
      </c>
      <c r="BO18" s="73">
        <v>20900.476011793082</v>
      </c>
      <c r="BP18" s="2">
        <f t="shared" si="1"/>
        <v>909588.71603323496</v>
      </c>
      <c r="BQ18" s="77"/>
      <c r="BR18" s="145">
        <v>59.14</v>
      </c>
      <c r="BS18" s="150" t="e">
        <f>+#REF!</f>
        <v>#REF!</v>
      </c>
      <c r="BT18" s="122" t="e">
        <f>+#REF!</f>
        <v>#REF!</v>
      </c>
      <c r="BU18" s="2" t="e">
        <f t="shared" si="2"/>
        <v>#REF!</v>
      </c>
      <c r="BV18" s="77"/>
      <c r="CD18" s="161">
        <f t="shared" si="7"/>
        <v>42415</v>
      </c>
      <c r="CE18" s="1" t="e">
        <f>+VLOOKUP(CD18,#REF!,2,FALSE)</f>
        <v>#REF!</v>
      </c>
      <c r="CF18" s="2" t="e">
        <f t="shared" si="3"/>
        <v>#REF!</v>
      </c>
    </row>
    <row r="19" spans="2:84" ht="15.75">
      <c r="B19" s="70" t="s">
        <v>7</v>
      </c>
      <c r="C19" s="71">
        <v>8</v>
      </c>
      <c r="D19" s="72">
        <v>31.299254168370371</v>
      </c>
      <c r="E19" s="73">
        <v>6999.573691890766</v>
      </c>
      <c r="F19" s="2">
        <v>219081.43605272766</v>
      </c>
      <c r="G19" s="2"/>
      <c r="H19" s="74">
        <v>25.371047801334701</v>
      </c>
      <c r="I19" s="73">
        <v>6509.6808421930364</v>
      </c>
      <c r="J19" s="2">
        <v>165157.42381871227</v>
      </c>
      <c r="K19" s="2"/>
      <c r="L19" s="75">
        <v>17.632968566124308</v>
      </c>
      <c r="M19" s="73">
        <v>6799.9630423776753</v>
      </c>
      <c r="N19" s="2">
        <v>119903.53457705256</v>
      </c>
      <c r="O19" s="76"/>
      <c r="P19" s="72">
        <v>20.570400600348048</v>
      </c>
      <c r="Q19" s="73">
        <v>7900.3830891330881</v>
      </c>
      <c r="R19" s="2">
        <v>162514.04503968285</v>
      </c>
      <c r="S19" s="2"/>
      <c r="T19" s="75">
        <v>22.766209999999997</v>
      </c>
      <c r="U19" s="73">
        <v>8700.2316626462962</v>
      </c>
      <c r="V19" s="2">
        <v>198071.30108045472</v>
      </c>
      <c r="W19" s="76"/>
      <c r="X19" s="75">
        <v>24.349618999999997</v>
      </c>
      <c r="Y19" s="73">
        <v>10000.038119062507</v>
      </c>
      <c r="Z19" s="2">
        <v>243497.11818464866</v>
      </c>
      <c r="AA19" s="76"/>
      <c r="AB19" s="75">
        <v>26.741647</v>
      </c>
      <c r="AC19" s="73">
        <v>10899.784567735789</v>
      </c>
      <c r="AD19" s="2">
        <v>291478.19128643809</v>
      </c>
      <c r="AE19" s="77"/>
      <c r="AF19" s="75">
        <v>31.509</v>
      </c>
      <c r="AG19" s="73">
        <v>12600.130021739778</v>
      </c>
      <c r="AH19" s="78">
        <v>387561.51507797372</v>
      </c>
      <c r="AI19" s="77"/>
      <c r="AJ19" s="75">
        <v>23.930970000000002</v>
      </c>
      <c r="AK19" s="73">
        <v>14000.38553858066</v>
      </c>
      <c r="AL19" s="2">
        <v>335042.80631220766</v>
      </c>
      <c r="AM19" s="77"/>
      <c r="AN19" s="75">
        <v>27.4</v>
      </c>
      <c r="AO19" s="73">
        <v>13700.368593466155</v>
      </c>
      <c r="AP19" s="2">
        <v>375390.09946097265</v>
      </c>
      <c r="AQ19" s="77"/>
      <c r="AR19" s="75">
        <v>33.44</v>
      </c>
      <c r="AS19" s="73">
        <v>14999.787307543405</v>
      </c>
      <c r="AT19" s="2">
        <v>501592.88756425143</v>
      </c>
      <c r="AU19" s="77"/>
      <c r="AV19" s="75" t="e">
        <f>#REF!</f>
        <v>#REF!</v>
      </c>
      <c r="AW19" s="73" t="e">
        <f>#REF!</f>
        <v>#REF!</v>
      </c>
      <c r="AX19" s="2" t="e">
        <f t="shared" si="4"/>
        <v>#REF!</v>
      </c>
      <c r="AY19" s="77"/>
      <c r="AZ19" s="75" t="e">
        <f>#REF!</f>
        <v>#REF!</v>
      </c>
      <c r="BA19" s="73" t="e">
        <f>#REF!</f>
        <v>#REF!</v>
      </c>
      <c r="BB19" s="2" t="e">
        <f t="shared" si="5"/>
        <v>#REF!</v>
      </c>
      <c r="BC19" s="77"/>
      <c r="BD19" s="75" t="e">
        <f>+#REF!</f>
        <v>#REF!</v>
      </c>
      <c r="BE19" s="73" t="e">
        <f>+#REF!</f>
        <v>#REF!</v>
      </c>
      <c r="BF19" s="2" t="e">
        <f t="shared" si="6"/>
        <v>#REF!</v>
      </c>
      <c r="BG19" s="77"/>
      <c r="BH19" s="75" t="e">
        <f>+#REF!</f>
        <v>#REF!</v>
      </c>
      <c r="BI19" s="72" t="e">
        <f>+#REF!</f>
        <v>#REF!</v>
      </c>
      <c r="BJ19" s="73" t="e">
        <f>+#REF!</f>
        <v>#REF!</v>
      </c>
      <c r="BK19" s="2" t="e">
        <f t="shared" si="0"/>
        <v>#REF!</v>
      </c>
      <c r="BL19" s="77"/>
      <c r="BM19" s="75">
        <v>39.729999999999997</v>
      </c>
      <c r="BN19" s="72" t="e">
        <f>+#REF!</f>
        <v>#REF!</v>
      </c>
      <c r="BO19" s="73">
        <v>22000.441674856309</v>
      </c>
      <c r="BP19" s="2">
        <f t="shared" si="1"/>
        <v>874077.54774204106</v>
      </c>
      <c r="BQ19" s="77"/>
      <c r="BR19" s="145">
        <v>60.52</v>
      </c>
      <c r="BS19" s="150" t="e">
        <f>+#REF!</f>
        <v>#REF!</v>
      </c>
      <c r="BT19" s="122" t="e">
        <f>+#REF!</f>
        <v>#REF!</v>
      </c>
      <c r="BU19" s="2" t="e">
        <f t="shared" si="2"/>
        <v>#REF!</v>
      </c>
      <c r="BV19" s="77"/>
      <c r="CD19" s="161">
        <f t="shared" si="7"/>
        <v>42422</v>
      </c>
      <c r="CE19" s="1" t="e">
        <f>+VLOOKUP(CD19,#REF!,2,FALSE)</f>
        <v>#REF!</v>
      </c>
      <c r="CF19" s="2" t="e">
        <f t="shared" si="3"/>
        <v>#REF!</v>
      </c>
    </row>
    <row r="20" spans="2:84" ht="15.75">
      <c r="B20" s="70" t="s">
        <v>7</v>
      </c>
      <c r="C20" s="71">
        <v>9</v>
      </c>
      <c r="D20" s="72">
        <v>30.537296498612378</v>
      </c>
      <c r="E20" s="73">
        <v>6000.3056076714629</v>
      </c>
      <c r="F20" s="2">
        <v>183233.11142374997</v>
      </c>
      <c r="G20" s="2"/>
      <c r="H20" s="74">
        <v>25.680781107890763</v>
      </c>
      <c r="I20" s="73">
        <v>8099.9253998034492</v>
      </c>
      <c r="J20" s="2">
        <v>208012.41118259696</v>
      </c>
      <c r="K20" s="2"/>
      <c r="L20" s="75">
        <v>17.838434321680079</v>
      </c>
      <c r="M20" s="73">
        <v>8699.6800976800969</v>
      </c>
      <c r="N20" s="2">
        <v>155188.67204209373</v>
      </c>
      <c r="O20" s="76"/>
      <c r="P20" s="72">
        <v>20.510407392638715</v>
      </c>
      <c r="Q20" s="73">
        <v>6399.7912087912091</v>
      </c>
      <c r="R20" s="2">
        <v>131262.32492013546</v>
      </c>
      <c r="S20" s="2"/>
      <c r="T20" s="75">
        <v>22.436910000000001</v>
      </c>
      <c r="U20" s="73">
        <v>8800.0320438369217</v>
      </c>
      <c r="V20" s="2">
        <v>197445.52696468506</v>
      </c>
      <c r="W20" s="76"/>
      <c r="X20" s="75">
        <v>23.789429999999999</v>
      </c>
      <c r="Y20" s="73">
        <v>10899.578307870992</v>
      </c>
      <c r="Z20" s="2">
        <v>259294.75518461541</v>
      </c>
      <c r="AA20" s="76"/>
      <c r="AB20" s="75">
        <v>28.676864999999999</v>
      </c>
      <c r="AC20" s="73">
        <v>12899.680901754071</v>
      </c>
      <c r="AD20" s="2">
        <v>369922.40776267974</v>
      </c>
      <c r="AE20" s="77"/>
      <c r="AF20" s="75">
        <v>27.939</v>
      </c>
      <c r="AG20" s="73">
        <v>13099.670716817058</v>
      </c>
      <c r="AH20" s="78">
        <v>356172.31798453297</v>
      </c>
      <c r="AI20" s="77"/>
      <c r="AJ20" s="75">
        <v>22.504990000000003</v>
      </c>
      <c r="AK20" s="73">
        <v>13899.544775008193</v>
      </c>
      <c r="AL20" s="2">
        <v>312809.11616611166</v>
      </c>
      <c r="AM20" s="77"/>
      <c r="AN20" s="75">
        <v>29.97</v>
      </c>
      <c r="AO20" s="73">
        <v>14699.824503409869</v>
      </c>
      <c r="AP20" s="2">
        <v>440553.74036719376</v>
      </c>
      <c r="AQ20" s="77"/>
      <c r="AR20" s="75">
        <v>37.93</v>
      </c>
      <c r="AS20" s="73">
        <v>16299.859703981656</v>
      </c>
      <c r="AT20" s="2">
        <v>618253.67857202422</v>
      </c>
      <c r="AU20" s="77"/>
      <c r="AV20" s="75" t="e">
        <f>#REF!</f>
        <v>#REF!</v>
      </c>
      <c r="AW20" s="73" t="e">
        <f>#REF!</f>
        <v>#REF!</v>
      </c>
      <c r="AX20" s="2" t="e">
        <f t="shared" si="4"/>
        <v>#REF!</v>
      </c>
      <c r="AY20" s="77"/>
      <c r="AZ20" s="75" t="e">
        <f>#REF!</f>
        <v>#REF!</v>
      </c>
      <c r="BA20" s="73" t="e">
        <f>#REF!</f>
        <v>#REF!</v>
      </c>
      <c r="BB20" s="2" t="e">
        <f t="shared" si="5"/>
        <v>#REF!</v>
      </c>
      <c r="BC20" s="77"/>
      <c r="BD20" s="75" t="e">
        <f>+#REF!</f>
        <v>#REF!</v>
      </c>
      <c r="BE20" s="73" t="e">
        <f>+#REF!</f>
        <v>#REF!</v>
      </c>
      <c r="BF20" s="2" t="e">
        <f t="shared" si="6"/>
        <v>#REF!</v>
      </c>
      <c r="BG20" s="77"/>
      <c r="BH20" s="75" t="e">
        <f>+#REF!</f>
        <v>#REF!</v>
      </c>
      <c r="BI20" s="72" t="e">
        <f>+#REF!</f>
        <v>#REF!</v>
      </c>
      <c r="BJ20" s="73" t="e">
        <f>+#REF!</f>
        <v>#REF!</v>
      </c>
      <c r="BK20" s="2" t="e">
        <f t="shared" si="0"/>
        <v>#REF!</v>
      </c>
      <c r="BL20" s="77"/>
      <c r="BM20" s="75">
        <v>36.89</v>
      </c>
      <c r="BN20" s="72" t="e">
        <f>+#REF!</f>
        <v>#REF!</v>
      </c>
      <c r="BO20" s="73">
        <v>22600.433485213969</v>
      </c>
      <c r="BP20" s="2">
        <f t="shared" si="1"/>
        <v>833729.9912695433</v>
      </c>
      <c r="BQ20" s="77"/>
      <c r="BR20" s="145">
        <v>61.05</v>
      </c>
      <c r="BS20" s="150" t="e">
        <f>+#REF!</f>
        <v>#REF!</v>
      </c>
      <c r="BT20" s="122" t="e">
        <f>+#REF!</f>
        <v>#REF!</v>
      </c>
      <c r="BU20" s="2" t="e">
        <f t="shared" si="2"/>
        <v>#REF!</v>
      </c>
      <c r="BV20" s="77"/>
      <c r="CD20" s="161">
        <f t="shared" si="7"/>
        <v>42429</v>
      </c>
      <c r="CE20" s="1" t="e">
        <f>+VLOOKUP(CD20,#REF!,2,FALSE)</f>
        <v>#REF!</v>
      </c>
      <c r="CF20" s="2" t="e">
        <f t="shared" si="3"/>
        <v>#REF!</v>
      </c>
    </row>
    <row r="21" spans="2:84" ht="15.75">
      <c r="B21" s="70" t="s">
        <v>7</v>
      </c>
      <c r="C21" s="71">
        <v>10</v>
      </c>
      <c r="D21" s="72">
        <v>30.800176208317868</v>
      </c>
      <c r="E21" s="73">
        <v>7000.3600166770902</v>
      </c>
      <c r="F21" s="2">
        <v>215612.3220353174</v>
      </c>
      <c r="G21" s="2"/>
      <c r="H21" s="74">
        <v>26.576482951374771</v>
      </c>
      <c r="I21" s="73">
        <v>7599.5006998421641</v>
      </c>
      <c r="J21" s="2">
        <v>201968.00078831593</v>
      </c>
      <c r="K21" s="2"/>
      <c r="L21" s="75">
        <v>19.095267379399136</v>
      </c>
      <c r="M21" s="73">
        <v>8099.9147383781537</v>
      </c>
      <c r="N21" s="2">
        <v>154670.03767966665</v>
      </c>
      <c r="O21" s="76"/>
      <c r="P21" s="72">
        <v>20.628591311046527</v>
      </c>
      <c r="Q21" s="73">
        <v>9599.7533577533577</v>
      </c>
      <c r="R21" s="2">
        <v>198029.38870394064</v>
      </c>
      <c r="S21" s="2"/>
      <c r="T21" s="75">
        <v>22.750240000000002</v>
      </c>
      <c r="U21" s="73">
        <v>9500.0882992346396</v>
      </c>
      <c r="V21" s="2">
        <v>216129.28882877989</v>
      </c>
      <c r="W21" s="76"/>
      <c r="X21" s="75">
        <v>22.613910000000004</v>
      </c>
      <c r="Y21" s="73">
        <v>11000.177759909466</v>
      </c>
      <c r="Z21" s="2">
        <v>248757.02984659432</v>
      </c>
      <c r="AA21" s="76"/>
      <c r="AB21" s="75">
        <v>30.198739999999997</v>
      </c>
      <c r="AC21" s="73">
        <v>12199.737782542661</v>
      </c>
      <c r="AD21" s="2">
        <v>368416.70936318231</v>
      </c>
      <c r="AE21" s="77"/>
      <c r="AF21" s="75">
        <v>27.95</v>
      </c>
      <c r="AG21" s="73">
        <v>13099.728669704276</v>
      </c>
      <c r="AH21" s="78">
        <v>356306.6594394116</v>
      </c>
      <c r="AI21" s="77"/>
      <c r="AJ21" s="75">
        <v>24.421549999999996</v>
      </c>
      <c r="AK21" s="73">
        <v>15499.661216831948</v>
      </c>
      <c r="AL21" s="2">
        <v>378525.75138992222</v>
      </c>
      <c r="AM21" s="77"/>
      <c r="AN21" s="75">
        <v>28.7</v>
      </c>
      <c r="AO21" s="73">
        <v>15100.127043688019</v>
      </c>
      <c r="AP21" s="2">
        <v>433373.64615384612</v>
      </c>
      <c r="AQ21" s="77"/>
      <c r="AR21" s="75">
        <v>37.159999999999997</v>
      </c>
      <c r="AS21" s="73">
        <v>17500.359778432947</v>
      </c>
      <c r="AT21" s="2">
        <v>650313.36936656828</v>
      </c>
      <c r="AU21" s="77"/>
      <c r="AV21" s="75" t="e">
        <f>#REF!</f>
        <v>#REF!</v>
      </c>
      <c r="AW21" s="73" t="e">
        <f>#REF!</f>
        <v>#REF!</v>
      </c>
      <c r="AX21" s="2" t="e">
        <f t="shared" si="4"/>
        <v>#REF!</v>
      </c>
      <c r="AY21" s="77"/>
      <c r="AZ21" s="75" t="e">
        <f>#REF!</f>
        <v>#REF!</v>
      </c>
      <c r="BA21" s="73" t="e">
        <f>#REF!</f>
        <v>#REF!</v>
      </c>
      <c r="BB21" s="2" t="e">
        <f t="shared" si="5"/>
        <v>#REF!</v>
      </c>
      <c r="BC21" s="77"/>
      <c r="BD21" s="75" t="e">
        <f>+#REF!</f>
        <v>#REF!</v>
      </c>
      <c r="BE21" s="73" t="e">
        <f>+#REF!</f>
        <v>#REF!</v>
      </c>
      <c r="BF21" s="2" t="e">
        <f t="shared" si="6"/>
        <v>#REF!</v>
      </c>
      <c r="BG21" s="77"/>
      <c r="BH21" s="75" t="e">
        <f>+#REF!</f>
        <v>#REF!</v>
      </c>
      <c r="BI21" s="72" t="e">
        <f>+#REF!</f>
        <v>#REF!</v>
      </c>
      <c r="BJ21" s="73" t="e">
        <f>+#REF!</f>
        <v>#REF!</v>
      </c>
      <c r="BK21" s="2" t="e">
        <f t="shared" si="0"/>
        <v>#REF!</v>
      </c>
      <c r="BL21" s="77"/>
      <c r="BM21" s="75">
        <v>39.200000000000003</v>
      </c>
      <c r="BN21" s="72" t="e">
        <f>+#REF!</f>
        <v>#REF!</v>
      </c>
      <c r="BO21" s="73">
        <v>22899.555912921765</v>
      </c>
      <c r="BP21" s="2">
        <f t="shared" si="1"/>
        <v>897662.59178653324</v>
      </c>
      <c r="BQ21" s="77"/>
      <c r="BR21" s="75">
        <v>58.04</v>
      </c>
      <c r="BS21" s="72" t="e">
        <f>+#REF!</f>
        <v>#REF!</v>
      </c>
      <c r="BT21" s="122" t="e">
        <f>+#REF!</f>
        <v>#REF!</v>
      </c>
      <c r="BU21" s="2" t="e">
        <f t="shared" si="2"/>
        <v>#REF!</v>
      </c>
      <c r="BV21" s="77"/>
      <c r="CD21" s="161">
        <f t="shared" si="7"/>
        <v>42436</v>
      </c>
      <c r="CE21" s="1" t="e">
        <f>+VLOOKUP(CD21,#REF!,2,FALSE)</f>
        <v>#REF!</v>
      </c>
      <c r="CF21" s="2" t="e">
        <f t="shared" si="3"/>
        <v>#REF!</v>
      </c>
    </row>
    <row r="22" spans="2:84" ht="15.75">
      <c r="B22" s="70" t="s">
        <v>7</v>
      </c>
      <c r="C22" s="71">
        <v>11</v>
      </c>
      <c r="D22" s="72">
        <v>32.684216486390504</v>
      </c>
      <c r="E22" s="73">
        <v>8099.7094017094023</v>
      </c>
      <c r="F22" s="2">
        <v>264732.65556232259</v>
      </c>
      <c r="G22" s="2"/>
      <c r="H22" s="74">
        <v>26.826773135256488</v>
      </c>
      <c r="I22" s="73">
        <v>8400.2936954644265</v>
      </c>
      <c r="J22" s="2">
        <v>225352.77323774953</v>
      </c>
      <c r="K22" s="2"/>
      <c r="L22" s="75">
        <v>20.94660279377851</v>
      </c>
      <c r="M22" s="73">
        <v>9499.8581256142224</v>
      </c>
      <c r="N22" s="2">
        <v>198989.75475449036</v>
      </c>
      <c r="O22" s="76"/>
      <c r="P22" s="72">
        <v>20.565889626797283</v>
      </c>
      <c r="Q22" s="73">
        <v>8000.0338827838832</v>
      </c>
      <c r="R22" s="2">
        <v>164527.81384397185</v>
      </c>
      <c r="S22" s="2"/>
      <c r="T22" s="75">
        <v>23.7395</v>
      </c>
      <c r="U22" s="73">
        <v>9400.0435093361921</v>
      </c>
      <c r="V22" s="2">
        <v>223152.33288988651</v>
      </c>
      <c r="W22" s="76"/>
      <c r="X22" s="75">
        <v>22.783355999999998</v>
      </c>
      <c r="Y22" s="73">
        <v>12400.132314839631</v>
      </c>
      <c r="Z22" s="2">
        <v>282516.62897609535</v>
      </c>
      <c r="AA22" s="76"/>
      <c r="AB22" s="75">
        <v>31.098070000000003</v>
      </c>
      <c r="AC22" s="73">
        <v>11600.128413591832</v>
      </c>
      <c r="AD22" s="2">
        <v>360741.60541486781</v>
      </c>
      <c r="AE22" s="77"/>
      <c r="AF22" s="75">
        <v>29.757000000000001</v>
      </c>
      <c r="AG22" s="73">
        <v>13699.825426605914</v>
      </c>
      <c r="AH22" s="78">
        <v>397384.58902916318</v>
      </c>
      <c r="AI22" s="77"/>
      <c r="AJ22" s="75">
        <v>27.02861</v>
      </c>
      <c r="AK22" s="73">
        <v>17500.462193632924</v>
      </c>
      <c r="AL22" s="2">
        <v>473013.1674514488</v>
      </c>
      <c r="AM22" s="77"/>
      <c r="AN22" s="75">
        <v>31</v>
      </c>
      <c r="AO22" s="73">
        <v>16000.06411745436</v>
      </c>
      <c r="AP22" s="2">
        <v>496001.98764108517</v>
      </c>
      <c r="AQ22" s="77"/>
      <c r="AR22" s="75">
        <v>38.74</v>
      </c>
      <c r="AS22" s="73">
        <v>17900.218946365287</v>
      </c>
      <c r="AT22" s="2">
        <v>693454.48198219121</v>
      </c>
      <c r="AU22" s="77"/>
      <c r="AV22" s="75" t="e">
        <f>#REF!</f>
        <v>#REF!</v>
      </c>
      <c r="AW22" s="73" t="e">
        <f>#REF!</f>
        <v>#REF!</v>
      </c>
      <c r="AX22" s="2" t="e">
        <f t="shared" si="4"/>
        <v>#REF!</v>
      </c>
      <c r="AY22" s="77"/>
      <c r="AZ22" s="75" t="e">
        <f>#REF!</f>
        <v>#REF!</v>
      </c>
      <c r="BA22" s="73" t="e">
        <f>#REF!</f>
        <v>#REF!</v>
      </c>
      <c r="BB22" s="2" t="e">
        <f t="shared" si="5"/>
        <v>#REF!</v>
      </c>
      <c r="BC22" s="77"/>
      <c r="BD22" s="75" t="e">
        <f>+#REF!</f>
        <v>#REF!</v>
      </c>
      <c r="BE22" s="73" t="e">
        <f>+#REF!</f>
        <v>#REF!</v>
      </c>
      <c r="BF22" s="2" t="e">
        <f t="shared" si="6"/>
        <v>#REF!</v>
      </c>
      <c r="BG22" s="77"/>
      <c r="BH22" s="75" t="e">
        <f>+#REF!</f>
        <v>#REF!</v>
      </c>
      <c r="BI22" s="72" t="e">
        <f>+#REF!</f>
        <v>#REF!</v>
      </c>
      <c r="BJ22" s="73" t="e">
        <f>+#REF!</f>
        <v>#REF!</v>
      </c>
      <c r="BK22" s="2" t="e">
        <f t="shared" si="0"/>
        <v>#REF!</v>
      </c>
      <c r="BL22" s="77"/>
      <c r="BM22" s="75">
        <v>41.75</v>
      </c>
      <c r="BN22" s="72" t="e">
        <f>+#REF!</f>
        <v>#REF!</v>
      </c>
      <c r="BO22" s="73">
        <v>24700.442181125112</v>
      </c>
      <c r="BP22" s="2">
        <f t="shared" si="1"/>
        <v>1031243.4610619735</v>
      </c>
      <c r="BQ22" s="77"/>
      <c r="BR22" s="75">
        <v>61.31</v>
      </c>
      <c r="BS22" s="72" t="e">
        <f>+#REF!</f>
        <v>#REF!</v>
      </c>
      <c r="BT22" s="122" t="e">
        <f>+#REF!</f>
        <v>#REF!</v>
      </c>
      <c r="BU22" s="2" t="e">
        <f t="shared" si="2"/>
        <v>#REF!</v>
      </c>
      <c r="BV22" s="77"/>
      <c r="CD22" s="161">
        <f t="shared" si="7"/>
        <v>42443</v>
      </c>
      <c r="CE22" s="1" t="e">
        <f>+VLOOKUP(CD22,#REF!,2,FALSE)</f>
        <v>#REF!</v>
      </c>
      <c r="CF22" s="2" t="e">
        <f t="shared" si="3"/>
        <v>#REF!</v>
      </c>
    </row>
    <row r="23" spans="2:84" ht="15.75">
      <c r="B23" s="70" t="s">
        <v>7</v>
      </c>
      <c r="C23" s="71">
        <v>12</v>
      </c>
      <c r="D23" s="72">
        <v>33.365641861054868</v>
      </c>
      <c r="E23" s="73">
        <v>7999.5434646654166</v>
      </c>
      <c r="F23" s="2">
        <v>266909.90229396831</v>
      </c>
      <c r="G23" s="2"/>
      <c r="H23" s="74">
        <v>25.990732956778242</v>
      </c>
      <c r="I23" s="73">
        <v>8500.3538223294327</v>
      </c>
      <c r="J23" s="2">
        <v>220930.4262342935</v>
      </c>
      <c r="K23" s="2"/>
      <c r="L23" s="75">
        <v>21.480020658180305</v>
      </c>
      <c r="M23" s="73">
        <v>10299.676255993329</v>
      </c>
      <c r="N23" s="2">
        <v>221237.25875130587</v>
      </c>
      <c r="O23" s="76"/>
      <c r="P23" s="72">
        <v>20.538133908195157</v>
      </c>
      <c r="Q23" s="73">
        <v>8299.5686813186803</v>
      </c>
      <c r="R23" s="2">
        <v>170457.65295718575</v>
      </c>
      <c r="S23" s="2"/>
      <c r="T23" s="75">
        <v>24.028019999999998</v>
      </c>
      <c r="U23" s="73">
        <v>9700.2041454480477</v>
      </c>
      <c r="V23" s="2">
        <v>233076.69921090858</v>
      </c>
      <c r="W23" s="76"/>
      <c r="X23" s="75">
        <v>23.952109999999998</v>
      </c>
      <c r="Y23" s="73">
        <v>8400.0541707614866</v>
      </c>
      <c r="Z23" s="2">
        <v>201199.0215040379</v>
      </c>
      <c r="AA23" s="76"/>
      <c r="AB23" s="75">
        <v>31.918865</v>
      </c>
      <c r="AC23" s="73">
        <v>11399.870573870574</v>
      </c>
      <c r="AD23" s="2">
        <v>363870.92986484739</v>
      </c>
      <c r="AE23" s="77"/>
      <c r="AF23" s="75">
        <v>29.425000000000001</v>
      </c>
      <c r="AG23" s="73">
        <v>14399.940945233628</v>
      </c>
      <c r="AH23" s="78">
        <v>412919.70339884592</v>
      </c>
      <c r="AI23" s="77"/>
      <c r="AJ23" s="75">
        <v>28.086040000000001</v>
      </c>
      <c r="AK23" s="73">
        <v>10200.276035617499</v>
      </c>
      <c r="AL23" s="2">
        <v>286485.3607473945</v>
      </c>
      <c r="AM23" s="77"/>
      <c r="AN23" s="75">
        <v>30.85</v>
      </c>
      <c r="AO23" s="73">
        <v>15400.292921170971</v>
      </c>
      <c r="AP23" s="2">
        <v>475099.03661812446</v>
      </c>
      <c r="AQ23" s="77"/>
      <c r="AR23" s="75">
        <v>35.409999999999997</v>
      </c>
      <c r="AS23" s="73">
        <v>20000.190535751513</v>
      </c>
      <c r="AT23" s="2">
        <v>708206.74687096104</v>
      </c>
      <c r="AU23" s="77"/>
      <c r="AV23" s="75" t="e">
        <f>#REF!</f>
        <v>#REF!</v>
      </c>
      <c r="AW23" s="73" t="e">
        <f>#REF!</f>
        <v>#REF!</v>
      </c>
      <c r="AX23" s="2" t="e">
        <f t="shared" si="4"/>
        <v>#REF!</v>
      </c>
      <c r="AY23" s="77"/>
      <c r="AZ23" s="75" t="e">
        <f>#REF!</f>
        <v>#REF!</v>
      </c>
      <c r="BA23" s="73" t="e">
        <f>#REF!</f>
        <v>#REF!</v>
      </c>
      <c r="BB23" s="2" t="e">
        <f t="shared" si="5"/>
        <v>#REF!</v>
      </c>
      <c r="BC23" s="77"/>
      <c r="BD23" s="75" t="e">
        <f>+#REF!</f>
        <v>#REF!</v>
      </c>
      <c r="BE23" s="73" t="e">
        <f>+#REF!</f>
        <v>#REF!</v>
      </c>
      <c r="BF23" s="2" t="e">
        <f t="shared" si="6"/>
        <v>#REF!</v>
      </c>
      <c r="BG23" s="77"/>
      <c r="BH23" s="75" t="e">
        <f>+#REF!</f>
        <v>#REF!</v>
      </c>
      <c r="BI23" s="72" t="e">
        <f>+#REF!</f>
        <v>#REF!</v>
      </c>
      <c r="BJ23" s="73" t="e">
        <f>+#REF!</f>
        <v>#REF!</v>
      </c>
      <c r="BK23" s="2" t="e">
        <f t="shared" si="0"/>
        <v>#REF!</v>
      </c>
      <c r="BL23" s="77"/>
      <c r="BM23" s="75">
        <v>40.4</v>
      </c>
      <c r="BN23" s="72" t="e">
        <f>+#REF!</f>
        <v>#REF!</v>
      </c>
      <c r="BO23" s="73">
        <v>25899.62667143155</v>
      </c>
      <c r="BP23" s="2">
        <f t="shared" si="1"/>
        <v>1046344.9175258345</v>
      </c>
      <c r="BQ23" s="77"/>
      <c r="BR23" s="75">
        <v>67.819999999999993</v>
      </c>
      <c r="BS23" s="72" t="e">
        <f>+#REF!</f>
        <v>#REF!</v>
      </c>
      <c r="BT23" s="122" t="e">
        <f>+#REF!</f>
        <v>#REF!</v>
      </c>
      <c r="BU23" s="2" t="e">
        <f t="shared" si="2"/>
        <v>#REF!</v>
      </c>
      <c r="BV23" s="77"/>
      <c r="CD23" s="161">
        <f t="shared" si="7"/>
        <v>42450</v>
      </c>
      <c r="CE23" s="1" t="e">
        <f>+VLOOKUP(CD23,#REF!,2,FALSE)</f>
        <v>#REF!</v>
      </c>
      <c r="CF23" s="2" t="e">
        <f t="shared" si="3"/>
        <v>#REF!</v>
      </c>
    </row>
    <row r="24" spans="2:84" ht="15.75">
      <c r="B24" s="70" t="s">
        <v>7</v>
      </c>
      <c r="C24" s="71">
        <v>13</v>
      </c>
      <c r="D24" s="72">
        <v>33.564825481684927</v>
      </c>
      <c r="E24" s="73">
        <v>8000.1628100896396</v>
      </c>
      <c r="F24" s="2">
        <v>268524.06854572485</v>
      </c>
      <c r="G24" s="2"/>
      <c r="H24" s="74">
        <v>25.028411874380708</v>
      </c>
      <c r="I24" s="73">
        <v>8199.6889127133036</v>
      </c>
      <c r="J24" s="2">
        <v>205225.19134918149</v>
      </c>
      <c r="K24" s="2"/>
      <c r="L24" s="75">
        <v>21.229185944211089</v>
      </c>
      <c r="M24" s="73">
        <v>6200.4098692635271</v>
      </c>
      <c r="N24" s="2">
        <v>131629.654044917</v>
      </c>
      <c r="O24" s="76"/>
      <c r="P24" s="72">
        <v>20.456717353740384</v>
      </c>
      <c r="Q24" s="73">
        <v>10599.776556776556</v>
      </c>
      <c r="R24" s="2">
        <v>216836.63303478147</v>
      </c>
      <c r="S24" s="2"/>
      <c r="T24" s="75">
        <v>24.717020000000002</v>
      </c>
      <c r="U24" s="73">
        <v>9000.0957145835182</v>
      </c>
      <c r="V24" s="2">
        <v>222455.54577927513</v>
      </c>
      <c r="W24" s="76"/>
      <c r="X24" s="75">
        <v>24.499072000000002</v>
      </c>
      <c r="Y24" s="73">
        <v>9399.607939485988</v>
      </c>
      <c r="Z24" s="2">
        <v>230281.67168123889</v>
      </c>
      <c r="AA24" s="76"/>
      <c r="AB24" s="75">
        <v>35.212865999999998</v>
      </c>
      <c r="AC24" s="73">
        <v>11399.817475207719</v>
      </c>
      <c r="AD24" s="2">
        <v>401420.24517894775</v>
      </c>
      <c r="AE24" s="77"/>
      <c r="AF24" s="75">
        <v>28.244</v>
      </c>
      <c r="AG24" s="73">
        <v>15499.599660502097</v>
      </c>
      <c r="AH24" s="78">
        <v>426139.56073198555</v>
      </c>
      <c r="AI24" s="77"/>
      <c r="AJ24" s="75">
        <v>25.954620000000002</v>
      </c>
      <c r="AK24" s="73">
        <v>11500.367342684414</v>
      </c>
      <c r="AL24" s="2">
        <v>298487.66423978377</v>
      </c>
      <c r="AM24" s="77"/>
      <c r="AN24" s="75">
        <v>28.63</v>
      </c>
      <c r="AO24" s="73">
        <v>15700.257809940736</v>
      </c>
      <c r="AP24" s="2">
        <v>449498.38109860325</v>
      </c>
      <c r="AQ24" s="77"/>
      <c r="AR24" s="75">
        <v>39.799999999999997</v>
      </c>
      <c r="AS24" s="73">
        <v>11899.660621221596</v>
      </c>
      <c r="AT24" s="2">
        <v>473606.49272461946</v>
      </c>
      <c r="AU24" s="77"/>
      <c r="AV24" s="75" t="e">
        <f>#REF!</f>
        <v>#REF!</v>
      </c>
      <c r="AW24" s="73" t="e">
        <f>#REF!</f>
        <v>#REF!</v>
      </c>
      <c r="AX24" s="2" t="e">
        <f t="shared" si="4"/>
        <v>#REF!</v>
      </c>
      <c r="AY24" s="77"/>
      <c r="AZ24" s="75" t="e">
        <f>#REF!</f>
        <v>#REF!</v>
      </c>
      <c r="BA24" s="73" t="e">
        <f>#REF!</f>
        <v>#REF!</v>
      </c>
      <c r="BB24" s="2" t="e">
        <f t="shared" si="5"/>
        <v>#REF!</v>
      </c>
      <c r="BC24" s="77"/>
      <c r="BD24" s="75" t="e">
        <f>+#REF!</f>
        <v>#REF!</v>
      </c>
      <c r="BE24" s="73" t="e">
        <f>+#REF!</f>
        <v>#REF!</v>
      </c>
      <c r="BF24" s="2" t="e">
        <f t="shared" si="6"/>
        <v>#REF!</v>
      </c>
      <c r="BG24" s="77"/>
      <c r="BH24" s="75" t="e">
        <f>+#REF!</f>
        <v>#REF!</v>
      </c>
      <c r="BI24" s="72" t="e">
        <f>+#REF!</f>
        <v>#REF!</v>
      </c>
      <c r="BJ24" s="73" t="e">
        <f>+#REF!</f>
        <v>#REF!</v>
      </c>
      <c r="BK24" s="2" t="e">
        <f t="shared" si="0"/>
        <v>#REF!</v>
      </c>
      <c r="BL24" s="77"/>
      <c r="BM24" s="75">
        <v>37.53</v>
      </c>
      <c r="BN24" s="72" t="e">
        <f>+#REF!</f>
        <v>#REF!</v>
      </c>
      <c r="BO24" s="73">
        <v>27799.874326215791</v>
      </c>
      <c r="BP24" s="2">
        <f t="shared" si="1"/>
        <v>1043329.2834628787</v>
      </c>
      <c r="BQ24" s="77"/>
      <c r="BR24" s="75">
        <v>66.19</v>
      </c>
      <c r="BS24" s="72" t="e">
        <f>+#REF!</f>
        <v>#REF!</v>
      </c>
      <c r="BT24" s="122" t="e">
        <f>+#REF!</f>
        <v>#REF!</v>
      </c>
      <c r="BU24" s="2" t="e">
        <f t="shared" si="2"/>
        <v>#REF!</v>
      </c>
      <c r="BV24" s="77"/>
      <c r="BX24" s="1">
        <v>2014</v>
      </c>
      <c r="BY24" s="19"/>
      <c r="BZ24" s="1">
        <v>2015</v>
      </c>
      <c r="CD24" s="161">
        <f t="shared" si="7"/>
        <v>42457</v>
      </c>
      <c r="CE24" s="1" t="e">
        <f>+VLOOKUP(CD24,#REF!,2,FALSE)</f>
        <v>#REF!</v>
      </c>
      <c r="CF24" s="2" t="e">
        <f t="shared" si="3"/>
        <v>#REF!</v>
      </c>
    </row>
    <row r="25" spans="2:84" s="90" customFormat="1" ht="15.75">
      <c r="B25" s="79" t="s">
        <v>7</v>
      </c>
      <c r="C25" s="80">
        <v>14</v>
      </c>
      <c r="D25" s="81">
        <v>33.533681451897792</v>
      </c>
      <c r="E25" s="82">
        <v>9599.5332499478827</v>
      </c>
      <c r="F25" s="83">
        <v>321907.69009065343</v>
      </c>
      <c r="G25" s="83"/>
      <c r="H25" s="84">
        <v>24.30497641558053</v>
      </c>
      <c r="I25" s="82">
        <v>9300.1409809702491</v>
      </c>
      <c r="J25" s="83">
        <v>226039.70720405589</v>
      </c>
      <c r="K25" s="83"/>
      <c r="L25" s="85">
        <v>21.265763374311259</v>
      </c>
      <c r="M25" s="82">
        <v>7500.0883290151578</v>
      </c>
      <c r="N25" s="83">
        <v>159495.10369126988</v>
      </c>
      <c r="O25" s="86"/>
      <c r="P25" s="81">
        <v>20.298870000000001</v>
      </c>
      <c r="Q25" s="82">
        <v>10399.5</v>
      </c>
      <c r="R25" s="83">
        <v>211098.09856500002</v>
      </c>
      <c r="S25" s="83"/>
      <c r="T25" s="85">
        <v>24.648489999999999</v>
      </c>
      <c r="U25" s="82">
        <v>11699.824920337116</v>
      </c>
      <c r="V25" s="83">
        <v>288383.0175506802</v>
      </c>
      <c r="W25" s="86"/>
      <c r="X25" s="85">
        <v>25.166810000000002</v>
      </c>
      <c r="Y25" s="82">
        <v>10999.851603680874</v>
      </c>
      <c r="Z25" s="83">
        <v>276831.1753380319</v>
      </c>
      <c r="AA25" s="86"/>
      <c r="AB25" s="85">
        <v>37.591642</v>
      </c>
      <c r="AC25" s="82">
        <v>13099.853539414516</v>
      </c>
      <c r="AD25" s="83">
        <v>492445.0045061034</v>
      </c>
      <c r="AE25" s="87"/>
      <c r="AF25" s="85">
        <v>28.818000000000001</v>
      </c>
      <c r="AG25" s="82">
        <v>9499.5638643199618</v>
      </c>
      <c r="AH25" s="88">
        <v>266634.95548877958</v>
      </c>
      <c r="AI25" s="87"/>
      <c r="AJ25" s="85">
        <v>24.873849999999997</v>
      </c>
      <c r="AK25" s="82">
        <v>13399.844367015101</v>
      </c>
      <c r="AL25" s="83">
        <v>333305.71880847856</v>
      </c>
      <c r="AM25" s="87"/>
      <c r="AN25" s="85">
        <v>30.02</v>
      </c>
      <c r="AO25" s="82">
        <v>18299.76297686054</v>
      </c>
      <c r="AP25" s="83">
        <v>549358.88456535339</v>
      </c>
      <c r="AQ25" s="87"/>
      <c r="AR25" s="85">
        <v>40.35</v>
      </c>
      <c r="AS25" s="82">
        <v>15000.365049584561</v>
      </c>
      <c r="AT25" s="83">
        <v>605264.72975073708</v>
      </c>
      <c r="AU25" s="87"/>
      <c r="AV25" s="85" t="e">
        <f>#REF!</f>
        <v>#REF!</v>
      </c>
      <c r="AW25" s="82" t="e">
        <f>#REF!</f>
        <v>#REF!</v>
      </c>
      <c r="AX25" s="83" t="e">
        <f t="shared" si="4"/>
        <v>#REF!</v>
      </c>
      <c r="AY25" s="87"/>
      <c r="AZ25" s="85" t="e">
        <f>#REF!</f>
        <v>#REF!</v>
      </c>
      <c r="BA25" s="82" t="e">
        <f>#REF!</f>
        <v>#REF!</v>
      </c>
      <c r="BB25" s="83" t="e">
        <f t="shared" si="5"/>
        <v>#REF!</v>
      </c>
      <c r="BC25" s="87"/>
      <c r="BD25" s="85" t="e">
        <f>+#REF!</f>
        <v>#REF!</v>
      </c>
      <c r="BE25" s="82" t="e">
        <f>+#REF!</f>
        <v>#REF!</v>
      </c>
      <c r="BF25" s="83" t="e">
        <f t="shared" si="6"/>
        <v>#REF!</v>
      </c>
      <c r="BG25" s="87"/>
      <c r="BH25" s="85" t="e">
        <f>+#REF!</f>
        <v>#REF!</v>
      </c>
      <c r="BI25" s="81" t="e">
        <f>+#REF!</f>
        <v>#REF!</v>
      </c>
      <c r="BJ25" s="82" t="e">
        <f>+#REF!</f>
        <v>#REF!</v>
      </c>
      <c r="BK25" s="83" t="e">
        <f t="shared" si="0"/>
        <v>#REF!</v>
      </c>
      <c r="BL25" s="87"/>
      <c r="BM25" s="85">
        <v>41.25</v>
      </c>
      <c r="BN25" s="81" t="e">
        <f>+#REF!</f>
        <v>#REF!</v>
      </c>
      <c r="BO25" s="82">
        <v>17199.891569135467</v>
      </c>
      <c r="BP25" s="83">
        <f t="shared" si="1"/>
        <v>709495.52722683805</v>
      </c>
      <c r="BQ25" s="87"/>
      <c r="BR25" s="85">
        <v>62.08</v>
      </c>
      <c r="BS25" s="81" t="e">
        <f>+#REF!</f>
        <v>#REF!</v>
      </c>
      <c r="BT25" s="133" t="e">
        <f>+#REF!</f>
        <v>#REF!</v>
      </c>
      <c r="BU25" s="83" t="e">
        <f t="shared" si="2"/>
        <v>#REF!</v>
      </c>
      <c r="BV25" s="87"/>
      <c r="BX25" s="83" t="e">
        <f>+BJ25</f>
        <v>#REF!</v>
      </c>
      <c r="BY25" s="123"/>
      <c r="BZ25" s="83">
        <f>+BO25</f>
        <v>17199.891569135467</v>
      </c>
      <c r="CA25" s="83" t="e">
        <f>+BZ25-BX25</f>
        <v>#REF!</v>
      </c>
      <c r="CB25" s="81" t="e">
        <f t="shared" ref="CB25:CB37" si="8">BM25-(BH25+0.75)</f>
        <v>#REF!</v>
      </c>
      <c r="CC25" s="89" t="e">
        <f t="shared" ref="CC25:CC36" si="9">CA25/BX25</f>
        <v>#REF!</v>
      </c>
      <c r="CD25" s="162">
        <f>+CD24+7</f>
        <v>42464</v>
      </c>
      <c r="CE25" s="90" t="e">
        <f>+VLOOKUP(CD25,#REF!,2,FALSE)</f>
        <v>#REF!</v>
      </c>
      <c r="CF25" s="83" t="e">
        <f>+CE25*BS25</f>
        <v>#REF!</v>
      </c>
    </row>
    <row r="26" spans="2:84" s="90" customFormat="1" ht="15.75">
      <c r="B26" s="79" t="s">
        <v>7</v>
      </c>
      <c r="C26" s="80">
        <v>15</v>
      </c>
      <c r="D26" s="81">
        <v>33.557526536040662</v>
      </c>
      <c r="E26" s="82">
        <v>9900.0846362309767</v>
      </c>
      <c r="F26" s="83">
        <v>332222.35288936947</v>
      </c>
      <c r="G26" s="83"/>
      <c r="H26" s="84">
        <v>24.879334684176751</v>
      </c>
      <c r="I26" s="82">
        <v>6299.699961285326</v>
      </c>
      <c r="J26" s="83">
        <v>156732.34374671296</v>
      </c>
      <c r="K26" s="83"/>
      <c r="L26" s="85">
        <v>21.530959710642811</v>
      </c>
      <c r="M26" s="82">
        <v>8299.5967717918938</v>
      </c>
      <c r="N26" s="83">
        <v>178698.2837080324</v>
      </c>
      <c r="O26" s="86"/>
      <c r="P26" s="81">
        <v>20.055765999999998</v>
      </c>
      <c r="Q26" s="82">
        <v>10200.182844932846</v>
      </c>
      <c r="R26" s="83">
        <v>204572.48029518742</v>
      </c>
      <c r="S26" s="83"/>
      <c r="T26" s="85">
        <v>24.611664999999999</v>
      </c>
      <c r="U26" s="82">
        <v>7599.9307602966137</v>
      </c>
      <c r="V26" s="83">
        <v>187046.94989561554</v>
      </c>
      <c r="W26" s="86"/>
      <c r="X26" s="85">
        <v>24.73188</v>
      </c>
      <c r="Y26" s="82">
        <v>11099.968581553945</v>
      </c>
      <c r="Z26" s="83">
        <v>274523.09096276236</v>
      </c>
      <c r="AA26" s="86"/>
      <c r="AB26" s="85">
        <v>36.308114000000003</v>
      </c>
      <c r="AC26" s="82">
        <v>8999.6913547157455</v>
      </c>
      <c r="AD26" s="83">
        <v>326761.81967183377</v>
      </c>
      <c r="AE26" s="87"/>
      <c r="AF26" s="85">
        <v>29.945</v>
      </c>
      <c r="AG26" s="82">
        <v>11800.247863247863</v>
      </c>
      <c r="AH26" s="88">
        <v>344512.86442473333</v>
      </c>
      <c r="AI26" s="87"/>
      <c r="AJ26" s="85">
        <v>24.536470000000001</v>
      </c>
      <c r="AK26" s="82">
        <v>12900.465082343129</v>
      </c>
      <c r="AL26" s="83">
        <v>316531.87447895971</v>
      </c>
      <c r="AM26" s="87"/>
      <c r="AN26" s="85">
        <v>34.33</v>
      </c>
      <c r="AO26" s="82">
        <v>11600.48199767712</v>
      </c>
      <c r="AP26" s="83">
        <v>398244.54698025552</v>
      </c>
      <c r="AQ26" s="87"/>
      <c r="AR26" s="85">
        <v>41</v>
      </c>
      <c r="AS26" s="82">
        <v>17199.889544060276</v>
      </c>
      <c r="AT26" s="83">
        <v>705195.47130647127</v>
      </c>
      <c r="AU26" s="87"/>
      <c r="AV26" s="85" t="e">
        <f>#REF!</f>
        <v>#REF!</v>
      </c>
      <c r="AW26" s="82" t="e">
        <f>#REF!</f>
        <v>#REF!</v>
      </c>
      <c r="AX26" s="83" t="e">
        <f t="shared" si="4"/>
        <v>#REF!</v>
      </c>
      <c r="AY26" s="87"/>
      <c r="AZ26" s="85" t="e">
        <f>#REF!</f>
        <v>#REF!</v>
      </c>
      <c r="BA26" s="82" t="e">
        <f>#REF!</f>
        <v>#REF!</v>
      </c>
      <c r="BB26" s="83" t="e">
        <f t="shared" si="5"/>
        <v>#REF!</v>
      </c>
      <c r="BC26" s="87"/>
      <c r="BD26" s="85" t="e">
        <f>+#REF!</f>
        <v>#REF!</v>
      </c>
      <c r="BE26" s="82" t="e">
        <f>+#REF!</f>
        <v>#REF!</v>
      </c>
      <c r="BF26" s="83" t="e">
        <f t="shared" si="6"/>
        <v>#REF!</v>
      </c>
      <c r="BG26" s="87"/>
      <c r="BH26" s="85" t="e">
        <f>+#REF!</f>
        <v>#REF!</v>
      </c>
      <c r="BI26" s="81" t="e">
        <f>+#REF!</f>
        <v>#REF!</v>
      </c>
      <c r="BJ26" s="82" t="e">
        <f>+#REF!</f>
        <v>#REF!</v>
      </c>
      <c r="BK26" s="83" t="e">
        <f t="shared" si="0"/>
        <v>#REF!</v>
      </c>
      <c r="BL26" s="87"/>
      <c r="BM26" s="85">
        <v>40.24</v>
      </c>
      <c r="BN26" s="81" t="e">
        <f>+#REF!</f>
        <v>#REF!</v>
      </c>
      <c r="BO26" s="82">
        <v>21699.748711992615</v>
      </c>
      <c r="BP26" s="83">
        <f t="shared" si="1"/>
        <v>873197.88817058294</v>
      </c>
      <c r="BQ26" s="87"/>
      <c r="BR26" s="85">
        <v>56.83</v>
      </c>
      <c r="BS26" s="81" t="e">
        <f>+#REF!</f>
        <v>#REF!</v>
      </c>
      <c r="BT26" s="133" t="e">
        <f>+#REF!</f>
        <v>#REF!</v>
      </c>
      <c r="BU26" s="83" t="e">
        <f t="shared" si="2"/>
        <v>#REF!</v>
      </c>
      <c r="BV26" s="87"/>
      <c r="BX26" s="83" t="e">
        <f t="shared" ref="BX26:BX37" si="10">+BJ26+BX25</f>
        <v>#REF!</v>
      </c>
      <c r="BY26" s="123"/>
      <c r="BZ26" s="83">
        <f t="shared" ref="BZ26:BZ37" si="11">+BO26+BZ25</f>
        <v>38899.640281128086</v>
      </c>
      <c r="CA26" s="83" t="e">
        <f>+BZ26-BX26</f>
        <v>#REF!</v>
      </c>
      <c r="CB26" s="81" t="e">
        <f t="shared" si="8"/>
        <v>#REF!</v>
      </c>
      <c r="CC26" s="89" t="e">
        <f t="shared" si="9"/>
        <v>#REF!</v>
      </c>
      <c r="CD26" s="162">
        <f t="shared" ref="CD26:CD37" si="12">+CD25+7</f>
        <v>42471</v>
      </c>
      <c r="CE26" s="90" t="e">
        <f>+VLOOKUP(CD26,#REF!,2,FALSE)</f>
        <v>#REF!</v>
      </c>
      <c r="CF26" s="83" t="e">
        <f t="shared" ref="CF26:CF37" si="13">+CE26*BS26</f>
        <v>#REF!</v>
      </c>
    </row>
    <row r="27" spans="2:84" s="90" customFormat="1" ht="15.75">
      <c r="B27" s="79" t="s">
        <v>7</v>
      </c>
      <c r="C27" s="80">
        <v>16</v>
      </c>
      <c r="D27" s="81">
        <v>34.029570893000646</v>
      </c>
      <c r="E27" s="82">
        <v>5500.2126328955592</v>
      </c>
      <c r="F27" s="83">
        <v>187169.87571769717</v>
      </c>
      <c r="G27" s="83"/>
      <c r="H27" s="84">
        <v>25.685890322018341</v>
      </c>
      <c r="I27" s="82">
        <v>6699.6835820006536</v>
      </c>
      <c r="J27" s="83">
        <v>172087.33767949577</v>
      </c>
      <c r="K27" s="83"/>
      <c r="L27" s="85">
        <v>21.820456184211988</v>
      </c>
      <c r="M27" s="82">
        <v>8199.6840287084196</v>
      </c>
      <c r="N27" s="83">
        <v>178920.84607281489</v>
      </c>
      <c r="O27" s="86"/>
      <c r="P27" s="81">
        <v>19.998972000000002</v>
      </c>
      <c r="Q27" s="82">
        <v>7300.3894993895001</v>
      </c>
      <c r="R27" s="83">
        <v>146000.28518738464</v>
      </c>
      <c r="S27" s="83"/>
      <c r="T27" s="85">
        <v>24.85877</v>
      </c>
      <c r="U27" s="82">
        <v>7099.6353673426847</v>
      </c>
      <c r="V27" s="83">
        <v>176488.2026806373</v>
      </c>
      <c r="W27" s="86"/>
      <c r="X27" s="85">
        <v>23.939871000000004</v>
      </c>
      <c r="Y27" s="82">
        <v>10500.350665594568</v>
      </c>
      <c r="Z27" s="83">
        <v>251377.04038909811</v>
      </c>
      <c r="AA27" s="86"/>
      <c r="AB27" s="85">
        <v>35.686543399999998</v>
      </c>
      <c r="AC27" s="82">
        <v>9500.3979570564934</v>
      </c>
      <c r="AD27" s="83">
        <v>339036.36401176784</v>
      </c>
      <c r="AE27" s="87"/>
      <c r="AF27" s="85">
        <v>28.814</v>
      </c>
      <c r="AG27" s="82">
        <v>13599.869680455045</v>
      </c>
      <c r="AH27" s="88">
        <v>381670.68667449767</v>
      </c>
      <c r="AI27" s="87"/>
      <c r="AJ27" s="85">
        <v>23.089849999999998</v>
      </c>
      <c r="AK27" s="82">
        <v>13699.54897406117</v>
      </c>
      <c r="AL27" s="83">
        <v>316320.53087872628</v>
      </c>
      <c r="AM27" s="87"/>
      <c r="AN27" s="85">
        <v>32.72</v>
      </c>
      <c r="AO27" s="82">
        <v>13500.412043241311</v>
      </c>
      <c r="AP27" s="83">
        <v>441733.48205485567</v>
      </c>
      <c r="AQ27" s="87"/>
      <c r="AR27" s="85">
        <v>38.22</v>
      </c>
      <c r="AS27" s="82">
        <v>16299.64197861759</v>
      </c>
      <c r="AT27" s="83">
        <v>622972.31642276433</v>
      </c>
      <c r="AU27" s="87"/>
      <c r="AV27" s="85" t="e">
        <f>#REF!</f>
        <v>#REF!</v>
      </c>
      <c r="AW27" s="82" t="e">
        <f>#REF!</f>
        <v>#REF!</v>
      </c>
      <c r="AX27" s="83" t="e">
        <f t="shared" si="4"/>
        <v>#REF!</v>
      </c>
      <c r="AY27" s="87"/>
      <c r="AZ27" s="85" t="e">
        <f>#REF!</f>
        <v>#REF!</v>
      </c>
      <c r="BA27" s="82" t="e">
        <f>#REF!</f>
        <v>#REF!</v>
      </c>
      <c r="BB27" s="83" t="e">
        <f t="shared" si="5"/>
        <v>#REF!</v>
      </c>
      <c r="BC27" s="87"/>
      <c r="BD27" s="85" t="e">
        <f>+#REF!</f>
        <v>#REF!</v>
      </c>
      <c r="BE27" s="82" t="e">
        <f>+#REF!</f>
        <v>#REF!</v>
      </c>
      <c r="BF27" s="83" t="e">
        <f t="shared" si="6"/>
        <v>#REF!</v>
      </c>
      <c r="BG27" s="87"/>
      <c r="BH27" s="85" t="e">
        <f>+#REF!</f>
        <v>#REF!</v>
      </c>
      <c r="BI27" s="81" t="e">
        <f>+#REF!</f>
        <v>#REF!</v>
      </c>
      <c r="BJ27" s="82" t="e">
        <f>+#REF!</f>
        <v>#REF!</v>
      </c>
      <c r="BK27" s="83" t="e">
        <f t="shared" si="0"/>
        <v>#REF!</v>
      </c>
      <c r="BL27" s="87"/>
      <c r="BM27" s="85">
        <v>36.06</v>
      </c>
      <c r="BN27" s="81" t="e">
        <f>+#REF!</f>
        <v>#REF!</v>
      </c>
      <c r="BO27" s="82">
        <v>24800.409958605076</v>
      </c>
      <c r="BP27" s="83">
        <f t="shared" si="1"/>
        <v>894302.78310729912</v>
      </c>
      <c r="BQ27" s="87"/>
      <c r="BR27" s="85">
        <v>58.19</v>
      </c>
      <c r="BS27" s="81" t="e">
        <f>+#REF!</f>
        <v>#REF!</v>
      </c>
      <c r="BT27" s="133" t="e">
        <f>+#REF!</f>
        <v>#REF!</v>
      </c>
      <c r="BU27" s="83" t="e">
        <f t="shared" si="2"/>
        <v>#REF!</v>
      </c>
      <c r="BV27" s="87"/>
      <c r="BX27" s="83" t="e">
        <f t="shared" si="10"/>
        <v>#REF!</v>
      </c>
      <c r="BY27" s="123"/>
      <c r="BZ27" s="83">
        <f t="shared" si="11"/>
        <v>63700.050239733158</v>
      </c>
      <c r="CA27" s="83" t="e">
        <f t="shared" ref="CA27:CA37" si="14">+BZ27-BX27</f>
        <v>#REF!</v>
      </c>
      <c r="CB27" s="81" t="e">
        <f t="shared" si="8"/>
        <v>#REF!</v>
      </c>
      <c r="CC27" s="89" t="e">
        <f t="shared" si="9"/>
        <v>#REF!</v>
      </c>
      <c r="CD27" s="162">
        <f t="shared" si="12"/>
        <v>42478</v>
      </c>
      <c r="CE27" s="90" t="e">
        <f>+VLOOKUP(CD27,#REF!,2,FALSE)</f>
        <v>#REF!</v>
      </c>
      <c r="CF27" s="83" t="e">
        <f t="shared" si="13"/>
        <v>#REF!</v>
      </c>
    </row>
    <row r="28" spans="2:84" s="90" customFormat="1" ht="15.75">
      <c r="B28" s="79" t="s">
        <v>7</v>
      </c>
      <c r="C28" s="80">
        <v>17</v>
      </c>
      <c r="D28" s="81">
        <v>34.914645931481374</v>
      </c>
      <c r="E28" s="82">
        <v>6700.4196372732958</v>
      </c>
      <c r="F28" s="83">
        <v>233942.77922774199</v>
      </c>
      <c r="G28" s="83"/>
      <c r="H28" s="84">
        <v>25.666578920205307</v>
      </c>
      <c r="I28" s="82">
        <v>8199.9843652282689</v>
      </c>
      <c r="J28" s="83">
        <v>210465.54585458097</v>
      </c>
      <c r="K28" s="83"/>
      <c r="L28" s="85">
        <v>21.416845593858781</v>
      </c>
      <c r="M28" s="82">
        <v>7399.7425474254733</v>
      </c>
      <c r="N28" s="83">
        <v>158479.1435725186</v>
      </c>
      <c r="O28" s="86"/>
      <c r="P28" s="81">
        <v>19.980399999999999</v>
      </c>
      <c r="Q28" s="82">
        <v>9100.3202075702084</v>
      </c>
      <c r="R28" s="83">
        <v>181828.03787533578</v>
      </c>
      <c r="S28" s="83"/>
      <c r="T28" s="85">
        <v>24.875919999999997</v>
      </c>
      <c r="U28" s="82">
        <v>7999.8981208493415</v>
      </c>
      <c r="V28" s="83">
        <v>199004.82566239854</v>
      </c>
      <c r="W28" s="86"/>
      <c r="X28" s="85">
        <v>22.689093</v>
      </c>
      <c r="Y28" s="82">
        <v>11099.569522618302</v>
      </c>
      <c r="Z28" s="83">
        <v>251839.16515865223</v>
      </c>
      <c r="AA28" s="86"/>
      <c r="AB28" s="85">
        <v>36.711400000000005</v>
      </c>
      <c r="AC28" s="82">
        <v>12200.417910003274</v>
      </c>
      <c r="AD28" s="83">
        <v>447894.42206129426</v>
      </c>
      <c r="AE28" s="87"/>
      <c r="AF28" s="85">
        <v>26.568999999999999</v>
      </c>
      <c r="AG28" s="82">
        <v>12899.535900413946</v>
      </c>
      <c r="AH28" s="88">
        <v>333053.43990118522</v>
      </c>
      <c r="AI28" s="87"/>
      <c r="AJ28" s="85">
        <v>23.020579999999999</v>
      </c>
      <c r="AK28" s="82">
        <v>12299.995235117189</v>
      </c>
      <c r="AL28" s="83">
        <v>283153.02430963406</v>
      </c>
      <c r="AM28" s="87"/>
      <c r="AN28" s="85">
        <v>31.95</v>
      </c>
      <c r="AO28" s="82">
        <v>16500.313320825517</v>
      </c>
      <c r="AP28" s="83">
        <v>527185.01060037524</v>
      </c>
      <c r="AQ28" s="87"/>
      <c r="AR28" s="85">
        <v>39.200000000000003</v>
      </c>
      <c r="AS28" s="82">
        <v>16599.9977962417</v>
      </c>
      <c r="AT28" s="83">
        <v>650719.91361267469</v>
      </c>
      <c r="AU28" s="87"/>
      <c r="AV28" s="85" t="e">
        <f>#REF!</f>
        <v>#REF!</v>
      </c>
      <c r="AW28" s="82" t="e">
        <f>#REF!</f>
        <v>#REF!</v>
      </c>
      <c r="AX28" s="83" t="e">
        <f t="shared" si="4"/>
        <v>#REF!</v>
      </c>
      <c r="AY28" s="87"/>
      <c r="AZ28" s="85" t="e">
        <f>#REF!</f>
        <v>#REF!</v>
      </c>
      <c r="BA28" s="82" t="e">
        <f>#REF!</f>
        <v>#REF!</v>
      </c>
      <c r="BB28" s="83" t="e">
        <f t="shared" si="5"/>
        <v>#REF!</v>
      </c>
      <c r="BC28" s="87"/>
      <c r="BD28" s="85" t="e">
        <f>+#REF!</f>
        <v>#REF!</v>
      </c>
      <c r="BE28" s="82" t="e">
        <f>+#REF!</f>
        <v>#REF!</v>
      </c>
      <c r="BF28" s="83" t="e">
        <f t="shared" si="6"/>
        <v>#REF!</v>
      </c>
      <c r="BG28" s="87"/>
      <c r="BH28" s="85" t="e">
        <f>+#REF!</f>
        <v>#REF!</v>
      </c>
      <c r="BI28" s="81" t="e">
        <f>+#REF!</f>
        <v>#REF!</v>
      </c>
      <c r="BJ28" s="82" t="e">
        <f>+#REF!</f>
        <v>#REF!</v>
      </c>
      <c r="BK28" s="83" t="e">
        <f t="shared" si="0"/>
        <v>#REF!</v>
      </c>
      <c r="BL28" s="87"/>
      <c r="BM28" s="85">
        <v>35.1</v>
      </c>
      <c r="BN28" s="81" t="e">
        <f>+#REF!</f>
        <v>#REF!</v>
      </c>
      <c r="BO28" s="82">
        <v>22500.328032401205</v>
      </c>
      <c r="BP28" s="83">
        <f t="shared" si="1"/>
        <v>789761.51393728238</v>
      </c>
      <c r="BQ28" s="87"/>
      <c r="BR28" s="85">
        <v>56.9</v>
      </c>
      <c r="BS28" s="81" t="e">
        <f>+#REF!</f>
        <v>#REF!</v>
      </c>
      <c r="BT28" s="133" t="e">
        <f>+#REF!</f>
        <v>#REF!</v>
      </c>
      <c r="BU28" s="83" t="e">
        <f t="shared" si="2"/>
        <v>#REF!</v>
      </c>
      <c r="BV28" s="87"/>
      <c r="BX28" s="83" t="e">
        <f t="shared" si="10"/>
        <v>#REF!</v>
      </c>
      <c r="BY28" s="123"/>
      <c r="BZ28" s="83">
        <f t="shared" si="11"/>
        <v>86200.37827213436</v>
      </c>
      <c r="CA28" s="83" t="e">
        <f t="shared" si="14"/>
        <v>#REF!</v>
      </c>
      <c r="CB28" s="81" t="e">
        <f t="shared" si="8"/>
        <v>#REF!</v>
      </c>
      <c r="CC28" s="89" t="e">
        <f t="shared" si="9"/>
        <v>#REF!</v>
      </c>
      <c r="CD28" s="162">
        <f t="shared" si="12"/>
        <v>42485</v>
      </c>
      <c r="CE28" s="90" t="e">
        <f>+VLOOKUP(CD28,#REF!,2,FALSE)</f>
        <v>#REF!</v>
      </c>
      <c r="CF28" s="83" t="e">
        <f t="shared" si="13"/>
        <v>#REF!</v>
      </c>
    </row>
    <row r="29" spans="2:84" s="90" customFormat="1" ht="15.75">
      <c r="B29" s="79" t="s">
        <v>7</v>
      </c>
      <c r="C29" s="80">
        <v>18</v>
      </c>
      <c r="D29" s="81">
        <v>38.124076851810194</v>
      </c>
      <c r="E29" s="82">
        <v>6799.8801334167192</v>
      </c>
      <c r="F29" s="83">
        <v>259239.15278947636</v>
      </c>
      <c r="G29" s="83"/>
      <c r="H29" s="84">
        <v>25.737288225004146</v>
      </c>
      <c r="I29" s="82">
        <v>6899.7769737038025</v>
      </c>
      <c r="J29" s="83">
        <v>177581.54866046162</v>
      </c>
      <c r="K29" s="83"/>
      <c r="L29" s="85">
        <v>21.567003197437042</v>
      </c>
      <c r="M29" s="82">
        <v>7700.180529497602</v>
      </c>
      <c r="N29" s="83">
        <v>166069.81810051724</v>
      </c>
      <c r="O29" s="86"/>
      <c r="P29" s="81">
        <v>19.657620000000001</v>
      </c>
      <c r="Q29" s="82">
        <v>7899.8998778998775</v>
      </c>
      <c r="R29" s="83">
        <v>155293.22983780221</v>
      </c>
      <c r="S29" s="83"/>
      <c r="T29" s="85">
        <v>24.348914999999998</v>
      </c>
      <c r="U29" s="82">
        <v>9400.4108520206082</v>
      </c>
      <c r="V29" s="83">
        <v>228889.80480092735</v>
      </c>
      <c r="W29" s="86"/>
      <c r="X29" s="85">
        <v>23.317458999999999</v>
      </c>
      <c r="Y29" s="82">
        <v>8800.2997706900132</v>
      </c>
      <c r="Z29" s="83">
        <v>205200.62909077379</v>
      </c>
      <c r="AA29" s="86"/>
      <c r="AB29" s="85">
        <v>38.161000000000008</v>
      </c>
      <c r="AC29" s="82">
        <v>9399.8306977575267</v>
      </c>
      <c r="AD29" s="83">
        <v>358706.93925712508</v>
      </c>
      <c r="AE29" s="87"/>
      <c r="AF29" s="85">
        <v>26.91</v>
      </c>
      <c r="AG29" s="82">
        <v>12899.64516513297</v>
      </c>
      <c r="AH29" s="88">
        <v>337454.84651633014</v>
      </c>
      <c r="AI29" s="87"/>
      <c r="AJ29" s="85">
        <v>26.5</v>
      </c>
      <c r="AK29" s="82">
        <v>12300.403853598975</v>
      </c>
      <c r="AL29" s="83">
        <v>325960.70212037285</v>
      </c>
      <c r="AM29" s="87"/>
      <c r="AN29" s="85">
        <v>33.29</v>
      </c>
      <c r="AO29" s="82">
        <v>14000.470859763542</v>
      </c>
      <c r="AP29" s="83">
        <v>466075.67492152832</v>
      </c>
      <c r="AQ29" s="87"/>
      <c r="AR29" s="85">
        <v>39.549999999999997</v>
      </c>
      <c r="AS29" s="82">
        <v>17900.036183328866</v>
      </c>
      <c r="AT29" s="83">
        <v>707946.4310506566</v>
      </c>
      <c r="AU29" s="87"/>
      <c r="AV29" s="85" t="e">
        <f>#REF!</f>
        <v>#REF!</v>
      </c>
      <c r="AW29" s="82" t="e">
        <f>#REF!</f>
        <v>#REF!</v>
      </c>
      <c r="AX29" s="83" t="e">
        <f t="shared" si="4"/>
        <v>#REF!</v>
      </c>
      <c r="AY29" s="87"/>
      <c r="AZ29" s="85" t="e">
        <f>#REF!</f>
        <v>#REF!</v>
      </c>
      <c r="BA29" s="82" t="e">
        <f>#REF!</f>
        <v>#REF!</v>
      </c>
      <c r="BB29" s="83" t="e">
        <f t="shared" si="5"/>
        <v>#REF!</v>
      </c>
      <c r="BC29" s="87"/>
      <c r="BD29" s="85" t="e">
        <f>+#REF!</f>
        <v>#REF!</v>
      </c>
      <c r="BE29" s="82" t="e">
        <f>+#REF!</f>
        <v>#REF!</v>
      </c>
      <c r="BF29" s="83" t="e">
        <f t="shared" si="6"/>
        <v>#REF!</v>
      </c>
      <c r="BG29" s="87"/>
      <c r="BH29" s="85" t="e">
        <f>+#REF!</f>
        <v>#REF!</v>
      </c>
      <c r="BI29" s="81" t="e">
        <f>+#REF!</f>
        <v>#REF!</v>
      </c>
      <c r="BJ29" s="82" t="e">
        <f>+#REF!</f>
        <v>#REF!</v>
      </c>
      <c r="BK29" s="83" t="e">
        <f t="shared" si="0"/>
        <v>#REF!</v>
      </c>
      <c r="BL29" s="87"/>
      <c r="BM29" s="85">
        <v>36.78</v>
      </c>
      <c r="BN29" s="81" t="e">
        <f>+#REF!</f>
        <v>#REF!</v>
      </c>
      <c r="BO29" s="82">
        <v>22499.805890586384</v>
      </c>
      <c r="BP29" s="83">
        <f t="shared" si="1"/>
        <v>827542.86065576726</v>
      </c>
      <c r="BQ29" s="87"/>
      <c r="BR29" s="85">
        <v>60.62</v>
      </c>
      <c r="BS29" s="81" t="e">
        <f>+#REF!</f>
        <v>#REF!</v>
      </c>
      <c r="BT29" s="133" t="e">
        <f>+#REF!</f>
        <v>#REF!</v>
      </c>
      <c r="BU29" s="83" t="e">
        <f t="shared" si="2"/>
        <v>#REF!</v>
      </c>
      <c r="BV29" s="87"/>
      <c r="BX29" s="83" t="e">
        <f t="shared" si="10"/>
        <v>#REF!</v>
      </c>
      <c r="BY29" s="123"/>
      <c r="BZ29" s="83">
        <f t="shared" si="11"/>
        <v>108700.18416272075</v>
      </c>
      <c r="CA29" s="83" t="e">
        <f t="shared" si="14"/>
        <v>#REF!</v>
      </c>
      <c r="CB29" s="81" t="e">
        <f t="shared" si="8"/>
        <v>#REF!</v>
      </c>
      <c r="CC29" s="89" t="e">
        <f t="shared" si="9"/>
        <v>#REF!</v>
      </c>
      <c r="CD29" s="162">
        <f t="shared" si="12"/>
        <v>42492</v>
      </c>
      <c r="CE29" s="90" t="e">
        <f>+VLOOKUP(CD29,#REF!,2,FALSE)</f>
        <v>#REF!</v>
      </c>
      <c r="CF29" s="83" t="e">
        <f t="shared" si="13"/>
        <v>#REF!</v>
      </c>
    </row>
    <row r="30" spans="2:84" s="90" customFormat="1" ht="15.75">
      <c r="B30" s="79" t="s">
        <v>7</v>
      </c>
      <c r="C30" s="80">
        <v>19</v>
      </c>
      <c r="D30" s="81">
        <v>37.756006032571463</v>
      </c>
      <c r="E30" s="82">
        <v>7500.4067125286629</v>
      </c>
      <c r="F30" s="83">
        <v>283185.40108497167</v>
      </c>
      <c r="G30" s="83"/>
      <c r="H30" s="84">
        <v>25.556230482407585</v>
      </c>
      <c r="I30" s="82">
        <v>7899.5763125763124</v>
      </c>
      <c r="J30" s="83">
        <v>201883.39295756767</v>
      </c>
      <c r="K30" s="83"/>
      <c r="L30" s="85">
        <v>22.153839630184528</v>
      </c>
      <c r="M30" s="82">
        <v>7799.6242294291069</v>
      </c>
      <c r="N30" s="83">
        <v>172791.62435447401</v>
      </c>
      <c r="O30" s="86"/>
      <c r="P30" s="81">
        <v>19.30228</v>
      </c>
      <c r="Q30" s="82">
        <v>9499.764957264957</v>
      </c>
      <c r="R30" s="83">
        <v>183367.12313931625</v>
      </c>
      <c r="S30" s="83"/>
      <c r="T30" s="85">
        <v>23.397659999999998</v>
      </c>
      <c r="U30" s="82">
        <v>8799.6068376068379</v>
      </c>
      <c r="V30" s="83">
        <v>205890.20892</v>
      </c>
      <c r="W30" s="86"/>
      <c r="X30" s="85">
        <v>23.852638900000002</v>
      </c>
      <c r="Y30" s="82">
        <v>10099.690699544357</v>
      </c>
      <c r="Z30" s="83">
        <v>240904.27525791997</v>
      </c>
      <c r="AA30" s="86"/>
      <c r="AB30" s="85">
        <v>36.705038000000002</v>
      </c>
      <c r="AC30" s="82">
        <v>10599.843175794394</v>
      </c>
      <c r="AD30" s="83">
        <v>389067.64656157396</v>
      </c>
      <c r="AE30" s="87"/>
      <c r="AF30" s="22">
        <v>26.207999999999998</v>
      </c>
      <c r="AG30" s="23">
        <v>15200.269513684148</v>
      </c>
      <c r="AH30" s="24">
        <v>386975.97021251085</v>
      </c>
      <c r="AI30" s="87"/>
      <c r="AJ30" s="85">
        <v>28.76</v>
      </c>
      <c r="AK30" s="82">
        <v>14800.092408946068</v>
      </c>
      <c r="AL30" s="83">
        <v>425650.65768128895</v>
      </c>
      <c r="AM30" s="87"/>
      <c r="AN30" s="85">
        <v>35.35</v>
      </c>
      <c r="AO30" s="82">
        <v>16000.125137734894</v>
      </c>
      <c r="AP30" s="83">
        <v>565604.42361892853</v>
      </c>
      <c r="AQ30" s="87"/>
      <c r="AR30" s="85">
        <v>40.43</v>
      </c>
      <c r="AS30" s="82">
        <v>16400.260341284731</v>
      </c>
      <c r="AT30" s="83">
        <v>663062.52559814171</v>
      </c>
      <c r="AU30" s="87"/>
      <c r="AV30" s="85" t="e">
        <f>#REF!</f>
        <v>#REF!</v>
      </c>
      <c r="AW30" s="82" t="e">
        <f>#REF!</f>
        <v>#REF!</v>
      </c>
      <c r="AX30" s="83" t="e">
        <f t="shared" si="4"/>
        <v>#REF!</v>
      </c>
      <c r="AY30" s="87"/>
      <c r="AZ30" s="85" t="e">
        <f>#REF!</f>
        <v>#REF!</v>
      </c>
      <c r="BA30" s="82" t="e">
        <f>#REF!</f>
        <v>#REF!</v>
      </c>
      <c r="BB30" s="83" t="e">
        <f t="shared" si="5"/>
        <v>#REF!</v>
      </c>
      <c r="BC30" s="87"/>
      <c r="BD30" s="85" t="e">
        <f>+#REF!</f>
        <v>#REF!</v>
      </c>
      <c r="BE30" s="82" t="e">
        <f>+#REF!</f>
        <v>#REF!</v>
      </c>
      <c r="BF30" s="83" t="e">
        <f t="shared" si="6"/>
        <v>#REF!</v>
      </c>
      <c r="BG30" s="87"/>
      <c r="BH30" s="85" t="e">
        <f>+#REF!</f>
        <v>#REF!</v>
      </c>
      <c r="BI30" s="81" t="e">
        <f>+#REF!</f>
        <v>#REF!</v>
      </c>
      <c r="BJ30" s="82" t="e">
        <f>+#REF!</f>
        <v>#REF!</v>
      </c>
      <c r="BK30" s="83" t="e">
        <f t="shared" si="0"/>
        <v>#REF!</v>
      </c>
      <c r="BL30" s="87"/>
      <c r="BM30" s="85">
        <v>34.86</v>
      </c>
      <c r="BN30" s="81" t="e">
        <f>+#REF!</f>
        <v>#REF!</v>
      </c>
      <c r="BO30" s="82">
        <v>24299.843771404747</v>
      </c>
      <c r="BP30" s="83">
        <f t="shared" si="1"/>
        <v>847092.55387116945</v>
      </c>
      <c r="BQ30" s="87"/>
      <c r="BR30" s="85">
        <v>66.88</v>
      </c>
      <c r="BS30" s="81" t="e">
        <f>+#REF!</f>
        <v>#REF!</v>
      </c>
      <c r="BT30" s="133" t="e">
        <f>+#REF!</f>
        <v>#REF!</v>
      </c>
      <c r="BU30" s="83" t="e">
        <f t="shared" si="2"/>
        <v>#REF!</v>
      </c>
      <c r="BV30" s="87"/>
      <c r="BX30" s="83" t="e">
        <f t="shared" si="10"/>
        <v>#REF!</v>
      </c>
      <c r="BY30" s="123"/>
      <c r="BZ30" s="83">
        <f t="shared" si="11"/>
        <v>133000.02793412551</v>
      </c>
      <c r="CA30" s="83" t="e">
        <f t="shared" si="14"/>
        <v>#REF!</v>
      </c>
      <c r="CB30" s="81" t="e">
        <f t="shared" si="8"/>
        <v>#REF!</v>
      </c>
      <c r="CC30" s="89" t="e">
        <f t="shared" si="9"/>
        <v>#REF!</v>
      </c>
      <c r="CD30" s="162">
        <f t="shared" si="12"/>
        <v>42499</v>
      </c>
      <c r="CE30" s="90" t="e">
        <f>+VLOOKUP(CD30,#REF!,2,FALSE)</f>
        <v>#REF!</v>
      </c>
      <c r="CF30" s="83" t="e">
        <f t="shared" si="13"/>
        <v>#REF!</v>
      </c>
    </row>
    <row r="31" spans="2:84" s="90" customFormat="1" ht="15.75">
      <c r="B31" s="79" t="s">
        <v>7</v>
      </c>
      <c r="C31" s="80">
        <v>20</v>
      </c>
      <c r="D31" s="81">
        <v>37.048072137950882</v>
      </c>
      <c r="E31" s="82">
        <v>7199.563477173233</v>
      </c>
      <c r="F31" s="83">
        <v>266729.94706407044</v>
      </c>
      <c r="G31" s="83"/>
      <c r="H31" s="84">
        <v>25.06618259605785</v>
      </c>
      <c r="I31" s="82">
        <v>7399.7704517704506</v>
      </c>
      <c r="J31" s="83">
        <v>185483.99731299159</v>
      </c>
      <c r="K31" s="83"/>
      <c r="L31" s="85">
        <v>23.267217338276378</v>
      </c>
      <c r="M31" s="82">
        <v>8999.6415021293069</v>
      </c>
      <c r="N31" s="83">
        <v>209396.61479661468</v>
      </c>
      <c r="O31" s="86"/>
      <c r="P31" s="81">
        <v>19.15438</v>
      </c>
      <c r="Q31" s="82">
        <v>10199.698412698413</v>
      </c>
      <c r="R31" s="83">
        <v>195368.89928222224</v>
      </c>
      <c r="S31" s="83"/>
      <c r="T31" s="85">
        <v>23.027460000000001</v>
      </c>
      <c r="U31" s="82">
        <v>10599.800976800978</v>
      </c>
      <c r="V31" s="83">
        <v>244086.49300124546</v>
      </c>
      <c r="W31" s="86"/>
      <c r="X31" s="85">
        <v>25.590862999999999</v>
      </c>
      <c r="Y31" s="82">
        <v>9400.4179397837925</v>
      </c>
      <c r="Z31" s="83">
        <v>240564.80763974928</v>
      </c>
      <c r="AA31" s="86"/>
      <c r="AB31" s="85">
        <v>37.819053000000004</v>
      </c>
      <c r="AC31" s="82">
        <v>8900.0083683254397</v>
      </c>
      <c r="AD31" s="83">
        <v>336589.88818214333</v>
      </c>
      <c r="AE31" s="87"/>
      <c r="AF31" s="85">
        <v>25.25</v>
      </c>
      <c r="AG31" s="82">
        <v>12300.26921587897</v>
      </c>
      <c r="AH31" s="88">
        <v>301360.65487787605</v>
      </c>
      <c r="AI31" s="87"/>
      <c r="AJ31" s="85">
        <v>26.1</v>
      </c>
      <c r="AK31" s="82">
        <v>13299.813633520953</v>
      </c>
      <c r="AL31" s="83">
        <v>347125.13583489688</v>
      </c>
      <c r="AM31" s="87"/>
      <c r="AN31" s="85">
        <v>35.58</v>
      </c>
      <c r="AO31" s="82">
        <v>15100.322552785969</v>
      </c>
      <c r="AP31" s="83">
        <v>537269.4764281247</v>
      </c>
      <c r="AQ31" s="87"/>
      <c r="AR31" s="85">
        <v>43.63</v>
      </c>
      <c r="AS31" s="82">
        <v>15700.054200542005</v>
      </c>
      <c r="AT31" s="83">
        <v>684993.36476964771</v>
      </c>
      <c r="AU31" s="87"/>
      <c r="AV31" s="85" t="e">
        <f>#REF!</f>
        <v>#REF!</v>
      </c>
      <c r="AW31" s="82" t="e">
        <f>#REF!</f>
        <v>#REF!</v>
      </c>
      <c r="AX31" s="83" t="e">
        <f t="shared" si="4"/>
        <v>#REF!</v>
      </c>
      <c r="AY31" s="87"/>
      <c r="AZ31" s="85" t="e">
        <f>#REF!</f>
        <v>#REF!</v>
      </c>
      <c r="BA31" s="82" t="e">
        <f>#REF!</f>
        <v>#REF!</v>
      </c>
      <c r="BB31" s="83" t="e">
        <f t="shared" si="5"/>
        <v>#REF!</v>
      </c>
      <c r="BC31" s="87"/>
      <c r="BD31" s="85" t="e">
        <f>+#REF!</f>
        <v>#REF!</v>
      </c>
      <c r="BE31" s="82" t="e">
        <f>+#REF!</f>
        <v>#REF!</v>
      </c>
      <c r="BF31" s="83" t="e">
        <f t="shared" si="6"/>
        <v>#REF!</v>
      </c>
      <c r="BG31" s="87"/>
      <c r="BH31" s="85" t="e">
        <f>+#REF!</f>
        <v>#REF!</v>
      </c>
      <c r="BI31" s="81" t="e">
        <f>+#REF!</f>
        <v>#REF!</v>
      </c>
      <c r="BJ31" s="82" t="e">
        <f>+#REF!</f>
        <v>#REF!</v>
      </c>
      <c r="BK31" s="83" t="e">
        <f t="shared" si="0"/>
        <v>#REF!</v>
      </c>
      <c r="BL31" s="87"/>
      <c r="BM31" s="85">
        <v>37.94</v>
      </c>
      <c r="BN31" s="81" t="e">
        <f>+#REF!</f>
        <v>#REF!</v>
      </c>
      <c r="BO31" s="82">
        <v>22100.422942910744</v>
      </c>
      <c r="BP31" s="83">
        <f t="shared" si="1"/>
        <v>838490.04645403358</v>
      </c>
      <c r="BQ31" s="87"/>
      <c r="BR31" s="85">
        <v>69.319999999999993</v>
      </c>
      <c r="BS31" s="81" t="e">
        <f>+#REF!</f>
        <v>#REF!</v>
      </c>
      <c r="BT31" s="133" t="e">
        <f>+#REF!</f>
        <v>#REF!</v>
      </c>
      <c r="BU31" s="83" t="e">
        <f t="shared" si="2"/>
        <v>#REF!</v>
      </c>
      <c r="BV31" s="87"/>
      <c r="BX31" s="83" t="e">
        <f t="shared" si="10"/>
        <v>#REF!</v>
      </c>
      <c r="BY31" s="123"/>
      <c r="BZ31" s="83">
        <f t="shared" si="11"/>
        <v>155100.45087703626</v>
      </c>
      <c r="CA31" s="83" t="e">
        <f t="shared" si="14"/>
        <v>#REF!</v>
      </c>
      <c r="CB31" s="81" t="e">
        <f t="shared" si="8"/>
        <v>#REF!</v>
      </c>
      <c r="CC31" s="89" t="e">
        <f t="shared" si="9"/>
        <v>#REF!</v>
      </c>
      <c r="CD31" s="162">
        <f t="shared" si="12"/>
        <v>42506</v>
      </c>
      <c r="CE31" s="90" t="e">
        <f>+VLOOKUP(CD31,#REF!,2,FALSE)</f>
        <v>#REF!</v>
      </c>
      <c r="CF31" s="83" t="e">
        <f t="shared" si="13"/>
        <v>#REF!</v>
      </c>
    </row>
    <row r="32" spans="2:84" s="90" customFormat="1" ht="15.75">
      <c r="B32" s="79" t="s">
        <v>7</v>
      </c>
      <c r="C32" s="80">
        <v>21</v>
      </c>
      <c r="D32" s="81">
        <v>34.395462580627694</v>
      </c>
      <c r="E32" s="82">
        <v>7999.7829893683556</v>
      </c>
      <c r="F32" s="83">
        <v>275156.23646396125</v>
      </c>
      <c r="G32" s="83"/>
      <c r="H32" s="84">
        <v>25.165900341885774</v>
      </c>
      <c r="I32" s="82">
        <v>7700.3137079722437</v>
      </c>
      <c r="J32" s="83">
        <v>193785.32737608641</v>
      </c>
      <c r="K32" s="83"/>
      <c r="L32" s="85">
        <v>24.181110383056147</v>
      </c>
      <c r="M32" s="82">
        <v>8799.7049941927999</v>
      </c>
      <c r="N32" s="83">
        <v>212786.63780290654</v>
      </c>
      <c r="O32" s="86"/>
      <c r="P32" s="81">
        <v>19.01135</v>
      </c>
      <c r="Q32" s="82">
        <v>10099.608058608059</v>
      </c>
      <c r="R32" s="83">
        <v>192007.18366501832</v>
      </c>
      <c r="S32" s="83"/>
      <c r="T32" s="85">
        <v>23.016529999999999</v>
      </c>
      <c r="U32" s="82">
        <v>7999.8608356413233</v>
      </c>
      <c r="V32" s="83">
        <v>184129.03691936357</v>
      </c>
      <c r="W32" s="86"/>
      <c r="X32" s="85">
        <v>23.899729999999998</v>
      </c>
      <c r="Y32" s="82">
        <v>9099.5520712349971</v>
      </c>
      <c r="Z32" s="83">
        <v>217476.83762345719</v>
      </c>
      <c r="AA32" s="86"/>
      <c r="AB32" s="85">
        <v>41.849960000000003</v>
      </c>
      <c r="AC32" s="82">
        <v>9999.8401084010839</v>
      </c>
      <c r="AD32" s="83">
        <v>418492.90854298108</v>
      </c>
      <c r="AE32" s="87"/>
      <c r="AF32" s="85">
        <v>24.623000000000001</v>
      </c>
      <c r="AG32" s="82">
        <v>12400.3295512076</v>
      </c>
      <c r="AH32" s="88">
        <v>296031.82734302385</v>
      </c>
      <c r="AI32" s="87"/>
      <c r="AJ32" s="85">
        <v>24.25</v>
      </c>
      <c r="AK32" s="82">
        <v>14099.525179427619</v>
      </c>
      <c r="AL32" s="83">
        <v>341913.48560111976</v>
      </c>
      <c r="AM32" s="87"/>
      <c r="AN32" s="85">
        <v>41.38</v>
      </c>
      <c r="AO32" s="82">
        <v>14499.535632389292</v>
      </c>
      <c r="AP32" s="83">
        <v>599990.78446826898</v>
      </c>
      <c r="AQ32" s="87"/>
      <c r="AR32" s="85">
        <v>42.94</v>
      </c>
      <c r="AS32" s="82">
        <v>17399.821048869831</v>
      </c>
      <c r="AT32" s="83">
        <v>747148.31583847047</v>
      </c>
      <c r="AU32" s="87"/>
      <c r="AV32" s="85" t="e">
        <f>#REF!</f>
        <v>#REF!</v>
      </c>
      <c r="AW32" s="82" t="e">
        <f>#REF!</f>
        <v>#REF!</v>
      </c>
      <c r="AX32" s="83" t="e">
        <f t="shared" si="4"/>
        <v>#REF!</v>
      </c>
      <c r="AY32" s="87"/>
      <c r="AZ32" s="85" t="e">
        <f>#REF!</f>
        <v>#REF!</v>
      </c>
      <c r="BA32" s="82" t="e">
        <f>#REF!</f>
        <v>#REF!</v>
      </c>
      <c r="BB32" s="83" t="e">
        <f t="shared" si="5"/>
        <v>#REF!</v>
      </c>
      <c r="BC32" s="87"/>
      <c r="BD32" s="85" t="e">
        <f>+#REF!</f>
        <v>#REF!</v>
      </c>
      <c r="BE32" s="82" t="e">
        <f>+#REF!</f>
        <v>#REF!</v>
      </c>
      <c r="BF32" s="83" t="e">
        <f t="shared" si="6"/>
        <v>#REF!</v>
      </c>
      <c r="BG32" s="87"/>
      <c r="BH32" s="85" t="e">
        <f>+#REF!</f>
        <v>#REF!</v>
      </c>
      <c r="BI32" s="81" t="e">
        <f>+#REF!</f>
        <v>#REF!</v>
      </c>
      <c r="BJ32" s="82" t="e">
        <f>+#REF!</f>
        <v>#REF!</v>
      </c>
      <c r="BK32" s="83" t="e">
        <f t="shared" si="0"/>
        <v>#REF!</v>
      </c>
      <c r="BL32" s="87"/>
      <c r="BM32" s="85">
        <v>36.65</v>
      </c>
      <c r="BN32" s="81" t="e">
        <f>+#REF!</f>
        <v>#REF!</v>
      </c>
      <c r="BO32" s="82">
        <v>24800.243425950746</v>
      </c>
      <c r="BP32" s="83">
        <f t="shared" si="1"/>
        <v>908928.92156109482</v>
      </c>
      <c r="BQ32" s="87"/>
      <c r="BR32" s="85">
        <v>59.37</v>
      </c>
      <c r="BS32" s="81" t="e">
        <f>+#REF!</f>
        <v>#REF!</v>
      </c>
      <c r="BT32" s="133" t="e">
        <f>+#REF!</f>
        <v>#REF!</v>
      </c>
      <c r="BU32" s="83" t="e">
        <f t="shared" si="2"/>
        <v>#REF!</v>
      </c>
      <c r="BV32" s="87"/>
      <c r="BX32" s="83" t="e">
        <f t="shared" si="10"/>
        <v>#REF!</v>
      </c>
      <c r="BY32" s="123"/>
      <c r="BZ32" s="83">
        <f t="shared" si="11"/>
        <v>179900.69430298702</v>
      </c>
      <c r="CA32" s="83" t="e">
        <f t="shared" si="14"/>
        <v>#REF!</v>
      </c>
      <c r="CB32" s="81" t="e">
        <f t="shared" si="8"/>
        <v>#REF!</v>
      </c>
      <c r="CC32" s="89" t="e">
        <f t="shared" si="9"/>
        <v>#REF!</v>
      </c>
      <c r="CD32" s="162">
        <f t="shared" si="12"/>
        <v>42513</v>
      </c>
      <c r="CE32" s="90" t="e">
        <f>+VLOOKUP(CD32,#REF!,2,FALSE)</f>
        <v>#REF!</v>
      </c>
      <c r="CF32" s="83" t="e">
        <f t="shared" si="13"/>
        <v>#REF!</v>
      </c>
    </row>
    <row r="33" spans="2:84" s="90" customFormat="1" ht="15.75">
      <c r="B33" s="79" t="s">
        <v>7</v>
      </c>
      <c r="C33" s="80">
        <v>22</v>
      </c>
      <c r="D33" s="81">
        <v>32.844899795228464</v>
      </c>
      <c r="E33" s="82">
        <v>6800.1225766103817</v>
      </c>
      <c r="F33" s="83">
        <v>223349.34462403879</v>
      </c>
      <c r="G33" s="83"/>
      <c r="H33" s="84">
        <v>25.246758938437814</v>
      </c>
      <c r="I33" s="82">
        <v>8600.058995205336</v>
      </c>
      <c r="J33" s="83">
        <v>217123.61630829284</v>
      </c>
      <c r="K33" s="83"/>
      <c r="L33" s="85">
        <v>23.038602236043708</v>
      </c>
      <c r="M33" s="82">
        <v>9000.1286816164884</v>
      </c>
      <c r="N33" s="83">
        <v>207350.38476897075</v>
      </c>
      <c r="O33" s="86"/>
      <c r="P33" s="81">
        <v>18.54392</v>
      </c>
      <c r="Q33" s="82">
        <v>9200.4945054945056</v>
      </c>
      <c r="R33" s="83">
        <v>170613.23407032966</v>
      </c>
      <c r="S33" s="83"/>
      <c r="T33" s="85">
        <v>22.675079999999998</v>
      </c>
      <c r="U33" s="82">
        <v>10100.385032311862</v>
      </c>
      <c r="V33" s="83">
        <v>229027.03863847404</v>
      </c>
      <c r="W33" s="86"/>
      <c r="X33" s="85">
        <v>24.015374000000001</v>
      </c>
      <c r="Y33" s="82">
        <v>9499.5369725125802</v>
      </c>
      <c r="Z33" s="83">
        <v>228134.93322171734</v>
      </c>
      <c r="AA33" s="86"/>
      <c r="AB33" s="85">
        <v>42.527330999999997</v>
      </c>
      <c r="AC33" s="82">
        <v>11200.481640310909</v>
      </c>
      <c r="AD33" s="83">
        <v>476326.59007692494</v>
      </c>
      <c r="AE33" s="87"/>
      <c r="AF33" s="85">
        <v>24.838999999999999</v>
      </c>
      <c r="AG33" s="82">
        <v>13200.233360135799</v>
      </c>
      <c r="AH33" s="88">
        <v>317983.72147065128</v>
      </c>
      <c r="AI33" s="87"/>
      <c r="AJ33" s="85">
        <v>22.99</v>
      </c>
      <c r="AK33" s="82">
        <v>14799.911522082253</v>
      </c>
      <c r="AL33" s="83">
        <v>340249.96589267097</v>
      </c>
      <c r="AM33" s="87"/>
      <c r="AN33" s="85">
        <v>38.64</v>
      </c>
      <c r="AO33" s="82">
        <v>16599.749039578306</v>
      </c>
      <c r="AP33" s="83">
        <v>641414.30288930575</v>
      </c>
      <c r="AQ33" s="87"/>
      <c r="AR33" s="85">
        <v>36.979999999999997</v>
      </c>
      <c r="AS33" s="82">
        <v>18600.309806724443</v>
      </c>
      <c r="AT33" s="83">
        <v>687839.45665266982</v>
      </c>
      <c r="AU33" s="87"/>
      <c r="AV33" s="85" t="e">
        <f>#REF!</f>
        <v>#REF!</v>
      </c>
      <c r="AW33" s="82" t="e">
        <f>#REF!</f>
        <v>#REF!</v>
      </c>
      <c r="AX33" s="83" t="e">
        <f t="shared" si="4"/>
        <v>#REF!</v>
      </c>
      <c r="AY33" s="87"/>
      <c r="AZ33" s="85" t="e">
        <f>#REF!</f>
        <v>#REF!</v>
      </c>
      <c r="BA33" s="82" t="e">
        <f>#REF!</f>
        <v>#REF!</v>
      </c>
      <c r="BB33" s="83" t="e">
        <f t="shared" si="5"/>
        <v>#REF!</v>
      </c>
      <c r="BC33" s="87"/>
      <c r="BD33" s="85" t="e">
        <f>+#REF!</f>
        <v>#REF!</v>
      </c>
      <c r="BE33" s="82" t="e">
        <f>+#REF!</f>
        <v>#REF!</v>
      </c>
      <c r="BF33" s="83" t="e">
        <f t="shared" si="6"/>
        <v>#REF!</v>
      </c>
      <c r="BG33" s="87"/>
      <c r="BH33" s="85" t="e">
        <f>+#REF!</f>
        <v>#REF!</v>
      </c>
      <c r="BI33" s="81" t="e">
        <f>+#REF!</f>
        <v>#REF!</v>
      </c>
      <c r="BJ33" s="82" t="e">
        <f>+#REF!</f>
        <v>#REF!</v>
      </c>
      <c r="BK33" s="83" t="e">
        <f t="shared" si="0"/>
        <v>#REF!</v>
      </c>
      <c r="BL33" s="87"/>
      <c r="BM33" s="85">
        <v>36.44</v>
      </c>
      <c r="BN33" s="81" t="e">
        <f>+#REF!</f>
        <v>#REF!</v>
      </c>
      <c r="BO33" s="82">
        <v>23500.018285237798</v>
      </c>
      <c r="BP33" s="83">
        <f t="shared" si="1"/>
        <v>856340.66631406534</v>
      </c>
      <c r="BQ33" s="87"/>
      <c r="BR33" s="85">
        <v>60.3</v>
      </c>
      <c r="BS33" s="81" t="e">
        <f>+#REF!</f>
        <v>#REF!</v>
      </c>
      <c r="BT33" s="133" t="e">
        <f>+#REF!</f>
        <v>#REF!</v>
      </c>
      <c r="BU33" s="83" t="e">
        <f t="shared" si="2"/>
        <v>#REF!</v>
      </c>
      <c r="BV33" s="87"/>
      <c r="BX33" s="83" t="e">
        <f t="shared" si="10"/>
        <v>#REF!</v>
      </c>
      <c r="BY33" s="123"/>
      <c r="BZ33" s="83">
        <f t="shared" si="11"/>
        <v>203400.71258822482</v>
      </c>
      <c r="CA33" s="83" t="e">
        <f t="shared" si="14"/>
        <v>#REF!</v>
      </c>
      <c r="CB33" s="81" t="e">
        <f t="shared" si="8"/>
        <v>#REF!</v>
      </c>
      <c r="CC33" s="89" t="e">
        <f t="shared" si="9"/>
        <v>#REF!</v>
      </c>
      <c r="CD33" s="162">
        <f t="shared" si="12"/>
        <v>42520</v>
      </c>
      <c r="CE33" s="90" t="e">
        <f>+VLOOKUP(CD33,#REF!,2,FALSE)</f>
        <v>#REF!</v>
      </c>
      <c r="CF33" s="83" t="e">
        <f t="shared" si="13"/>
        <v>#REF!</v>
      </c>
    </row>
    <row r="34" spans="2:84" s="90" customFormat="1" ht="15.75">
      <c r="B34" s="79" t="s">
        <v>7</v>
      </c>
      <c r="C34" s="80">
        <v>23</v>
      </c>
      <c r="D34" s="81">
        <v>32.981775900853364</v>
      </c>
      <c r="E34" s="82">
        <v>7799.7677715238688</v>
      </c>
      <c r="F34" s="83">
        <v>257250.19271909868</v>
      </c>
      <c r="G34" s="83"/>
      <c r="H34" s="84">
        <v>24.871590485573577</v>
      </c>
      <c r="I34" s="82">
        <v>6399.6124661246622</v>
      </c>
      <c r="J34" s="83">
        <v>159168.54052382419</v>
      </c>
      <c r="K34" s="83"/>
      <c r="L34" s="85">
        <v>22.018288830662986</v>
      </c>
      <c r="M34" s="82">
        <v>9199.6882873224331</v>
      </c>
      <c r="N34" s="83">
        <v>202561.39386233262</v>
      </c>
      <c r="O34" s="86"/>
      <c r="P34" s="81">
        <v>18.266239999999996</v>
      </c>
      <c r="Q34" s="82">
        <v>9200.4065934065929</v>
      </c>
      <c r="R34" s="83">
        <v>168056.83493274721</v>
      </c>
      <c r="S34" s="83"/>
      <c r="T34" s="85">
        <v>21.564969999999999</v>
      </c>
      <c r="U34" s="82">
        <v>9700.4673158819496</v>
      </c>
      <c r="V34" s="83">
        <v>209190.28665297476</v>
      </c>
      <c r="W34" s="86"/>
      <c r="X34" s="85">
        <v>26.591630000000002</v>
      </c>
      <c r="Y34" s="82">
        <v>9800.1013133208253</v>
      </c>
      <c r="Z34" s="83">
        <v>260600.66808634147</v>
      </c>
      <c r="AA34" s="86"/>
      <c r="AB34" s="85">
        <v>41.784885500000001</v>
      </c>
      <c r="AC34" s="82">
        <v>9299.5554662140021</v>
      </c>
      <c r="AD34" s="83">
        <v>388580.86035665119</v>
      </c>
      <c r="AE34" s="87"/>
      <c r="AF34" s="85">
        <v>24.863</v>
      </c>
      <c r="AG34" s="82">
        <v>14099.662765418861</v>
      </c>
      <c r="AH34" s="88">
        <v>339984.82987063867</v>
      </c>
      <c r="AI34" s="87"/>
      <c r="AJ34" s="85">
        <v>23.68</v>
      </c>
      <c r="AK34" s="82">
        <v>13899.889692962865</v>
      </c>
      <c r="AL34" s="83">
        <v>329149.38792936062</v>
      </c>
      <c r="AM34" s="87"/>
      <c r="AN34" s="85">
        <v>31.75</v>
      </c>
      <c r="AO34" s="82">
        <v>13799.67834062956</v>
      </c>
      <c r="AP34" s="83">
        <v>438139.7873149885</v>
      </c>
      <c r="AQ34" s="87"/>
      <c r="AR34" s="85">
        <v>37.92</v>
      </c>
      <c r="AS34" s="82">
        <v>18499.760892224305</v>
      </c>
      <c r="AT34" s="83">
        <v>701510.93303314573</v>
      </c>
      <c r="AU34" s="87"/>
      <c r="AV34" s="85" t="e">
        <f>#REF!</f>
        <v>#REF!</v>
      </c>
      <c r="AW34" s="82" t="e">
        <f>#REF!</f>
        <v>#REF!</v>
      </c>
      <c r="AX34" s="83" t="e">
        <f t="shared" si="4"/>
        <v>#REF!</v>
      </c>
      <c r="AY34" s="87"/>
      <c r="AZ34" s="85" t="e">
        <f>#REF!</f>
        <v>#REF!</v>
      </c>
      <c r="BA34" s="82" t="e">
        <f>#REF!</f>
        <v>#REF!</v>
      </c>
      <c r="BB34" s="83" t="e">
        <f t="shared" si="5"/>
        <v>#REF!</v>
      </c>
      <c r="BC34" s="87"/>
      <c r="BD34" s="85" t="e">
        <f>+#REF!</f>
        <v>#REF!</v>
      </c>
      <c r="BE34" s="82" t="e">
        <f>+#REF!</f>
        <v>#REF!</v>
      </c>
      <c r="BF34" s="83" t="e">
        <f t="shared" si="6"/>
        <v>#REF!</v>
      </c>
      <c r="BG34" s="87"/>
      <c r="BH34" s="85" t="e">
        <f>+#REF!</f>
        <v>#REF!</v>
      </c>
      <c r="BI34" s="81" t="e">
        <f>+#REF!</f>
        <v>#REF!</v>
      </c>
      <c r="BJ34" s="82" t="e">
        <f>+#REF!</f>
        <v>#REF!</v>
      </c>
      <c r="BK34" s="83" t="e">
        <f t="shared" si="0"/>
        <v>#REF!</v>
      </c>
      <c r="BL34" s="87"/>
      <c r="BM34" s="85">
        <v>38.32</v>
      </c>
      <c r="BN34" s="81" t="e">
        <f>+#REF!</f>
        <v>#REF!</v>
      </c>
      <c r="BO34" s="82">
        <v>23399.777986241399</v>
      </c>
      <c r="BP34" s="83">
        <f t="shared" si="1"/>
        <v>896679.49243277044</v>
      </c>
      <c r="BQ34" s="87"/>
      <c r="BR34" s="85">
        <v>70.23</v>
      </c>
      <c r="BS34" s="81" t="e">
        <f>+#REF!</f>
        <v>#REF!</v>
      </c>
      <c r="BT34" s="133" t="e">
        <f>+#REF!</f>
        <v>#REF!</v>
      </c>
      <c r="BU34" s="83" t="e">
        <f t="shared" si="2"/>
        <v>#REF!</v>
      </c>
      <c r="BV34" s="87"/>
      <c r="BX34" s="83" t="e">
        <f t="shared" si="10"/>
        <v>#REF!</v>
      </c>
      <c r="BY34" s="123"/>
      <c r="BZ34" s="83">
        <f t="shared" si="11"/>
        <v>226800.49057446621</v>
      </c>
      <c r="CA34" s="83" t="e">
        <f t="shared" si="14"/>
        <v>#REF!</v>
      </c>
      <c r="CB34" s="81" t="e">
        <f t="shared" si="8"/>
        <v>#REF!</v>
      </c>
      <c r="CC34" s="89" t="e">
        <f t="shared" si="9"/>
        <v>#REF!</v>
      </c>
      <c r="CD34" s="162">
        <f t="shared" si="12"/>
        <v>42527</v>
      </c>
      <c r="CE34" s="90" t="e">
        <f>+VLOOKUP(CD34,#REF!,2,FALSE)</f>
        <v>#REF!</v>
      </c>
      <c r="CF34" s="83" t="e">
        <f t="shared" si="13"/>
        <v>#REF!</v>
      </c>
    </row>
    <row r="35" spans="2:84" s="90" customFormat="1" ht="15.75">
      <c r="B35" s="79" t="s">
        <v>7</v>
      </c>
      <c r="C35" s="80">
        <v>24</v>
      </c>
      <c r="D35" s="81">
        <v>34.217711432072676</v>
      </c>
      <c r="E35" s="82">
        <v>7400.3598082134677</v>
      </c>
      <c r="F35" s="83">
        <v>253223.37641095713</v>
      </c>
      <c r="G35" s="83"/>
      <c r="H35" s="84">
        <v>24.786514295510809</v>
      </c>
      <c r="I35" s="82">
        <v>8399.6493641859488</v>
      </c>
      <c r="J35" s="83">
        <v>208198.0290426733</v>
      </c>
      <c r="K35" s="83"/>
      <c r="L35" s="85">
        <v>20.993422193213867</v>
      </c>
      <c r="M35" s="82">
        <v>9600.301527740552</v>
      </c>
      <c r="N35" s="83">
        <v>201543.1831540135</v>
      </c>
      <c r="O35" s="86"/>
      <c r="P35" s="81">
        <v>17.9846</v>
      </c>
      <c r="Q35" s="82">
        <v>10099.888888888887</v>
      </c>
      <c r="R35" s="83">
        <v>181642.46171111107</v>
      </c>
      <c r="S35" s="83"/>
      <c r="T35" s="85">
        <v>21.261320000000001</v>
      </c>
      <c r="U35" s="82">
        <v>10500.034843205574</v>
      </c>
      <c r="V35" s="83">
        <v>223244.60081254356</v>
      </c>
      <c r="W35" s="86"/>
      <c r="X35" s="85">
        <v>27.789620000000003</v>
      </c>
      <c r="Y35" s="82">
        <v>10300.314273802076</v>
      </c>
      <c r="Z35" s="83">
        <v>286241.81954953569</v>
      </c>
      <c r="AA35" s="86"/>
      <c r="AB35" s="85">
        <v>42.596488000000001</v>
      </c>
      <c r="AC35" s="82">
        <v>10599.948866851304</v>
      </c>
      <c r="AD35" s="83">
        <v>451520.59470744518</v>
      </c>
      <c r="AE35" s="87"/>
      <c r="AF35" s="85">
        <v>24.036000000000001</v>
      </c>
      <c r="AG35" s="82">
        <v>14299.83817266744</v>
      </c>
      <c r="AH35" s="88">
        <v>332984.97350070917</v>
      </c>
      <c r="AI35" s="87"/>
      <c r="AJ35" s="85">
        <v>27.23</v>
      </c>
      <c r="AK35" s="82">
        <v>13799.890407695286</v>
      </c>
      <c r="AL35" s="83">
        <v>375771.01580154261</v>
      </c>
      <c r="AM35" s="87"/>
      <c r="AN35" s="85">
        <v>36.25</v>
      </c>
      <c r="AO35" s="82">
        <v>15399.594776497213</v>
      </c>
      <c r="AP35" s="83">
        <v>558235.31064802397</v>
      </c>
      <c r="AQ35" s="87"/>
      <c r="AR35" s="85">
        <v>38.39</v>
      </c>
      <c r="AS35" s="82">
        <v>18999.864409303435</v>
      </c>
      <c r="AT35" s="83">
        <v>729404.7946731589</v>
      </c>
      <c r="AU35" s="87"/>
      <c r="AV35" s="85" t="e">
        <f>#REF!</f>
        <v>#REF!</v>
      </c>
      <c r="AW35" s="82" t="e">
        <f>#REF!</f>
        <v>#REF!</v>
      </c>
      <c r="AX35" s="83" t="e">
        <f t="shared" si="4"/>
        <v>#REF!</v>
      </c>
      <c r="AY35" s="87"/>
      <c r="AZ35" s="85" t="e">
        <f>#REF!</f>
        <v>#REF!</v>
      </c>
      <c r="BA35" s="82" t="e">
        <f>#REF!</f>
        <v>#REF!</v>
      </c>
      <c r="BB35" s="83" t="e">
        <f t="shared" si="5"/>
        <v>#REF!</v>
      </c>
      <c r="BC35" s="87"/>
      <c r="BD35" s="85" t="e">
        <f>+#REF!</f>
        <v>#REF!</v>
      </c>
      <c r="BE35" s="82" t="e">
        <f>+#REF!</f>
        <v>#REF!</v>
      </c>
      <c r="BF35" s="83" t="e">
        <f t="shared" si="6"/>
        <v>#REF!</v>
      </c>
      <c r="BG35" s="87"/>
      <c r="BH35" s="85" t="e">
        <f>+#REF!</f>
        <v>#REF!</v>
      </c>
      <c r="BI35" s="81" t="e">
        <f>+#REF!</f>
        <v>#REF!</v>
      </c>
      <c r="BJ35" s="82" t="e">
        <f>+#REF!</f>
        <v>#REF!</v>
      </c>
      <c r="BK35" s="83" t="e">
        <f t="shared" si="0"/>
        <v>#REF!</v>
      </c>
      <c r="BL35" s="87"/>
      <c r="BM35" s="85">
        <v>40.32</v>
      </c>
      <c r="BN35" s="81" t="e">
        <f>+#REF!</f>
        <v>#REF!</v>
      </c>
      <c r="BO35" s="82">
        <v>24899.862175764618</v>
      </c>
      <c r="BP35" s="83">
        <f t="shared" si="1"/>
        <v>1003962.4429268294</v>
      </c>
      <c r="BQ35" s="87"/>
      <c r="BR35" s="85">
        <v>74.78</v>
      </c>
      <c r="BS35" s="81" t="e">
        <f>+#REF!</f>
        <v>#REF!</v>
      </c>
      <c r="BT35" s="133" t="e">
        <f>+#REF!</f>
        <v>#REF!</v>
      </c>
      <c r="BU35" s="83" t="e">
        <f t="shared" si="2"/>
        <v>#REF!</v>
      </c>
      <c r="BV35" s="87"/>
      <c r="BX35" s="83" t="e">
        <f t="shared" si="10"/>
        <v>#REF!</v>
      </c>
      <c r="BY35" s="123"/>
      <c r="BZ35" s="83">
        <f t="shared" si="11"/>
        <v>251700.35275023081</v>
      </c>
      <c r="CA35" s="83" t="e">
        <f t="shared" si="14"/>
        <v>#REF!</v>
      </c>
      <c r="CB35" s="81" t="e">
        <f t="shared" si="8"/>
        <v>#REF!</v>
      </c>
      <c r="CC35" s="89" t="e">
        <f t="shared" si="9"/>
        <v>#REF!</v>
      </c>
      <c r="CD35" s="162">
        <f t="shared" si="12"/>
        <v>42534</v>
      </c>
      <c r="CE35" s="90" t="e">
        <f>+VLOOKUP(CD35,#REF!,2,FALSE)</f>
        <v>#REF!</v>
      </c>
      <c r="CF35" s="83" t="e">
        <f t="shared" si="13"/>
        <v>#REF!</v>
      </c>
    </row>
    <row r="36" spans="2:84" s="90" customFormat="1" ht="15.75">
      <c r="B36" s="79" t="s">
        <v>7</v>
      </c>
      <c r="C36" s="80">
        <v>25</v>
      </c>
      <c r="D36" s="81">
        <v>34.926653980216912</v>
      </c>
      <c r="E36" s="82">
        <v>8100.314571607254</v>
      </c>
      <c r="F36" s="83">
        <v>282916.88417343557</v>
      </c>
      <c r="G36" s="83"/>
      <c r="H36" s="84">
        <v>24.568661390905085</v>
      </c>
      <c r="I36" s="82">
        <v>7899.9410345751803</v>
      </c>
      <c r="J36" s="83">
        <v>194090.976286594</v>
      </c>
      <c r="K36" s="83"/>
      <c r="L36" s="85">
        <v>20.372732885481373</v>
      </c>
      <c r="M36" s="82">
        <v>8599.6859048810256</v>
      </c>
      <c r="N36" s="83">
        <v>175199.10383918032</v>
      </c>
      <c r="O36" s="86"/>
      <c r="P36" s="81">
        <v>17.34216</v>
      </c>
      <c r="Q36" s="82">
        <v>9000.442612942612</v>
      </c>
      <c r="R36" s="83">
        <v>156087.11586446885</v>
      </c>
      <c r="S36" s="83"/>
      <c r="T36" s="85">
        <v>21.045849999999998</v>
      </c>
      <c r="U36" s="82">
        <v>11299.573781232317</v>
      </c>
      <c r="V36" s="83">
        <v>237809.13486374813</v>
      </c>
      <c r="W36" s="86"/>
      <c r="X36" s="85">
        <v>26.148258000000002</v>
      </c>
      <c r="Y36" s="82">
        <v>10200.414157658059</v>
      </c>
      <c r="Z36" s="83">
        <v>266723.06110129564</v>
      </c>
      <c r="AA36" s="86"/>
      <c r="AB36" s="85">
        <v>44.701282999999997</v>
      </c>
      <c r="AC36" s="82">
        <v>10799.892432770483</v>
      </c>
      <c r="AD36" s="83">
        <v>482769.04800683178</v>
      </c>
      <c r="AE36" s="87"/>
      <c r="AF36" s="85">
        <v>22.352</v>
      </c>
      <c r="AG36" s="82">
        <v>14300.09928824563</v>
      </c>
      <c r="AH36" s="88">
        <v>308912.74683858245</v>
      </c>
      <c r="AI36" s="87"/>
      <c r="AJ36" s="85">
        <v>26.97</v>
      </c>
      <c r="AK36" s="82">
        <v>14499.567646445696</v>
      </c>
      <c r="AL36" s="83">
        <v>391053.33942464041</v>
      </c>
      <c r="AM36" s="87"/>
      <c r="AN36" s="85">
        <v>38.450000000000003</v>
      </c>
      <c r="AO36" s="82">
        <v>15799.587956758685</v>
      </c>
      <c r="AP36" s="83">
        <v>607494.15693737147</v>
      </c>
      <c r="AQ36" s="87"/>
      <c r="AR36" s="85">
        <v>41.78</v>
      </c>
      <c r="AS36" s="82">
        <v>18799.796063015576</v>
      </c>
      <c r="AT36" s="83">
        <v>785455.4795127908</v>
      </c>
      <c r="AU36" s="87"/>
      <c r="AV36" s="85" t="e">
        <f>#REF!</f>
        <v>#REF!</v>
      </c>
      <c r="AW36" s="82" t="e">
        <f>#REF!</f>
        <v>#REF!</v>
      </c>
      <c r="AX36" s="83" t="e">
        <f t="shared" si="4"/>
        <v>#REF!</v>
      </c>
      <c r="AY36" s="87"/>
      <c r="AZ36" s="85" t="e">
        <f>#REF!</f>
        <v>#REF!</v>
      </c>
      <c r="BA36" s="82" t="e">
        <f>#REF!</f>
        <v>#REF!</v>
      </c>
      <c r="BB36" s="83" t="e">
        <f t="shared" si="5"/>
        <v>#REF!</v>
      </c>
      <c r="BC36" s="87"/>
      <c r="BD36" s="85" t="e">
        <f>+#REF!</f>
        <v>#REF!</v>
      </c>
      <c r="BE36" s="82" t="e">
        <f>+#REF!</f>
        <v>#REF!</v>
      </c>
      <c r="BF36" s="83" t="e">
        <f t="shared" si="6"/>
        <v>#REF!</v>
      </c>
      <c r="BG36" s="87"/>
      <c r="BH36" s="85" t="e">
        <f>+#REF!</f>
        <v>#REF!</v>
      </c>
      <c r="BI36" s="81" t="e">
        <f>+#REF!</f>
        <v>#REF!</v>
      </c>
      <c r="BJ36" s="82" t="e">
        <f>+#REF!</f>
        <v>#REF!</v>
      </c>
      <c r="BK36" s="83" t="e">
        <f t="shared" si="0"/>
        <v>#REF!</v>
      </c>
      <c r="BL36" s="87"/>
      <c r="BM36" s="85">
        <v>40.869999999999997</v>
      </c>
      <c r="BN36" s="81" t="e">
        <f>+#REF!</f>
        <v>#REF!</v>
      </c>
      <c r="BO36" s="82">
        <v>22399.734536466247</v>
      </c>
      <c r="BP36" s="83">
        <f t="shared" si="1"/>
        <v>915477.15050537547</v>
      </c>
      <c r="BQ36" s="87"/>
      <c r="BR36" s="85">
        <v>71.349999999999994</v>
      </c>
      <c r="BS36" s="81" t="e">
        <f>+#REF!</f>
        <v>#REF!</v>
      </c>
      <c r="BT36" s="133" t="e">
        <f>+#REF!</f>
        <v>#REF!</v>
      </c>
      <c r="BU36" s="83" t="e">
        <f t="shared" si="2"/>
        <v>#REF!</v>
      </c>
      <c r="BV36" s="87"/>
      <c r="BX36" s="83" t="e">
        <f t="shared" si="10"/>
        <v>#REF!</v>
      </c>
      <c r="BY36" s="123"/>
      <c r="BZ36" s="83">
        <f t="shared" si="11"/>
        <v>274100.08728669706</v>
      </c>
      <c r="CA36" s="83" t="e">
        <f t="shared" si="14"/>
        <v>#REF!</v>
      </c>
      <c r="CB36" s="81" t="e">
        <f t="shared" si="8"/>
        <v>#REF!</v>
      </c>
      <c r="CC36" s="89" t="e">
        <f t="shared" si="9"/>
        <v>#REF!</v>
      </c>
      <c r="CD36" s="162">
        <f t="shared" si="12"/>
        <v>42541</v>
      </c>
      <c r="CE36" s="90" t="e">
        <f>+VLOOKUP(CD36,#REF!,2,FALSE)</f>
        <v>#REF!</v>
      </c>
      <c r="CF36" s="83" t="e">
        <f t="shared" si="13"/>
        <v>#REF!</v>
      </c>
    </row>
    <row r="37" spans="2:84" s="90" customFormat="1" ht="15.75">
      <c r="B37" s="79" t="s">
        <v>7</v>
      </c>
      <c r="C37" s="80">
        <v>26</v>
      </c>
      <c r="D37" s="81">
        <v>35.092342028394576</v>
      </c>
      <c r="E37" s="82">
        <v>7800.4165103189489</v>
      </c>
      <c r="F37" s="83">
        <v>273734.88414404861</v>
      </c>
      <c r="G37" s="83"/>
      <c r="H37" s="84">
        <v>24.611899554832533</v>
      </c>
      <c r="I37" s="82">
        <v>7800.0476190476193</v>
      </c>
      <c r="J37" s="83">
        <v>191973.98852291066</v>
      </c>
      <c r="K37" s="83"/>
      <c r="L37" s="85">
        <v>19.421026333610577</v>
      </c>
      <c r="M37" s="82">
        <v>8499.8247416540107</v>
      </c>
      <c r="N37" s="83">
        <v>165075.32013873727</v>
      </c>
      <c r="O37" s="86"/>
      <c r="P37" s="81">
        <v>16.292819999999999</v>
      </c>
      <c r="Q37" s="82">
        <v>10800.109584859583</v>
      </c>
      <c r="R37" s="83">
        <v>175964.24144639191</v>
      </c>
      <c r="S37" s="83"/>
      <c r="T37" s="85">
        <v>20.998289999999997</v>
      </c>
      <c r="U37" s="82">
        <v>10699.925280681378</v>
      </c>
      <c r="V37" s="83">
        <v>224680.13402207894</v>
      </c>
      <c r="W37" s="86"/>
      <c r="X37" s="85">
        <v>25.777591999999999</v>
      </c>
      <c r="Y37" s="82">
        <v>9600.1164120432422</v>
      </c>
      <c r="Z37" s="83">
        <v>247467.88402215458</v>
      </c>
      <c r="AA37" s="86"/>
      <c r="AB37" s="85">
        <v>43.91339</v>
      </c>
      <c r="AC37" s="82">
        <v>9800.3521248399302</v>
      </c>
      <c r="AD37" s="83">
        <v>430366.68499542453</v>
      </c>
      <c r="AE37" s="87"/>
      <c r="AF37" s="85">
        <v>21.463999999999999</v>
      </c>
      <c r="AG37" s="82">
        <v>13600.484201435425</v>
      </c>
      <c r="AH37" s="88">
        <v>281721.68915337045</v>
      </c>
      <c r="AI37" s="87"/>
      <c r="AJ37" s="85">
        <v>23.24</v>
      </c>
      <c r="AK37" s="82">
        <v>14000.327794157061</v>
      </c>
      <c r="AL37" s="83">
        <v>325367.61793621007</v>
      </c>
      <c r="AM37" s="87"/>
      <c r="AN37" s="85">
        <v>36.4</v>
      </c>
      <c r="AO37" s="82">
        <v>15600.410941362161</v>
      </c>
      <c r="AP37" s="83">
        <v>567854.95826558268</v>
      </c>
      <c r="AQ37" s="87"/>
      <c r="AR37" s="85">
        <v>39.590000000000003</v>
      </c>
      <c r="AS37" s="82">
        <v>18099.99318026147</v>
      </c>
      <c r="AT37" s="83">
        <v>716578.73000655172</v>
      </c>
      <c r="AU37" s="87"/>
      <c r="AV37" s="85" t="e">
        <f>#REF!</f>
        <v>#REF!</v>
      </c>
      <c r="AW37" s="82" t="e">
        <f>#REF!</f>
        <v>#REF!</v>
      </c>
      <c r="AX37" s="83" t="e">
        <f t="shared" si="4"/>
        <v>#REF!</v>
      </c>
      <c r="AY37" s="87"/>
      <c r="AZ37" s="85" t="e">
        <f>#REF!</f>
        <v>#REF!</v>
      </c>
      <c r="BA37" s="82" t="e">
        <f>#REF!</f>
        <v>#REF!</v>
      </c>
      <c r="BB37" s="83" t="e">
        <f t="shared" si="5"/>
        <v>#REF!</v>
      </c>
      <c r="BC37" s="87"/>
      <c r="BD37" s="85" t="e">
        <f>+#REF!</f>
        <v>#REF!</v>
      </c>
      <c r="BE37" s="82" t="e">
        <f>+#REF!</f>
        <v>#REF!</v>
      </c>
      <c r="BF37" s="83" t="e">
        <f t="shared" si="6"/>
        <v>#REF!</v>
      </c>
      <c r="BG37" s="87"/>
      <c r="BH37" s="85" t="e">
        <f>+#REF!</f>
        <v>#REF!</v>
      </c>
      <c r="BI37" s="81" t="e">
        <f>+#REF!</f>
        <v>#REF!</v>
      </c>
      <c r="BJ37" s="82" t="e">
        <f>+#REF!</f>
        <v>#REF!</v>
      </c>
      <c r="BK37" s="83" t="e">
        <f t="shared" si="0"/>
        <v>#REF!</v>
      </c>
      <c r="BL37" s="87"/>
      <c r="BM37" s="85">
        <v>39.17</v>
      </c>
      <c r="BN37" s="81" t="e">
        <f>+#REF!</f>
        <v>#REF!</v>
      </c>
      <c r="BO37" s="82">
        <v>23200.071860388933</v>
      </c>
      <c r="BP37" s="83">
        <f t="shared" si="1"/>
        <v>908746.81477143453</v>
      </c>
      <c r="BQ37" s="87"/>
      <c r="BR37" s="85" t="e">
        <f>+#REF!</f>
        <v>#REF!</v>
      </c>
      <c r="BS37" s="81" t="e">
        <f>+#REF!</f>
        <v>#REF!</v>
      </c>
      <c r="BT37" s="133" t="e">
        <f>+#REF!</f>
        <v>#REF!</v>
      </c>
      <c r="BU37" s="83" t="e">
        <f t="shared" si="2"/>
        <v>#REF!</v>
      </c>
      <c r="BV37" s="87"/>
      <c r="BX37" s="83" t="e">
        <f t="shared" si="10"/>
        <v>#REF!</v>
      </c>
      <c r="BY37" s="123"/>
      <c r="BZ37" s="83">
        <f t="shared" si="11"/>
        <v>297300.15914708597</v>
      </c>
      <c r="CA37" s="83" t="e">
        <f t="shared" si="14"/>
        <v>#REF!</v>
      </c>
      <c r="CB37" s="81" t="e">
        <f t="shared" si="8"/>
        <v>#REF!</v>
      </c>
      <c r="CC37" s="89" t="e">
        <f>CA37/BX37</f>
        <v>#REF!</v>
      </c>
      <c r="CD37" s="162">
        <f t="shared" si="12"/>
        <v>42548</v>
      </c>
      <c r="CE37" s="90" t="e">
        <f>+VLOOKUP(CD37,#REF!,2,FALSE)</f>
        <v>#REF!</v>
      </c>
      <c r="CF37" s="83" t="e">
        <f t="shared" si="13"/>
        <v>#REF!</v>
      </c>
    </row>
    <row r="38" spans="2:84">
      <c r="B38" s="70" t="s">
        <v>7</v>
      </c>
      <c r="C38" s="71">
        <v>27</v>
      </c>
      <c r="D38" s="72">
        <v>34.179748973795427</v>
      </c>
      <c r="E38" s="73">
        <v>7499.9180737961215</v>
      </c>
      <c r="F38" s="2">
        <v>256345.31708638277</v>
      </c>
      <c r="G38" s="2"/>
      <c r="H38" s="74">
        <v>22.587362835954291</v>
      </c>
      <c r="I38" s="73">
        <v>7000.0583400339492</v>
      </c>
      <c r="J38" s="2">
        <v>158112.85759919471</v>
      </c>
      <c r="K38" s="2"/>
      <c r="L38" s="75">
        <v>18.943602480149295</v>
      </c>
      <c r="M38" s="73">
        <v>8399.8074689538098</v>
      </c>
      <c r="N38" s="2">
        <v>159122.61360164997</v>
      </c>
      <c r="O38" s="76"/>
      <c r="P38" s="72">
        <v>15.242490000000002</v>
      </c>
      <c r="Q38" s="73">
        <v>10200.292124542124</v>
      </c>
      <c r="R38" s="2">
        <v>155477.8507054121</v>
      </c>
      <c r="S38" s="2"/>
      <c r="T38" s="75">
        <v>20.275860000000002</v>
      </c>
      <c r="U38" s="73">
        <v>10599.917701539653</v>
      </c>
      <c r="V38" s="2">
        <v>214922.44732793979</v>
      </c>
      <c r="W38" s="76"/>
      <c r="X38" s="75">
        <v>26.894835999999998</v>
      </c>
      <c r="Y38" s="73">
        <v>10200.488996098751</v>
      </c>
      <c r="Z38" s="2">
        <v>274340.47866988054</v>
      </c>
      <c r="AA38" s="76"/>
      <c r="AB38" s="75">
        <v>36.943369999999994</v>
      </c>
      <c r="AC38" s="73">
        <v>9299.7876946901342</v>
      </c>
      <c r="AD38" s="2">
        <v>343565.49772638461</v>
      </c>
      <c r="AE38" s="77"/>
      <c r="AF38" s="75">
        <v>22.155999999999999</v>
      </c>
      <c r="AG38" s="73">
        <v>18000.23568301617</v>
      </c>
      <c r="AH38" s="2">
        <v>520746.8183096578</v>
      </c>
      <c r="AI38" s="77"/>
      <c r="AJ38" s="75">
        <v>24.54</v>
      </c>
      <c r="AK38" s="73">
        <v>14299.594836058248</v>
      </c>
      <c r="AL38" s="2">
        <v>350912.05727686937</v>
      </c>
      <c r="AM38" s="77"/>
      <c r="AN38" s="75">
        <v>36.51</v>
      </c>
      <c r="AO38" s="73">
        <v>15500.245004318174</v>
      </c>
      <c r="AP38" s="2">
        <v>565913.94510765653</v>
      </c>
      <c r="AQ38" s="77"/>
      <c r="AR38" s="75">
        <v>41.31</v>
      </c>
      <c r="AS38" s="73">
        <v>17799.610619732572</v>
      </c>
      <c r="AT38" s="2">
        <v>735301.91470115259</v>
      </c>
      <c r="AU38" s="77"/>
      <c r="AV38" s="75" t="e">
        <f>#REF!</f>
        <v>#REF!</v>
      </c>
      <c r="AW38" s="73" t="e">
        <f>#REF!</f>
        <v>#REF!</v>
      </c>
      <c r="AX38" s="2" t="e">
        <f t="shared" si="4"/>
        <v>#REF!</v>
      </c>
      <c r="AY38" s="77"/>
      <c r="AZ38" s="75" t="e">
        <f>#REF!</f>
        <v>#REF!</v>
      </c>
      <c r="BA38" s="73" t="e">
        <f>#REF!</f>
        <v>#REF!</v>
      </c>
      <c r="BB38" s="2" t="e">
        <f t="shared" si="5"/>
        <v>#REF!</v>
      </c>
      <c r="BC38" s="77"/>
      <c r="BD38" s="75" t="e">
        <f>+#REF!</f>
        <v>#REF!</v>
      </c>
      <c r="BE38" s="73" t="e">
        <f>+#REF!</f>
        <v>#REF!</v>
      </c>
      <c r="BF38" s="2" t="e">
        <f t="shared" si="6"/>
        <v>#REF!</v>
      </c>
      <c r="BG38" s="77"/>
      <c r="BH38" s="75" t="e">
        <f>+#REF!</f>
        <v>#REF!</v>
      </c>
      <c r="BI38" s="72" t="e">
        <f>+#REF!</f>
        <v>#REF!</v>
      </c>
      <c r="BJ38" s="73" t="e">
        <f>+#REF!</f>
        <v>#REF!</v>
      </c>
      <c r="BK38" s="2" t="e">
        <f t="shared" si="0"/>
        <v>#REF!</v>
      </c>
      <c r="BL38" s="77"/>
      <c r="BM38" s="91">
        <v>37.840000000000003</v>
      </c>
      <c r="BN38" s="72" t="e">
        <f>+#REF!</f>
        <v>#REF!</v>
      </c>
      <c r="BO38" s="73">
        <v>21899.798713481639</v>
      </c>
      <c r="BP38" s="2">
        <f t="shared" si="1"/>
        <v>828688.38331814529</v>
      </c>
      <c r="BQ38" s="77"/>
      <c r="BR38" s="91" t="e">
        <f>+#REF!</f>
        <v>#REF!</v>
      </c>
      <c r="BS38" s="72" t="e">
        <f>+#REF!</f>
        <v>#REF!</v>
      </c>
      <c r="BT38" s="73" t="e">
        <f>+#REF!</f>
        <v>#REF!</v>
      </c>
      <c r="BU38" s="2" t="e">
        <f t="shared" si="2"/>
        <v>#REF!</v>
      </c>
      <c r="BV38" s="77"/>
      <c r="BY38" s="19"/>
    </row>
    <row r="39" spans="2:84">
      <c r="B39" s="70" t="s">
        <v>7</v>
      </c>
      <c r="C39" s="71">
        <v>28</v>
      </c>
      <c r="D39" s="72">
        <v>34.866378301243195</v>
      </c>
      <c r="E39" s="73">
        <v>6699.9747759016045</v>
      </c>
      <c r="F39" s="2">
        <v>233603.85514537245</v>
      </c>
      <c r="G39" s="2"/>
      <c r="H39" s="74">
        <v>22.50867229999853</v>
      </c>
      <c r="I39" s="73">
        <v>7000.490902051878</v>
      </c>
      <c r="J39" s="2">
        <v>157571.75565340684</v>
      </c>
      <c r="K39" s="2"/>
      <c r="L39" s="75">
        <v>18.558607179071906</v>
      </c>
      <c r="M39" s="73">
        <v>7399.6835820006554</v>
      </c>
      <c r="N39" s="2">
        <v>137327.82084777788</v>
      </c>
      <c r="O39" s="76"/>
      <c r="P39" s="72">
        <v>15.781349999999998</v>
      </c>
      <c r="Q39" s="73">
        <v>10599.790903540903</v>
      </c>
      <c r="R39" s="2">
        <v>167279.01017559521</v>
      </c>
      <c r="S39" s="2"/>
      <c r="T39" s="75">
        <v>20.132719999999999</v>
      </c>
      <c r="U39" s="73">
        <v>10000.267309925846</v>
      </c>
      <c r="V39" s="2">
        <v>201332.58167589028</v>
      </c>
      <c r="W39" s="76"/>
      <c r="X39" s="75">
        <v>28.672079999999998</v>
      </c>
      <c r="Y39" s="73">
        <v>9599.5539474076031</v>
      </c>
      <c r="Z39" s="2">
        <v>275239.17874438659</v>
      </c>
      <c r="AA39" s="76"/>
      <c r="AB39" s="75">
        <v>37.487919999999995</v>
      </c>
      <c r="AC39" s="73">
        <v>8600.1964025134766</v>
      </c>
      <c r="AD39" s="2">
        <v>322403.47472171299</v>
      </c>
      <c r="AE39" s="77"/>
      <c r="AF39" s="75">
        <v>23.388999999999999</v>
      </c>
      <c r="AG39" s="73">
        <v>19000.483903630244</v>
      </c>
      <c r="AH39" s="2">
        <v>611435.57201882126</v>
      </c>
      <c r="AI39" s="77"/>
      <c r="AJ39" s="75">
        <v>28.77</v>
      </c>
      <c r="AK39" s="73">
        <v>13199.906191369606</v>
      </c>
      <c r="AL39" s="2">
        <v>379761.30112570355</v>
      </c>
      <c r="AM39" s="77"/>
      <c r="AN39" s="75">
        <v>36.47</v>
      </c>
      <c r="AO39" s="73">
        <v>13800.082908960956</v>
      </c>
      <c r="AP39" s="2">
        <v>503289.02368980605</v>
      </c>
      <c r="AQ39" s="77"/>
      <c r="AR39" s="75">
        <v>40.32</v>
      </c>
      <c r="AS39" s="73">
        <v>16799.873462580781</v>
      </c>
      <c r="AT39" s="2">
        <v>677370.89801125706</v>
      </c>
      <c r="AU39" s="77"/>
      <c r="AV39" s="75" t="e">
        <f>#REF!</f>
        <v>#REF!</v>
      </c>
      <c r="AW39" s="73" t="e">
        <f>#REF!</f>
        <v>#REF!</v>
      </c>
      <c r="AX39" s="2" t="e">
        <f t="shared" si="4"/>
        <v>#REF!</v>
      </c>
      <c r="AY39" s="77"/>
      <c r="AZ39" s="75" t="e">
        <f>#REF!</f>
        <v>#REF!</v>
      </c>
      <c r="BA39" s="73" t="e">
        <f>#REF!</f>
        <v>#REF!</v>
      </c>
      <c r="BB39" s="2" t="e">
        <f t="shared" si="5"/>
        <v>#REF!</v>
      </c>
      <c r="BC39" s="77"/>
      <c r="BD39" s="75" t="e">
        <f>+#REF!</f>
        <v>#REF!</v>
      </c>
      <c r="BE39" s="73" t="e">
        <f>+#REF!</f>
        <v>#REF!</v>
      </c>
      <c r="BF39" s="2" t="e">
        <f t="shared" si="6"/>
        <v>#REF!</v>
      </c>
      <c r="BG39" s="77"/>
      <c r="BH39" s="75" t="e">
        <f>+#REF!</f>
        <v>#REF!</v>
      </c>
      <c r="BI39" s="72" t="e">
        <f>+#REF!</f>
        <v>#REF!</v>
      </c>
      <c r="BJ39" s="73" t="e">
        <f>+#REF!</f>
        <v>#REF!</v>
      </c>
      <c r="BK39" s="2" t="e">
        <f t="shared" si="0"/>
        <v>#REF!</v>
      </c>
      <c r="BL39" s="77"/>
      <c r="BM39" s="91">
        <v>41.25</v>
      </c>
      <c r="BN39" s="72" t="e">
        <f>+#REF!</f>
        <v>#REF!</v>
      </c>
      <c r="BO39" s="73">
        <v>21499.952142708236</v>
      </c>
      <c r="BP39" s="2">
        <f t="shared" si="1"/>
        <v>886873.02588671469</v>
      </c>
      <c r="BQ39" s="77"/>
      <c r="BR39" s="91" t="e">
        <f>+#REF!</f>
        <v>#REF!</v>
      </c>
      <c r="BS39" s="72" t="e">
        <f>+#REF!</f>
        <v>#REF!</v>
      </c>
      <c r="BT39" s="73" t="e">
        <f>+#REF!</f>
        <v>#REF!</v>
      </c>
      <c r="BU39" s="2" t="e">
        <f t="shared" si="2"/>
        <v>#REF!</v>
      </c>
      <c r="BV39" s="77"/>
      <c r="BY39" s="19"/>
    </row>
    <row r="40" spans="2:84">
      <c r="B40" s="70" t="s">
        <v>7</v>
      </c>
      <c r="C40" s="71">
        <v>29</v>
      </c>
      <c r="D40" s="72">
        <v>34.197405410108928</v>
      </c>
      <c r="E40" s="73">
        <v>6300.4096310193872</v>
      </c>
      <c r="F40" s="2">
        <v>215457.66240172478</v>
      </c>
      <c r="G40" s="2"/>
      <c r="H40" s="74">
        <v>22.786099400882428</v>
      </c>
      <c r="I40" s="73">
        <v>6399.576282795796</v>
      </c>
      <c r="J40" s="2">
        <v>145821.38130331467</v>
      </c>
      <c r="K40" s="2"/>
      <c r="L40" s="75">
        <v>18.422318090927682</v>
      </c>
      <c r="M40" s="73">
        <v>7799.567974031389</v>
      </c>
      <c r="N40" s="2">
        <v>143686.12218941862</v>
      </c>
      <c r="O40" s="76"/>
      <c r="P40" s="72">
        <v>17.24794</v>
      </c>
      <c r="Q40" s="73">
        <v>8599.7371794871797</v>
      </c>
      <c r="R40" s="2">
        <v>148327.75088756409</v>
      </c>
      <c r="S40" s="2"/>
      <c r="T40" s="75">
        <v>20.288779999999999</v>
      </c>
      <c r="U40" s="73">
        <v>10400.459334703235</v>
      </c>
      <c r="V40" s="2">
        <v>211012.63134074031</v>
      </c>
      <c r="W40" s="76"/>
      <c r="X40" s="75">
        <v>29.406310000000001</v>
      </c>
      <c r="Y40" s="73">
        <v>9399.5215462044725</v>
      </c>
      <c r="Z40" s="2">
        <v>276405.24443936808</v>
      </c>
      <c r="AA40" s="76"/>
      <c r="AB40" s="75">
        <v>39.292341999999991</v>
      </c>
      <c r="AC40" s="73">
        <v>8100.4153786592797</v>
      </c>
      <c r="AD40" s="2">
        <v>318284.29140033986</v>
      </c>
      <c r="AE40" s="77"/>
      <c r="AF40" s="75">
        <v>23.99</v>
      </c>
      <c r="AG40" s="73">
        <v>18099.535006998423</v>
      </c>
      <c r="AH40" s="2">
        <v>475112.79393370863</v>
      </c>
      <c r="AI40" s="77"/>
      <c r="AJ40" s="75">
        <v>30.12</v>
      </c>
      <c r="AK40" s="73">
        <v>12499.821674260698</v>
      </c>
      <c r="AL40" s="2">
        <v>376494.62882873224</v>
      </c>
      <c r="AM40" s="77"/>
      <c r="AN40" s="75">
        <v>39.74</v>
      </c>
      <c r="AO40" s="73">
        <v>13999.941659966049</v>
      </c>
      <c r="AP40" s="2">
        <v>556357.68156705087</v>
      </c>
      <c r="AQ40" s="77"/>
      <c r="AR40" s="75">
        <v>37.01</v>
      </c>
      <c r="AS40" s="73">
        <v>15200.160576550819</v>
      </c>
      <c r="AT40" s="2">
        <v>562557.94293814583</v>
      </c>
      <c r="AU40" s="77"/>
      <c r="AV40" s="75" t="e">
        <f>#REF!</f>
        <v>#REF!</v>
      </c>
      <c r="AW40" s="73" t="e">
        <f>#REF!</f>
        <v>#REF!</v>
      </c>
      <c r="AX40" s="2" t="e">
        <f t="shared" si="4"/>
        <v>#REF!</v>
      </c>
      <c r="AY40" s="77"/>
      <c r="AZ40" s="75" t="e">
        <f>#REF!</f>
        <v>#REF!</v>
      </c>
      <c r="BA40" s="73" t="e">
        <f>#REF!</f>
        <v>#REF!</v>
      </c>
      <c r="BB40" s="2" t="e">
        <f t="shared" si="5"/>
        <v>#REF!</v>
      </c>
      <c r="BC40" s="77"/>
      <c r="BD40" s="75" t="e">
        <f>+#REF!</f>
        <v>#REF!</v>
      </c>
      <c r="BE40" s="73" t="e">
        <f>+#REF!</f>
        <v>#REF!</v>
      </c>
      <c r="BF40" s="2" t="e">
        <f t="shared" si="6"/>
        <v>#REF!</v>
      </c>
      <c r="BG40" s="77"/>
      <c r="BH40" s="75" t="e">
        <f>+#REF!</f>
        <v>#REF!</v>
      </c>
      <c r="BI40" s="72" t="e">
        <f>+#REF!</f>
        <v>#REF!</v>
      </c>
      <c r="BJ40" s="73" t="e">
        <f>+#REF!</f>
        <v>#REF!</v>
      </c>
      <c r="BK40" s="2" t="e">
        <f t="shared" si="0"/>
        <v>#REF!</v>
      </c>
      <c r="BL40" s="77"/>
      <c r="BM40" s="91">
        <v>42.5</v>
      </c>
      <c r="BN40" s="72" t="e">
        <f>+#REF!</f>
        <v>#REF!</v>
      </c>
      <c r="BO40" s="73">
        <v>20799.775842044135</v>
      </c>
      <c r="BP40" s="2">
        <f t="shared" si="1"/>
        <v>883990.47328687576</v>
      </c>
      <c r="BQ40" s="77"/>
      <c r="BR40" s="91" t="e">
        <f>+#REF!</f>
        <v>#REF!</v>
      </c>
      <c r="BS40" s="72" t="e">
        <f>+#REF!</f>
        <v>#REF!</v>
      </c>
      <c r="BT40" s="73" t="e">
        <f>+#REF!</f>
        <v>#REF!</v>
      </c>
      <c r="BU40" s="2" t="e">
        <f t="shared" si="2"/>
        <v>#REF!</v>
      </c>
      <c r="BV40" s="77"/>
      <c r="BX40" s="72"/>
      <c r="BY40" s="118"/>
    </row>
    <row r="41" spans="2:84">
      <c r="B41" s="70" t="s">
        <v>7</v>
      </c>
      <c r="C41" s="71">
        <v>30</v>
      </c>
      <c r="D41" s="72">
        <v>34.566455894312256</v>
      </c>
      <c r="E41" s="73">
        <v>5599.5363769022306</v>
      </c>
      <c r="F41" s="2">
        <v>193556.127200788</v>
      </c>
      <c r="G41" s="2"/>
      <c r="H41" s="74">
        <v>22.710860927141194</v>
      </c>
      <c r="I41" s="73">
        <v>6000.2958694422114</v>
      </c>
      <c r="J41" s="2">
        <v>136271.88501260182</v>
      </c>
      <c r="K41" s="2"/>
      <c r="L41" s="75">
        <v>18.446453837068788</v>
      </c>
      <c r="M41" s="73">
        <v>7499.7792072426219</v>
      </c>
      <c r="N41" s="2">
        <v>138344.33093460937</v>
      </c>
      <c r="O41" s="76"/>
      <c r="P41" s="72">
        <v>16.6993729</v>
      </c>
      <c r="Q41" s="73">
        <v>9099.8739316239335</v>
      </c>
      <c r="R41" s="2">
        <v>151962.18812717716</v>
      </c>
      <c r="S41" s="2"/>
      <c r="T41" s="75">
        <v>20.321109999999997</v>
      </c>
      <c r="U41" s="73">
        <v>8799.7734596027294</v>
      </c>
      <c r="V41" s="2">
        <v>178821.1644476676</v>
      </c>
      <c r="W41" s="76"/>
      <c r="X41" s="75">
        <v>28.308229000000004</v>
      </c>
      <c r="Y41" s="73">
        <v>8999.6154441764193</v>
      </c>
      <c r="Z41" s="2">
        <v>254763.17490568283</v>
      </c>
      <c r="AA41" s="76"/>
      <c r="AB41" s="75">
        <v>36.608429999999998</v>
      </c>
      <c r="AC41" s="73">
        <v>8700.4450698353121</v>
      </c>
      <c r="AD41" s="2">
        <v>318509.6343079111</v>
      </c>
      <c r="AE41" s="77"/>
      <c r="AF41" s="75">
        <v>24.515999999999998</v>
      </c>
      <c r="AG41" s="73">
        <v>15700.096369754905</v>
      </c>
      <c r="AH41" s="2">
        <v>432223.65305935254</v>
      </c>
      <c r="AI41" s="77"/>
      <c r="AJ41" s="75">
        <v>28.13</v>
      </c>
      <c r="AK41" s="73">
        <v>10699.589773370259</v>
      </c>
      <c r="AL41" s="2">
        <v>300979.46032490535</v>
      </c>
      <c r="AM41" s="77"/>
      <c r="AN41" s="75">
        <v>38.79</v>
      </c>
      <c r="AO41" s="73">
        <v>13999.982042347896</v>
      </c>
      <c r="AP41" s="2">
        <v>543059.30342267489</v>
      </c>
      <c r="AQ41" s="77"/>
      <c r="AR41" s="75">
        <v>36.049999999999997</v>
      </c>
      <c r="AS41" s="73">
        <v>15700.163197236367</v>
      </c>
      <c r="AT41" s="2">
        <v>565990.88326037093</v>
      </c>
      <c r="AU41" s="77"/>
      <c r="AV41" s="75" t="e">
        <f>#REF!</f>
        <v>#REF!</v>
      </c>
      <c r="AW41" s="73" t="e">
        <f>#REF!</f>
        <v>#REF!</v>
      </c>
      <c r="AX41" s="2" t="e">
        <f t="shared" si="4"/>
        <v>#REF!</v>
      </c>
      <c r="AY41" s="77"/>
      <c r="AZ41" s="75" t="e">
        <f>#REF!</f>
        <v>#REF!</v>
      </c>
      <c r="BA41" s="73" t="e">
        <f>#REF!</f>
        <v>#REF!</v>
      </c>
      <c r="BB41" s="2" t="e">
        <f t="shared" si="5"/>
        <v>#REF!</v>
      </c>
      <c r="BC41" s="77"/>
      <c r="BD41" s="75" t="e">
        <f>+#REF!</f>
        <v>#REF!</v>
      </c>
      <c r="BE41" s="73" t="e">
        <f>+#REF!</f>
        <v>#REF!</v>
      </c>
      <c r="BF41" s="2" t="e">
        <f t="shared" si="6"/>
        <v>#REF!</v>
      </c>
      <c r="BG41" s="77"/>
      <c r="BH41" s="75" t="e">
        <f>+#REF!</f>
        <v>#REF!</v>
      </c>
      <c r="BI41" s="72" t="e">
        <f>+#REF!</f>
        <v>#REF!</v>
      </c>
      <c r="BJ41" s="73" t="e">
        <f>+#REF!</f>
        <v>#REF!</v>
      </c>
      <c r="BK41" s="2" t="e">
        <f t="shared" si="0"/>
        <v>#REF!</v>
      </c>
      <c r="BL41" s="77"/>
      <c r="BM41" s="91">
        <v>43.95</v>
      </c>
      <c r="BN41" s="72" t="e">
        <f>+#REF!</f>
        <v>#REF!</v>
      </c>
      <c r="BO41" s="73">
        <v>20900.141844605259</v>
      </c>
      <c r="BP41" s="2">
        <f t="shared" si="1"/>
        <v>918561.23407040117</v>
      </c>
      <c r="BQ41" s="77"/>
      <c r="BR41" s="91" t="e">
        <f>+#REF!</f>
        <v>#REF!</v>
      </c>
      <c r="BS41" s="72" t="e">
        <f>+#REF!</f>
        <v>#REF!</v>
      </c>
      <c r="BT41" s="73" t="e">
        <f>+#REF!</f>
        <v>#REF!</v>
      </c>
      <c r="BU41" s="2" t="e">
        <f t="shared" si="2"/>
        <v>#REF!</v>
      </c>
      <c r="BV41" s="77"/>
      <c r="BX41" s="72" t="e">
        <f>AVERAGE($BH$38:BH41)</f>
        <v>#REF!</v>
      </c>
      <c r="BY41" s="118"/>
      <c r="BZ41" s="72">
        <f>AVERAGE($BM$38:BM41)</f>
        <v>41.385000000000005</v>
      </c>
      <c r="CA41" s="72" t="e">
        <f>BZ41-BX41</f>
        <v>#REF!</v>
      </c>
    </row>
    <row r="42" spans="2:84">
      <c r="B42" s="70" t="s">
        <v>7</v>
      </c>
      <c r="C42" s="71">
        <v>31</v>
      </c>
      <c r="D42" s="72">
        <v>34.806420132690981</v>
      </c>
      <c r="E42" s="73">
        <v>6600.3327079424653</v>
      </c>
      <c r="F42" s="2">
        <v>229733.9532481874</v>
      </c>
      <c r="G42" s="2"/>
      <c r="H42" s="74">
        <v>22.867178592793454</v>
      </c>
      <c r="I42" s="73">
        <v>6400.3868787039528</v>
      </c>
      <c r="J42" s="2">
        <v>146358.78981829513</v>
      </c>
      <c r="K42" s="2"/>
      <c r="L42" s="75">
        <v>20.159797518720989</v>
      </c>
      <c r="M42" s="73">
        <v>7300.2331218916579</v>
      </c>
      <c r="N42" s="2">
        <v>147171.22157679623</v>
      </c>
      <c r="O42" s="76"/>
      <c r="P42" s="72">
        <v>16.735230000000001</v>
      </c>
      <c r="Q42" s="73">
        <v>9500.4771062271066</v>
      </c>
      <c r="R42" s="2">
        <v>158992.66948244508</v>
      </c>
      <c r="S42" s="2"/>
      <c r="T42" s="75">
        <v>21.39161</v>
      </c>
      <c r="U42" s="73">
        <v>8599.8268858512765</v>
      </c>
      <c r="V42" s="2">
        <v>183964.14280964504</v>
      </c>
      <c r="W42" s="76"/>
      <c r="X42" s="75">
        <v>27.12462</v>
      </c>
      <c r="Y42" s="73">
        <v>7699.5211590577437</v>
      </c>
      <c r="Z42" s="2">
        <v>208846.58562140085</v>
      </c>
      <c r="AA42" s="76"/>
      <c r="AB42" s="75">
        <v>37.155169999999998</v>
      </c>
      <c r="AC42" s="73">
        <v>9600.4549867476708</v>
      </c>
      <c r="AD42" s="2">
        <v>356706.53710995743</v>
      </c>
      <c r="AE42" s="77"/>
      <c r="AF42" s="75">
        <v>24.890999999999998</v>
      </c>
      <c r="AG42" s="73">
        <v>15599.948837070786</v>
      </c>
      <c r="AH42" s="2">
        <v>411370.65083355666</v>
      </c>
      <c r="AI42" s="77"/>
      <c r="AJ42" s="75">
        <v>27.28</v>
      </c>
      <c r="AK42" s="73">
        <v>11899.643259179844</v>
      </c>
      <c r="AL42" s="2">
        <v>324622.26811042614</v>
      </c>
      <c r="AM42" s="77"/>
      <c r="AN42" s="75">
        <v>32.520000000000003</v>
      </c>
      <c r="AO42" s="73">
        <v>14199.687125882247</v>
      </c>
      <c r="AP42" s="2">
        <v>461773.82533369068</v>
      </c>
      <c r="AQ42" s="77"/>
      <c r="AR42" s="75">
        <v>36.96</v>
      </c>
      <c r="AS42" s="73">
        <v>14799.835224396198</v>
      </c>
      <c r="AT42" s="2">
        <v>547001.90989368351</v>
      </c>
      <c r="AU42" s="77"/>
      <c r="AV42" s="75" t="e">
        <f>#REF!</f>
        <v>#REF!</v>
      </c>
      <c r="AW42" s="73" t="e">
        <f>#REF!</f>
        <v>#REF!</v>
      </c>
      <c r="AX42" s="2" t="e">
        <f t="shared" si="4"/>
        <v>#REF!</v>
      </c>
      <c r="AY42" s="77"/>
      <c r="AZ42" s="75" t="e">
        <f>#REF!</f>
        <v>#REF!</v>
      </c>
      <c r="BA42" s="73" t="e">
        <f>#REF!</f>
        <v>#REF!</v>
      </c>
      <c r="BB42" s="2" t="e">
        <f t="shared" si="5"/>
        <v>#REF!</v>
      </c>
      <c r="BC42" s="77"/>
      <c r="BD42" s="75" t="e">
        <f>+#REF!</f>
        <v>#REF!</v>
      </c>
      <c r="BE42" s="73" t="e">
        <f>+#REF!</f>
        <v>#REF!</v>
      </c>
      <c r="BF42" s="2" t="e">
        <f t="shared" si="6"/>
        <v>#REF!</v>
      </c>
      <c r="BG42" s="77"/>
      <c r="BH42" s="75" t="e">
        <f>+#REF!</f>
        <v>#REF!</v>
      </c>
      <c r="BI42" s="72" t="e">
        <f>+#REF!</f>
        <v>#REF!</v>
      </c>
      <c r="BJ42" s="73" t="e">
        <f>+#REF!</f>
        <v>#REF!</v>
      </c>
      <c r="BK42" s="2" t="e">
        <f t="shared" si="0"/>
        <v>#REF!</v>
      </c>
      <c r="BL42" s="77"/>
      <c r="BM42" s="91">
        <v>44.25</v>
      </c>
      <c r="BN42" s="72" t="e">
        <f>+#REF!</f>
        <v>#REF!</v>
      </c>
      <c r="BO42" s="73">
        <v>19399.619941034573</v>
      </c>
      <c r="BP42" s="2">
        <f t="shared" si="1"/>
        <v>858433.18239077984</v>
      </c>
      <c r="BQ42" s="77"/>
      <c r="BR42" s="91" t="e">
        <f>+#REF!</f>
        <v>#REF!</v>
      </c>
      <c r="BS42" s="72" t="e">
        <f>+#REF!</f>
        <v>#REF!</v>
      </c>
      <c r="BT42" s="73" t="e">
        <f>+#REF!</f>
        <v>#REF!</v>
      </c>
      <c r="BU42" s="2" t="e">
        <f t="shared" si="2"/>
        <v>#REF!</v>
      </c>
      <c r="BV42" s="77"/>
      <c r="BX42" s="72" t="e">
        <f>AVERAGE($BH$38:BH42)</f>
        <v>#REF!</v>
      </c>
      <c r="BY42" s="118"/>
      <c r="BZ42" s="72"/>
      <c r="CA42" s="72" t="e">
        <f t="shared" ref="CA42:CA50" si="15">BZ42-BX42</f>
        <v>#REF!</v>
      </c>
    </row>
    <row r="43" spans="2:84">
      <c r="B43" s="70" t="s">
        <v>7</v>
      </c>
      <c r="C43" s="71">
        <v>32</v>
      </c>
      <c r="D43" s="72">
        <v>35.284344842482867</v>
      </c>
      <c r="E43" s="73">
        <v>7099.8651240358568</v>
      </c>
      <c r="F43" s="2">
        <v>250514.08937159856</v>
      </c>
      <c r="G43" s="2"/>
      <c r="H43" s="74">
        <v>22.717532330764953</v>
      </c>
      <c r="I43" s="73">
        <v>6000.4615384615381</v>
      </c>
      <c r="J43" s="2">
        <v>136315.67899951161</v>
      </c>
      <c r="K43" s="2"/>
      <c r="L43" s="75">
        <v>21.676433609872113</v>
      </c>
      <c r="M43" s="73">
        <v>7800.0740045861994</v>
      </c>
      <c r="N43" s="2">
        <v>169077.78631250205</v>
      </c>
      <c r="O43" s="76"/>
      <c r="P43" s="72">
        <v>16.780889999999999</v>
      </c>
      <c r="Q43" s="73">
        <v>8099.5793650793648</v>
      </c>
      <c r="R43" s="2">
        <v>135918.15037166665</v>
      </c>
      <c r="S43" s="2"/>
      <c r="T43" s="75">
        <v>23.075859999999999</v>
      </c>
      <c r="U43" s="73">
        <v>9600.2076893296417</v>
      </c>
      <c r="V43" s="2">
        <v>221533.04860989429</v>
      </c>
      <c r="W43" s="76"/>
      <c r="X43" s="75">
        <v>26.983379999999997</v>
      </c>
      <c r="Y43" s="73">
        <v>8400.3772893772875</v>
      </c>
      <c r="Z43" s="2">
        <v>226670.5725426373</v>
      </c>
      <c r="AA43" s="76"/>
      <c r="AB43" s="75">
        <v>37.413739999999997</v>
      </c>
      <c r="AC43" s="73">
        <v>8599.8976741415754</v>
      </c>
      <c r="AD43" s="2">
        <v>321754.33560693759</v>
      </c>
      <c r="AE43" s="77"/>
      <c r="AF43" s="75">
        <v>27.004000000000001</v>
      </c>
      <c r="AG43" s="73">
        <v>17100.29521427082</v>
      </c>
      <c r="AH43" s="2">
        <v>464444.01801959547</v>
      </c>
      <c r="AI43" s="77"/>
      <c r="AJ43" s="75">
        <v>29.65</v>
      </c>
      <c r="AK43" s="73">
        <v>11899.590398761129</v>
      </c>
      <c r="AL43" s="2">
        <v>352822.85532326746</v>
      </c>
      <c r="AM43" s="77"/>
      <c r="AN43" s="75">
        <v>29.43</v>
      </c>
      <c r="AO43" s="73">
        <v>15300.067333750259</v>
      </c>
      <c r="AP43" s="2">
        <v>450280.98163227015</v>
      </c>
      <c r="AQ43" s="77"/>
      <c r="AR43" s="75">
        <v>40.25</v>
      </c>
      <c r="AS43" s="73">
        <v>15400.213883677297</v>
      </c>
      <c r="AT43" s="2">
        <v>619858.60881801124</v>
      </c>
      <c r="AU43" s="77"/>
      <c r="AV43" s="75" t="e">
        <f>#REF!</f>
        <v>#REF!</v>
      </c>
      <c r="AW43" s="73" t="e">
        <f>#REF!</f>
        <v>#REF!</v>
      </c>
      <c r="AX43" s="2" t="e">
        <f t="shared" si="4"/>
        <v>#REF!</v>
      </c>
      <c r="AY43" s="77"/>
      <c r="AZ43" s="75" t="e">
        <f>#REF!</f>
        <v>#REF!</v>
      </c>
      <c r="BA43" s="73" t="e">
        <f>#REF!</f>
        <v>#REF!</v>
      </c>
      <c r="BB43" s="2" t="e">
        <f t="shared" si="5"/>
        <v>#REF!</v>
      </c>
      <c r="BC43" s="77"/>
      <c r="BD43" s="75" t="e">
        <f>+#REF!</f>
        <v>#REF!</v>
      </c>
      <c r="BE43" s="73" t="e">
        <f>+#REF!</f>
        <v>#REF!</v>
      </c>
      <c r="BF43" s="2" t="e">
        <f t="shared" si="6"/>
        <v>#REF!</v>
      </c>
      <c r="BG43" s="77"/>
      <c r="BH43" s="75" t="e">
        <f>+#REF!</f>
        <v>#REF!</v>
      </c>
      <c r="BI43" s="72" t="e">
        <f>+#REF!</f>
        <v>#REF!</v>
      </c>
      <c r="BJ43" s="73" t="e">
        <f>+#REF!</f>
        <v>#REF!</v>
      </c>
      <c r="BK43" s="2" t="e">
        <f t="shared" si="0"/>
        <v>#REF!</v>
      </c>
      <c r="BL43" s="77"/>
      <c r="BM43" s="91">
        <v>45.05</v>
      </c>
      <c r="BN43" s="72" t="e">
        <f>+#REF!</f>
        <v>#REF!</v>
      </c>
      <c r="BO43" s="73">
        <v>20600.337234581137</v>
      </c>
      <c r="BP43" s="2">
        <f t="shared" si="1"/>
        <v>928045.19241788017</v>
      </c>
      <c r="BQ43" s="77"/>
      <c r="BR43" s="91" t="e">
        <f>+#REF!</f>
        <v>#REF!</v>
      </c>
      <c r="BS43" s="72" t="e">
        <f>+#REF!</f>
        <v>#REF!</v>
      </c>
      <c r="BT43" s="73" t="e">
        <f>+#REF!</f>
        <v>#REF!</v>
      </c>
      <c r="BU43" s="2" t="e">
        <f t="shared" si="2"/>
        <v>#REF!</v>
      </c>
      <c r="BV43" s="77"/>
      <c r="BX43" s="72" t="e">
        <f>AVERAGE($BH$38:BH43)</f>
        <v>#REF!</v>
      </c>
      <c r="BY43" s="118"/>
      <c r="BZ43" s="72"/>
      <c r="CA43" s="72" t="e">
        <f t="shared" si="15"/>
        <v>#REF!</v>
      </c>
    </row>
    <row r="44" spans="2:84">
      <c r="B44" s="70" t="s">
        <v>7</v>
      </c>
      <c r="C44" s="71">
        <v>33</v>
      </c>
      <c r="D44" s="72">
        <v>33.025591938386761</v>
      </c>
      <c r="E44" s="73">
        <v>7000.498228059203</v>
      </c>
      <c r="F44" s="2">
        <v>231195.59784528281</v>
      </c>
      <c r="G44" s="2"/>
      <c r="H44" s="74">
        <v>22.28345192427091</v>
      </c>
      <c r="I44" s="73">
        <v>7199.9491050954466</v>
      </c>
      <c r="J44" s="2">
        <v>160439.71974059174</v>
      </c>
      <c r="K44" s="2"/>
      <c r="L44" s="75">
        <v>21.993511501108888</v>
      </c>
      <c r="M44" s="73">
        <v>7800.3161797552029</v>
      </c>
      <c r="N44" s="2">
        <v>171556.34361173181</v>
      </c>
      <c r="O44" s="76"/>
      <c r="P44" s="72">
        <v>17.38945</v>
      </c>
      <c r="Q44" s="73">
        <v>10200.336385836386</v>
      </c>
      <c r="R44" s="2">
        <v>177378.23956468256</v>
      </c>
      <c r="S44" s="2"/>
      <c r="T44" s="75">
        <v>22.601569999999999</v>
      </c>
      <c r="U44" s="73">
        <v>8300.2924446826873</v>
      </c>
      <c r="V44" s="2">
        <v>187599.64070896688</v>
      </c>
      <c r="W44" s="76"/>
      <c r="X44" s="75">
        <v>26.922639000000004</v>
      </c>
      <c r="Y44" s="73">
        <v>10399.695136841479</v>
      </c>
      <c r="Z44" s="2">
        <v>279987.23787923879</v>
      </c>
      <c r="AA44" s="76"/>
      <c r="AB44" s="75">
        <v>37.181919999999998</v>
      </c>
      <c r="AC44" s="73">
        <v>9700.2074213049818</v>
      </c>
      <c r="AD44" s="2">
        <v>360672.33632236812</v>
      </c>
      <c r="AE44" s="77"/>
      <c r="AF44" s="75">
        <v>28.69</v>
      </c>
      <c r="AG44" s="73">
        <v>18000.095893266629</v>
      </c>
      <c r="AH44" s="2">
        <v>480782.5613091517</v>
      </c>
      <c r="AI44" s="77"/>
      <c r="AJ44" s="75">
        <v>30.74</v>
      </c>
      <c r="AK44" s="73">
        <v>12100.355490038415</v>
      </c>
      <c r="AL44" s="2">
        <v>371964.92776378087</v>
      </c>
      <c r="AM44" s="77"/>
      <c r="AN44" s="75">
        <v>28.58</v>
      </c>
      <c r="AO44" s="73">
        <v>15800.493552517941</v>
      </c>
      <c r="AP44" s="2">
        <v>451578.10573096271</v>
      </c>
      <c r="AQ44" s="77"/>
      <c r="AR44" s="75">
        <v>43.22</v>
      </c>
      <c r="AS44" s="73">
        <v>16099.995592483398</v>
      </c>
      <c r="AT44" s="2">
        <v>695841.80950713239</v>
      </c>
      <c r="AU44" s="77"/>
      <c r="AV44" s="75" t="e">
        <f>#REF!</f>
        <v>#REF!</v>
      </c>
      <c r="AW44" s="73" t="e">
        <f>#REF!</f>
        <v>#REF!</v>
      </c>
      <c r="AX44" s="2" t="e">
        <f t="shared" si="4"/>
        <v>#REF!</v>
      </c>
      <c r="AY44" s="77"/>
      <c r="AZ44" s="75" t="e">
        <f>#REF!</f>
        <v>#REF!</v>
      </c>
      <c r="BA44" s="73" t="e">
        <f>#REF!</f>
        <v>#REF!</v>
      </c>
      <c r="BB44" s="2" t="e">
        <f t="shared" si="5"/>
        <v>#REF!</v>
      </c>
      <c r="BC44" s="77"/>
      <c r="BD44" s="75" t="e">
        <f>+#REF!</f>
        <v>#REF!</v>
      </c>
      <c r="BE44" s="73" t="e">
        <f>+#REF!</f>
        <v>#REF!</v>
      </c>
      <c r="BF44" s="2" t="e">
        <f t="shared" si="6"/>
        <v>#REF!</v>
      </c>
      <c r="BG44" s="77"/>
      <c r="BH44" s="75" t="e">
        <f>+#REF!</f>
        <v>#REF!</v>
      </c>
      <c r="BI44" s="72" t="e">
        <f>+#REF!</f>
        <v>#REF!</v>
      </c>
      <c r="BJ44" s="73" t="e">
        <f>+#REF!</f>
        <v>#REF!</v>
      </c>
      <c r="BK44" s="2" t="e">
        <f t="shared" si="0"/>
        <v>#REF!</v>
      </c>
      <c r="BL44" s="77"/>
      <c r="BM44" s="91">
        <v>45.07</v>
      </c>
      <c r="BN44" s="72" t="e">
        <f>+#REF!</f>
        <v>#REF!</v>
      </c>
      <c r="BO44" s="73">
        <v>21999.645433157624</v>
      </c>
      <c r="BP44" s="2">
        <f t="shared" si="1"/>
        <v>991524.01967241417</v>
      </c>
      <c r="BQ44" s="77"/>
      <c r="BR44" s="91" t="e">
        <f>+#REF!</f>
        <v>#REF!</v>
      </c>
      <c r="BS44" s="72" t="e">
        <f>+#REF!</f>
        <v>#REF!</v>
      </c>
      <c r="BT44" s="73" t="e">
        <f>+#REF!</f>
        <v>#REF!</v>
      </c>
      <c r="BU44" s="2" t="e">
        <f t="shared" si="2"/>
        <v>#REF!</v>
      </c>
      <c r="BV44" s="77"/>
      <c r="BX44" s="72" t="e">
        <f>AVERAGE($BH$38:BH44)</f>
        <v>#REF!</v>
      </c>
      <c r="BY44" s="118"/>
      <c r="BZ44" s="72"/>
      <c r="CA44" s="72" t="e">
        <f t="shared" si="15"/>
        <v>#REF!</v>
      </c>
    </row>
    <row r="45" spans="2:84">
      <c r="B45" s="70" t="s">
        <v>7</v>
      </c>
      <c r="C45" s="71">
        <v>34</v>
      </c>
      <c r="D45" s="72">
        <v>31.769878108639709</v>
      </c>
      <c r="E45" s="73">
        <v>8100.3589743589746</v>
      </c>
      <c r="F45" s="2">
        <v>257347.4172516104</v>
      </c>
      <c r="G45" s="2"/>
      <c r="H45" s="74">
        <v>21.872654649041248</v>
      </c>
      <c r="I45" s="73">
        <v>7500.3758301319276</v>
      </c>
      <c r="J45" s="2">
        <v>164053.1302704917</v>
      </c>
      <c r="K45" s="2"/>
      <c r="L45" s="75">
        <v>20.889686951794367</v>
      </c>
      <c r="M45" s="73">
        <v>7599.5373298787927</v>
      </c>
      <c r="N45" s="2">
        <v>158751.95579964321</v>
      </c>
      <c r="O45" s="76"/>
      <c r="P45" s="72">
        <v>17.964500000000001</v>
      </c>
      <c r="Q45" s="73">
        <v>8799.8809523809505</v>
      </c>
      <c r="R45" s="2">
        <v>158085.46136904758</v>
      </c>
      <c r="S45" s="2"/>
      <c r="T45" s="75">
        <v>21.871639999999999</v>
      </c>
      <c r="U45" s="73">
        <v>8999.5293487000818</v>
      </c>
      <c r="V45" s="2">
        <v>196834.46608420266</v>
      </c>
      <c r="W45" s="76"/>
      <c r="X45" s="75">
        <v>27.320699999999999</v>
      </c>
      <c r="Y45" s="73">
        <v>10700.298341225171</v>
      </c>
      <c r="Z45" s="2">
        <v>292339.64089111052</v>
      </c>
      <c r="AA45" s="76"/>
      <c r="AB45" s="75">
        <v>36.055585999999998</v>
      </c>
      <c r="AC45" s="73">
        <v>10399.737514518003</v>
      </c>
      <c r="AD45" s="2">
        <v>374968.63033213007</v>
      </c>
      <c r="AE45" s="77"/>
      <c r="AF45" s="25">
        <v>27.105</v>
      </c>
      <c r="AG45" s="26">
        <v>19500.396021322849</v>
      </c>
      <c r="AH45" s="27">
        <v>461184.36590428534</v>
      </c>
      <c r="AI45" s="77"/>
      <c r="AJ45" s="75">
        <v>26.41</v>
      </c>
      <c r="AK45" s="73">
        <v>13000.364156169035</v>
      </c>
      <c r="AL45" s="2">
        <v>343339.61736442422</v>
      </c>
      <c r="AM45" s="77"/>
      <c r="AN45" s="75">
        <v>28.11</v>
      </c>
      <c r="AO45" s="73">
        <v>16400.249560737364</v>
      </c>
      <c r="AP45" s="2">
        <v>461011.01515232731</v>
      </c>
      <c r="AQ45" s="77"/>
      <c r="AR45" s="75">
        <v>39.380000000000003</v>
      </c>
      <c r="AS45" s="73">
        <v>17899.865689865688</v>
      </c>
      <c r="AT45" s="2">
        <v>704896.71086691087</v>
      </c>
      <c r="AU45" s="77"/>
      <c r="AV45" s="75" t="e">
        <f>#REF!</f>
        <v>#REF!</v>
      </c>
      <c r="AW45" s="73" t="e">
        <f>#REF!</f>
        <v>#REF!</v>
      </c>
      <c r="AX45" s="2" t="e">
        <f t="shared" si="4"/>
        <v>#REF!</v>
      </c>
      <c r="AY45" s="77"/>
      <c r="AZ45" s="75" t="e">
        <f>#REF!</f>
        <v>#REF!</v>
      </c>
      <c r="BA45" s="73" t="e">
        <f>#REF!</f>
        <v>#REF!</v>
      </c>
      <c r="BB45" s="2" t="e">
        <f t="shared" si="5"/>
        <v>#REF!</v>
      </c>
      <c r="BC45" s="77"/>
      <c r="BD45" s="75" t="e">
        <f>+#REF!</f>
        <v>#REF!</v>
      </c>
      <c r="BE45" s="73" t="e">
        <f>+#REF!</f>
        <v>#REF!</v>
      </c>
      <c r="BF45" s="2" t="e">
        <f t="shared" si="6"/>
        <v>#REF!</v>
      </c>
      <c r="BG45" s="77"/>
      <c r="BH45" s="75" t="e">
        <f>+#REF!</f>
        <v>#REF!</v>
      </c>
      <c r="BI45" s="72" t="e">
        <f>+#REF!</f>
        <v>#REF!</v>
      </c>
      <c r="BJ45" s="73" t="e">
        <f>+#REF!</f>
        <v>#REF!</v>
      </c>
      <c r="BK45" s="2" t="e">
        <f t="shared" si="0"/>
        <v>#REF!</v>
      </c>
      <c r="BL45" s="77"/>
      <c r="BM45" s="91">
        <v>39.200000000000003</v>
      </c>
      <c r="BN45" s="72" t="e">
        <f>+#REF!</f>
        <v>#REF!</v>
      </c>
      <c r="BO45" s="73">
        <v>23699.832365466511</v>
      </c>
      <c r="BP45" s="2">
        <f t="shared" si="1"/>
        <v>929033.42872628733</v>
      </c>
      <c r="BQ45" s="77"/>
      <c r="BR45" s="91" t="e">
        <f>+#REF!</f>
        <v>#REF!</v>
      </c>
      <c r="BS45" s="72" t="e">
        <f>+#REF!</f>
        <v>#REF!</v>
      </c>
      <c r="BT45" s="73" t="e">
        <f>+#REF!</f>
        <v>#REF!</v>
      </c>
      <c r="BU45" s="2" t="e">
        <f t="shared" si="2"/>
        <v>#REF!</v>
      </c>
      <c r="BV45" s="77"/>
      <c r="BX45" s="72" t="e">
        <f>AVERAGE($BH$38:BH45)</f>
        <v>#REF!</v>
      </c>
      <c r="BY45" s="118"/>
      <c r="BZ45" s="72"/>
      <c r="CA45" s="72" t="e">
        <f t="shared" si="15"/>
        <v>#REF!</v>
      </c>
    </row>
    <row r="46" spans="2:84">
      <c r="B46" s="70" t="s">
        <v>7</v>
      </c>
      <c r="C46" s="71">
        <v>35</v>
      </c>
      <c r="D46" s="72">
        <v>30.202749707088199</v>
      </c>
      <c r="E46" s="73">
        <v>8799.8080050031276</v>
      </c>
      <c r="F46" s="2">
        <v>265778.39864554058</v>
      </c>
      <c r="G46" s="2"/>
      <c r="H46" s="74">
        <v>20.941829670820109</v>
      </c>
      <c r="I46" s="73">
        <v>8300.4047767950215</v>
      </c>
      <c r="J46" s="2">
        <v>173825.66303450294</v>
      </c>
      <c r="K46" s="2"/>
      <c r="L46" s="75">
        <v>20.427776812245479</v>
      </c>
      <c r="M46" s="73">
        <v>7900.2749635188666</v>
      </c>
      <c r="N46" s="2">
        <v>161385.05371013421</v>
      </c>
      <c r="O46" s="76"/>
      <c r="P46" s="72">
        <v>18.73189</v>
      </c>
      <c r="Q46" s="73">
        <v>10200.363247863246</v>
      </c>
      <c r="R46" s="2">
        <v>191072.08231901706</v>
      </c>
      <c r="T46" s="75">
        <v>21.441599999999998</v>
      </c>
      <c r="U46" s="73">
        <v>9599.6765835790229</v>
      </c>
      <c r="V46" s="2">
        <v>205832.42543446796</v>
      </c>
      <c r="W46" s="76"/>
      <c r="X46" s="75">
        <v>27.912275000000005</v>
      </c>
      <c r="Y46" s="73">
        <v>11299.777539533634</v>
      </c>
      <c r="Z46" s="2">
        <v>315402.49812228623</v>
      </c>
      <c r="AA46" s="76"/>
      <c r="AB46" s="75">
        <v>31.904730000000001</v>
      </c>
      <c r="AC46" s="73">
        <v>10399.816313767533</v>
      </c>
      <c r="AD46" s="2">
        <v>331803.33154034842</v>
      </c>
      <c r="AE46" s="77"/>
      <c r="AF46" s="25">
        <v>25.754999999999999</v>
      </c>
      <c r="AG46" s="26">
        <v>20099.558265582655</v>
      </c>
      <c r="AH46" s="27">
        <v>491032.20842818427</v>
      </c>
      <c r="AI46" s="77"/>
      <c r="AJ46" s="75">
        <v>24.51</v>
      </c>
      <c r="AK46" s="73">
        <v>12599.966884064444</v>
      </c>
      <c r="AL46" s="2">
        <v>308825.18832841958</v>
      </c>
      <c r="AM46" s="77"/>
      <c r="AN46" s="75">
        <v>26.54</v>
      </c>
      <c r="AO46" s="73">
        <v>17599.988832305909</v>
      </c>
      <c r="AP46" s="2">
        <v>467103.7036093988</v>
      </c>
      <c r="AQ46" s="77"/>
      <c r="AR46" s="75">
        <v>35.9</v>
      </c>
      <c r="AS46" s="73">
        <v>18499.737782542663</v>
      </c>
      <c r="AT46" s="2">
        <v>664140.58639328158</v>
      </c>
      <c r="AU46" s="77"/>
      <c r="AV46" s="75" t="e">
        <f>#REF!</f>
        <v>#REF!</v>
      </c>
      <c r="AW46" s="73" t="e">
        <f>#REF!</f>
        <v>#REF!</v>
      </c>
      <c r="AX46" s="2" t="e">
        <f t="shared" si="4"/>
        <v>#REF!</v>
      </c>
      <c r="AY46" s="77"/>
      <c r="AZ46" s="75" t="e">
        <f>#REF!</f>
        <v>#REF!</v>
      </c>
      <c r="BA46" s="73" t="e">
        <f>#REF!</f>
        <v>#REF!</v>
      </c>
      <c r="BB46" s="2" t="e">
        <f t="shared" si="5"/>
        <v>#REF!</v>
      </c>
      <c r="BC46" s="77"/>
      <c r="BD46" s="75" t="e">
        <f>+#REF!</f>
        <v>#REF!</v>
      </c>
      <c r="BE46" s="73" t="e">
        <f>+#REF!</f>
        <v>#REF!</v>
      </c>
      <c r="BF46" s="2" t="e">
        <f t="shared" si="6"/>
        <v>#REF!</v>
      </c>
      <c r="BG46" s="77"/>
      <c r="BH46" s="75" t="e">
        <f>+#REF!</f>
        <v>#REF!</v>
      </c>
      <c r="BI46" s="72" t="e">
        <f>+#REF!</f>
        <v>#REF!</v>
      </c>
      <c r="BJ46" s="73" t="e">
        <f>+#REF!</f>
        <v>#REF!</v>
      </c>
      <c r="BK46" s="2" t="e">
        <f t="shared" si="0"/>
        <v>#REF!</v>
      </c>
      <c r="BL46" s="77"/>
      <c r="BM46" s="91">
        <v>36.89</v>
      </c>
      <c r="BN46" s="72" t="e">
        <f>+#REF!</f>
        <v>#REF!</v>
      </c>
      <c r="BO46" s="73">
        <v>24399.98606271777</v>
      </c>
      <c r="BP46" s="2">
        <f t="shared" si="1"/>
        <v>900115.48585365852</v>
      </c>
      <c r="BQ46" s="77"/>
      <c r="BR46" s="91" t="e">
        <f>+#REF!</f>
        <v>#REF!</v>
      </c>
      <c r="BS46" s="72" t="e">
        <f>+#REF!</f>
        <v>#REF!</v>
      </c>
      <c r="BT46" s="73" t="e">
        <f>+#REF!</f>
        <v>#REF!</v>
      </c>
      <c r="BU46" s="2" t="e">
        <f t="shared" si="2"/>
        <v>#REF!</v>
      </c>
      <c r="BV46" s="77"/>
      <c r="BX46" s="72" t="e">
        <f>AVERAGE($BH$38:BH46)</f>
        <v>#REF!</v>
      </c>
      <c r="BY46" s="118"/>
      <c r="BZ46" s="72"/>
      <c r="CA46" s="72" t="e">
        <f t="shared" si="15"/>
        <v>#REF!</v>
      </c>
    </row>
    <row r="47" spans="2:84" ht="15.75">
      <c r="B47" s="70" t="s">
        <v>7</v>
      </c>
      <c r="C47" s="71">
        <v>36</v>
      </c>
      <c r="D47" s="72">
        <v>28.545207993758495</v>
      </c>
      <c r="E47" s="73">
        <v>8500.2685011465492</v>
      </c>
      <c r="F47" s="2">
        <v>242641.93236802201</v>
      </c>
      <c r="G47" s="2"/>
      <c r="H47" s="74">
        <v>21.210750315805807</v>
      </c>
      <c r="I47" s="73">
        <v>7799.7450787694688</v>
      </c>
      <c r="J47" s="2">
        <v>165438.44539271429</v>
      </c>
      <c r="K47" s="2"/>
      <c r="L47" s="75">
        <v>20.157273026312144</v>
      </c>
      <c r="M47" s="73">
        <v>7899.6426337889743</v>
      </c>
      <c r="N47" s="2">
        <v>159235.25337957992</v>
      </c>
      <c r="O47" s="76"/>
      <c r="P47" s="72">
        <v>20.193250000000003</v>
      </c>
      <c r="Q47" s="73">
        <v>10899.97557997558</v>
      </c>
      <c r="R47" s="2">
        <v>220105.93188034193</v>
      </c>
      <c r="S47" s="2"/>
      <c r="T47" s="75">
        <v>20.952279999999998</v>
      </c>
      <c r="U47" s="73">
        <v>10100.163852407755</v>
      </c>
      <c r="V47" s="2">
        <v>211621.46108152595</v>
      </c>
      <c r="W47" s="76"/>
      <c r="X47" s="75">
        <v>26.44267</v>
      </c>
      <c r="Y47" s="73">
        <v>10699.827809047323</v>
      </c>
      <c r="Z47" s="2">
        <v>282932.01581146137</v>
      </c>
      <c r="AA47" s="76"/>
      <c r="AB47" s="75">
        <v>30.212679999999999</v>
      </c>
      <c r="AC47" s="73">
        <v>10800.072932487565</v>
      </c>
      <c r="AD47" s="2">
        <v>326299.14748590841</v>
      </c>
      <c r="AE47" s="76"/>
      <c r="AF47" s="25">
        <v>26.478999999999999</v>
      </c>
      <c r="AG47" s="26">
        <v>20299.971589386227</v>
      </c>
      <c r="AH47" s="27">
        <v>497146.30422406865</v>
      </c>
      <c r="AI47" s="76"/>
      <c r="AJ47" s="75">
        <v>27.75</v>
      </c>
      <c r="AK47" s="73">
        <v>13199.573006938861</v>
      </c>
      <c r="AL47" s="2">
        <v>366288.15094255342</v>
      </c>
      <c r="AM47" s="76"/>
      <c r="AN47" s="75">
        <v>29</v>
      </c>
      <c r="AO47" s="73">
        <v>17100.115429286161</v>
      </c>
      <c r="AP47" s="2">
        <v>495903.34744929866</v>
      </c>
      <c r="AQ47" s="76"/>
      <c r="AR47" s="75">
        <v>34.51</v>
      </c>
      <c r="AS47" s="73">
        <v>19099.537121415171</v>
      </c>
      <c r="AT47" s="2">
        <v>659125.02606003755</v>
      </c>
      <c r="AU47" s="76"/>
      <c r="AV47" s="75" t="e">
        <f>#REF!</f>
        <v>#REF!</v>
      </c>
      <c r="AW47" s="73" t="e">
        <f>#REF!</f>
        <v>#REF!</v>
      </c>
      <c r="AX47" s="2" t="e">
        <f t="shared" si="4"/>
        <v>#REF!</v>
      </c>
      <c r="AY47" s="76"/>
      <c r="AZ47" s="75" t="e">
        <f>#REF!</f>
        <v>#REF!</v>
      </c>
      <c r="BA47" s="73" t="e">
        <f>#REF!</f>
        <v>#REF!</v>
      </c>
      <c r="BB47" s="2" t="e">
        <f t="shared" si="5"/>
        <v>#REF!</v>
      </c>
      <c r="BC47" s="76"/>
      <c r="BD47" s="75" t="e">
        <f>+#REF!</f>
        <v>#REF!</v>
      </c>
      <c r="BE47" s="73" t="e">
        <f>+#REF!</f>
        <v>#REF!</v>
      </c>
      <c r="BF47" s="2" t="e">
        <f t="shared" si="6"/>
        <v>#REF!</v>
      </c>
      <c r="BG47" s="76"/>
      <c r="BH47" s="75" t="e">
        <f>+#REF!</f>
        <v>#REF!</v>
      </c>
      <c r="BI47" s="72" t="e">
        <f>+#REF!</f>
        <v>#REF!</v>
      </c>
      <c r="BJ47" s="73" t="e">
        <f>+#REF!</f>
        <v>#REF!</v>
      </c>
      <c r="BK47" s="2" t="e">
        <f t="shared" si="0"/>
        <v>#REF!</v>
      </c>
      <c r="BL47" s="76"/>
      <c r="BM47" s="121">
        <v>40.659999999999997</v>
      </c>
      <c r="BN47" s="148" t="e">
        <f>+#REF!</f>
        <v>#REF!</v>
      </c>
      <c r="BO47" s="122">
        <v>24099.719973793137</v>
      </c>
      <c r="BP47" s="2">
        <f t="shared" si="1"/>
        <v>979894.61413442891</v>
      </c>
      <c r="BQ47" s="76"/>
      <c r="BR47" s="91" t="e">
        <f>+#REF!</f>
        <v>#REF!</v>
      </c>
      <c r="BS47" s="72" t="e">
        <f>+#REF!</f>
        <v>#REF!</v>
      </c>
      <c r="BT47" s="73" t="e">
        <f>+#REF!</f>
        <v>#REF!</v>
      </c>
      <c r="BU47" s="2" t="e">
        <f t="shared" si="2"/>
        <v>#REF!</v>
      </c>
      <c r="BV47" s="76"/>
      <c r="BX47" s="72" t="e">
        <f>AVERAGE($BH$38:BH47)</f>
        <v>#REF!</v>
      </c>
      <c r="BY47" s="118"/>
      <c r="BZ47" s="72"/>
      <c r="CA47" s="72" t="e">
        <f t="shared" si="15"/>
        <v>#REF!</v>
      </c>
    </row>
    <row r="48" spans="2:84">
      <c r="B48" s="70" t="s">
        <v>7</v>
      </c>
      <c r="C48" s="71">
        <v>37</v>
      </c>
      <c r="D48" s="72">
        <v>27.609827570099277</v>
      </c>
      <c r="E48" s="73">
        <v>8800.0969355847392</v>
      </c>
      <c r="F48" s="2">
        <v>242969.15899165371</v>
      </c>
      <c r="G48" s="2"/>
      <c r="H48" s="74">
        <v>21.363285488646564</v>
      </c>
      <c r="I48" s="73">
        <v>7899.6702403287763</v>
      </c>
      <c r="J48" s="2">
        <v>168762.91061030887</v>
      </c>
      <c r="K48" s="92"/>
      <c r="L48" s="75">
        <v>20.120551337070342</v>
      </c>
      <c r="M48" s="73">
        <v>8400.2391673367274</v>
      </c>
      <c r="N48" s="2">
        <v>169017.44341006764</v>
      </c>
      <c r="O48" s="76"/>
      <c r="P48" s="72">
        <v>20.345350000000003</v>
      </c>
      <c r="Q48" s="73">
        <v>9499.7374847374849</v>
      </c>
      <c r="R48" s="2">
        <v>193275.48403510381</v>
      </c>
      <c r="S48" s="93"/>
      <c r="T48" s="75">
        <v>21.198289999999997</v>
      </c>
      <c r="U48" s="73">
        <v>10499.62687989517</v>
      </c>
      <c r="V48" s="2">
        <v>222574.13549181295</v>
      </c>
      <c r="W48" s="77"/>
      <c r="X48" s="75">
        <v>24.960590000000003</v>
      </c>
      <c r="Y48" s="73">
        <v>12900.281485452218</v>
      </c>
      <c r="Z48" s="2">
        <v>321998.63704296382</v>
      </c>
      <c r="AA48" s="77"/>
      <c r="AB48" s="75">
        <v>30.385560000000002</v>
      </c>
      <c r="AC48" s="73">
        <v>11899.749843652282</v>
      </c>
      <c r="AD48" s="2">
        <v>361580.56285928708</v>
      </c>
      <c r="AE48" s="77"/>
      <c r="AF48" s="25">
        <v>25.831</v>
      </c>
      <c r="AG48" s="26">
        <v>20900.143601655796</v>
      </c>
      <c r="AH48" s="27">
        <v>468790.22098513949</v>
      </c>
      <c r="AI48" s="77"/>
      <c r="AJ48" s="75">
        <v>30.48</v>
      </c>
      <c r="AK48" s="73">
        <v>14100.019446677983</v>
      </c>
      <c r="AL48" s="2">
        <v>429768.59273474495</v>
      </c>
      <c r="AM48" s="77"/>
      <c r="AN48" s="75">
        <v>31.3</v>
      </c>
      <c r="AO48" s="73">
        <v>18199.85967420114</v>
      </c>
      <c r="AP48" s="2">
        <v>569655.60780249571</v>
      </c>
      <c r="AQ48" s="77"/>
      <c r="AR48" s="75">
        <v>35</v>
      </c>
      <c r="AS48" s="73">
        <v>18800.446261056015</v>
      </c>
      <c r="AT48" s="2">
        <v>658015.61913696048</v>
      </c>
      <c r="AU48" s="77"/>
      <c r="AV48" s="75" t="e">
        <f>#REF!</f>
        <v>#REF!</v>
      </c>
      <c r="AW48" s="73" t="e">
        <f>#REF!</f>
        <v>#REF!</v>
      </c>
      <c r="AX48" s="2" t="e">
        <f t="shared" si="4"/>
        <v>#REF!</v>
      </c>
      <c r="AY48" s="77"/>
      <c r="AZ48" s="75" t="e">
        <f>#REF!</f>
        <v>#REF!</v>
      </c>
      <c r="BA48" s="73" t="e">
        <f>#REF!</f>
        <v>#REF!</v>
      </c>
      <c r="BB48" s="2" t="e">
        <f t="shared" si="5"/>
        <v>#REF!</v>
      </c>
      <c r="BC48" s="77"/>
      <c r="BD48" s="75" t="e">
        <f>+#REF!</f>
        <v>#REF!</v>
      </c>
      <c r="BE48" s="73" t="e">
        <f>+#REF!</f>
        <v>#REF!</v>
      </c>
      <c r="BF48" s="2" t="e">
        <f t="shared" si="6"/>
        <v>#REF!</v>
      </c>
      <c r="BG48" s="77"/>
      <c r="BH48" s="75" t="e">
        <f>+#REF!</f>
        <v>#REF!</v>
      </c>
      <c r="BI48" s="72" t="e">
        <f>+#REF!</f>
        <v>#REF!</v>
      </c>
      <c r="BJ48" s="73" t="e">
        <f>+#REF!</f>
        <v>#REF!</v>
      </c>
      <c r="BK48" s="2" t="e">
        <f t="shared" si="0"/>
        <v>#REF!</v>
      </c>
      <c r="BL48" s="77"/>
      <c r="BM48" s="127">
        <v>40.18</v>
      </c>
      <c r="BN48" s="151" t="e">
        <f>+#REF!</f>
        <v>#REF!</v>
      </c>
      <c r="BO48" s="126">
        <v>24999.841329402305</v>
      </c>
      <c r="BP48" s="2">
        <f t="shared" si="1"/>
        <v>1004493.6246153846</v>
      </c>
      <c r="BQ48" s="77"/>
      <c r="BR48" s="91" t="e">
        <f>+#REF!</f>
        <v>#REF!</v>
      </c>
      <c r="BS48" s="72" t="e">
        <f>+#REF!</f>
        <v>#REF!</v>
      </c>
      <c r="BT48" s="73" t="e">
        <f>+#REF!</f>
        <v>#REF!</v>
      </c>
      <c r="BU48" s="2" t="e">
        <f t="shared" si="2"/>
        <v>#REF!</v>
      </c>
      <c r="BV48" s="77"/>
      <c r="BX48" s="72" t="e">
        <f>AVERAGE($BH$38:BH48)</f>
        <v>#REF!</v>
      </c>
      <c r="BY48" s="118"/>
      <c r="BZ48" s="72"/>
      <c r="CA48" s="72" t="e">
        <f t="shared" si="15"/>
        <v>#REF!</v>
      </c>
    </row>
    <row r="49" spans="2:79" ht="15.75">
      <c r="B49" s="70" t="s">
        <v>7</v>
      </c>
      <c r="C49" s="71">
        <v>38</v>
      </c>
      <c r="D49" s="72">
        <v>27.368295584849847</v>
      </c>
      <c r="E49" s="73">
        <v>9100.1015217844488</v>
      </c>
      <c r="F49" s="2">
        <v>249054.26830033871</v>
      </c>
      <c r="G49" s="2"/>
      <c r="H49" s="74">
        <v>21.046067179883288</v>
      </c>
      <c r="I49" s="73">
        <v>8300.3144822657032</v>
      </c>
      <c r="J49" s="2">
        <v>174688.97620792215</v>
      </c>
      <c r="K49" s="2"/>
      <c r="L49" s="75">
        <v>20.670712172137453</v>
      </c>
      <c r="M49" s="73">
        <v>8099.9249828762004</v>
      </c>
      <c r="N49" s="2">
        <v>167431.21793693933</v>
      </c>
      <c r="O49" s="76"/>
      <c r="P49" s="72">
        <v>20.756589999999999</v>
      </c>
      <c r="Q49" s="73">
        <v>9499.7112332112338</v>
      </c>
      <c r="R49" s="2">
        <v>197181.61118615995</v>
      </c>
      <c r="S49" s="2"/>
      <c r="T49" s="75">
        <v>21.494100000000003</v>
      </c>
      <c r="U49" s="73">
        <v>11100.175675273234</v>
      </c>
      <c r="V49" s="2">
        <v>238588.28598189045</v>
      </c>
      <c r="W49" s="76"/>
      <c r="X49" s="75">
        <v>23.860007</v>
      </c>
      <c r="Y49" s="73">
        <v>12299.71511956878</v>
      </c>
      <c r="Z49" s="2">
        <v>293471.2888509169</v>
      </c>
      <c r="AA49" s="76"/>
      <c r="AB49" s="75">
        <v>29.816278000000001</v>
      </c>
      <c r="AC49" s="73">
        <v>13000.310908603591</v>
      </c>
      <c r="AD49" s="2">
        <v>387620.88413735729</v>
      </c>
      <c r="AE49" s="94"/>
      <c r="AF49" s="25">
        <v>23.841999999999999</v>
      </c>
      <c r="AG49" s="26">
        <v>21600.207034158248</v>
      </c>
      <c r="AH49" s="27">
        <v>513220.91913160001</v>
      </c>
      <c r="AI49" s="94"/>
      <c r="AJ49" s="75">
        <v>26.75</v>
      </c>
      <c r="AK49" s="73">
        <v>14400.309032430981</v>
      </c>
      <c r="AL49" s="2">
        <v>385208.26661752874</v>
      </c>
      <c r="AM49" s="94"/>
      <c r="AN49" s="75">
        <v>28.9</v>
      </c>
      <c r="AO49" s="73">
        <v>17900.133089133091</v>
      </c>
      <c r="AP49" s="2">
        <v>517313.8462759463</v>
      </c>
      <c r="AQ49" s="94"/>
      <c r="AR49" s="75">
        <v>37.69</v>
      </c>
      <c r="AS49" s="73">
        <v>19400.380237648529</v>
      </c>
      <c r="AT49" s="2">
        <v>731200.33115697303</v>
      </c>
      <c r="AU49" s="94"/>
      <c r="AV49" s="75" t="e">
        <f>#REF!</f>
        <v>#REF!</v>
      </c>
      <c r="AW49" s="73" t="e">
        <f>#REF!</f>
        <v>#REF!</v>
      </c>
      <c r="AX49" s="2" t="e">
        <f t="shared" si="4"/>
        <v>#REF!</v>
      </c>
      <c r="AY49" s="94"/>
      <c r="AZ49" s="75" t="e">
        <f>#REF!</f>
        <v>#REF!</v>
      </c>
      <c r="BA49" s="73" t="e">
        <f>#REF!</f>
        <v>#REF!</v>
      </c>
      <c r="BB49" s="2" t="e">
        <f t="shared" si="5"/>
        <v>#REF!</v>
      </c>
      <c r="BC49" s="94"/>
      <c r="BD49" s="75" t="e">
        <f>+#REF!</f>
        <v>#REF!</v>
      </c>
      <c r="BE49" s="73" t="e">
        <f>+#REF!</f>
        <v>#REF!</v>
      </c>
      <c r="BF49" s="2" t="e">
        <f t="shared" si="6"/>
        <v>#REF!</v>
      </c>
      <c r="BG49" s="94"/>
      <c r="BH49" s="75" t="e">
        <f>+#REF!</f>
        <v>#REF!</v>
      </c>
      <c r="BI49" s="72" t="e">
        <f>+#REF!</f>
        <v>#REF!</v>
      </c>
      <c r="BJ49" s="73" t="e">
        <f>+#REF!</f>
        <v>#REF!</v>
      </c>
      <c r="BK49" s="2" t="e">
        <f t="shared" si="0"/>
        <v>#REF!</v>
      </c>
      <c r="BL49" s="94"/>
      <c r="BM49" s="121">
        <v>39.14</v>
      </c>
      <c r="BN49" s="148" t="e">
        <f>+#REF!</f>
        <v>#REF!</v>
      </c>
      <c r="BO49" s="122">
        <v>26399.948152118883</v>
      </c>
      <c r="BP49" s="2">
        <f t="shared" si="1"/>
        <v>1033293.970673933</v>
      </c>
      <c r="BQ49" s="94"/>
      <c r="BR49" s="91" t="e">
        <f>+#REF!</f>
        <v>#REF!</v>
      </c>
      <c r="BS49" s="72" t="e">
        <f>+#REF!</f>
        <v>#REF!</v>
      </c>
      <c r="BT49" s="73" t="e">
        <f>+#REF!</f>
        <v>#REF!</v>
      </c>
      <c r="BU49" s="2" t="e">
        <f t="shared" si="2"/>
        <v>#REF!</v>
      </c>
      <c r="BV49" s="94"/>
      <c r="BX49" s="72" t="e">
        <f>AVERAGE($BH$38:BH49)</f>
        <v>#REF!</v>
      </c>
      <c r="BY49" s="118"/>
      <c r="BZ49" s="72"/>
      <c r="CA49" s="72" t="e">
        <f t="shared" si="15"/>
        <v>#REF!</v>
      </c>
    </row>
    <row r="50" spans="2:79">
      <c r="B50" s="70" t="s">
        <v>7</v>
      </c>
      <c r="C50" s="71">
        <v>39</v>
      </c>
      <c r="D50" s="72">
        <v>27.579683969008176</v>
      </c>
      <c r="E50" s="73">
        <v>9399.8880550343965</v>
      </c>
      <c r="F50" s="2">
        <v>259245.9419019036</v>
      </c>
      <c r="G50" s="2"/>
      <c r="H50" s="74">
        <v>20.513898636320373</v>
      </c>
      <c r="I50" s="73">
        <v>8400.3816968938918</v>
      </c>
      <c r="J50" s="2">
        <v>172324.57863648224</v>
      </c>
      <c r="K50" s="2"/>
      <c r="L50" s="75">
        <v>21.603656228532326</v>
      </c>
      <c r="M50" s="73">
        <v>8199.9002352660882</v>
      </c>
      <c r="N50" s="2">
        <v>177147.82579094992</v>
      </c>
      <c r="O50" s="76"/>
      <c r="P50" s="72">
        <v>21.319169000000002</v>
      </c>
      <c r="Q50" s="73">
        <v>11899.758547008549</v>
      </c>
      <c r="R50" s="2">
        <v>253692.96352286972</v>
      </c>
      <c r="S50" s="2"/>
      <c r="T50" s="75">
        <v>21.351189999999999</v>
      </c>
      <c r="U50" s="73">
        <v>11099.527591649541</v>
      </c>
      <c r="V50" s="2">
        <v>236988.12251955175</v>
      </c>
      <c r="W50" s="76"/>
      <c r="X50" s="75">
        <v>24.319389999999999</v>
      </c>
      <c r="Y50" s="73">
        <v>12199.506149676879</v>
      </c>
      <c r="Z50" s="2">
        <v>296684.5478613904</v>
      </c>
      <c r="AA50" s="76"/>
      <c r="AB50" s="75">
        <v>27.23141</v>
      </c>
      <c r="AC50" s="73">
        <v>12599.768039548524</v>
      </c>
      <c r="AD50" s="2">
        <v>343109.44938984211</v>
      </c>
      <c r="AE50" s="94"/>
      <c r="AF50" s="25">
        <v>22.452999999999999</v>
      </c>
      <c r="AG50" s="26">
        <v>22800.262187676821</v>
      </c>
      <c r="AH50" s="27">
        <v>510953.87562583754</v>
      </c>
      <c r="AI50" s="94"/>
      <c r="AJ50" s="75">
        <v>25.28</v>
      </c>
      <c r="AK50" s="73">
        <v>14699.748027040709</v>
      </c>
      <c r="AL50" s="2">
        <v>371609.63012358913</v>
      </c>
      <c r="AM50" s="94"/>
      <c r="AN50" s="75">
        <v>26.43</v>
      </c>
      <c r="AO50" s="73">
        <v>18199.660025611243</v>
      </c>
      <c r="AP50" s="2">
        <v>481017.01447690517</v>
      </c>
      <c r="AQ50" s="94"/>
      <c r="AR50" s="75">
        <v>36.69</v>
      </c>
      <c r="AS50" s="73">
        <v>20400.238809970517</v>
      </c>
      <c r="AT50" s="2">
        <v>748484.76193781826</v>
      </c>
      <c r="AU50" s="94"/>
      <c r="AV50" s="75" t="e">
        <f>#REF!</f>
        <v>#REF!</v>
      </c>
      <c r="AW50" s="73" t="e">
        <f>#REF!</f>
        <v>#REF!</v>
      </c>
      <c r="AX50" s="2" t="e">
        <f t="shared" si="4"/>
        <v>#REF!</v>
      </c>
      <c r="AY50" s="94"/>
      <c r="AZ50" s="75" t="e">
        <f>#REF!</f>
        <v>#REF!</v>
      </c>
      <c r="BA50" s="73" t="e">
        <f>#REF!</f>
        <v>#REF!</v>
      </c>
      <c r="BB50" s="2" t="e">
        <f t="shared" si="5"/>
        <v>#REF!</v>
      </c>
      <c r="BC50" s="94"/>
      <c r="BD50" s="75" t="e">
        <f>+#REF!</f>
        <v>#REF!</v>
      </c>
      <c r="BE50" s="73" t="e">
        <f>+#REF!</f>
        <v>#REF!</v>
      </c>
      <c r="BF50" s="2" t="e">
        <f t="shared" si="6"/>
        <v>#REF!</v>
      </c>
      <c r="BG50" s="94"/>
      <c r="BH50" s="75" t="e">
        <f>+#REF!</f>
        <v>#REF!</v>
      </c>
      <c r="BI50" s="72" t="e">
        <f>+#REF!</f>
        <v>#REF!</v>
      </c>
      <c r="BJ50" s="73" t="e">
        <f>+#REF!</f>
        <v>#REF!</v>
      </c>
      <c r="BK50" s="2" t="e">
        <f t="shared" si="0"/>
        <v>#REF!</v>
      </c>
      <c r="BL50" s="94"/>
      <c r="BM50" s="129">
        <v>38.21</v>
      </c>
      <c r="BN50" s="152" t="e">
        <f>+#REF!</f>
        <v>#REF!</v>
      </c>
      <c r="BO50" s="128">
        <v>26799.545102593882</v>
      </c>
      <c r="BP50" s="2">
        <f t="shared" si="1"/>
        <v>1024010.6183701123</v>
      </c>
      <c r="BQ50" s="94"/>
      <c r="BR50" s="91" t="e">
        <f>+#REF!</f>
        <v>#REF!</v>
      </c>
      <c r="BS50" s="72" t="e">
        <f>+#REF!</f>
        <v>#REF!</v>
      </c>
      <c r="BT50" s="73" t="e">
        <f>+#REF!</f>
        <v>#REF!</v>
      </c>
      <c r="BU50" s="2" t="e">
        <f t="shared" si="2"/>
        <v>#REF!</v>
      </c>
      <c r="BV50" s="94"/>
      <c r="BX50" s="72" t="e">
        <f>AVERAGE($BH$38:BH50)</f>
        <v>#REF!</v>
      </c>
      <c r="BY50" s="118"/>
      <c r="BZ50" s="72"/>
      <c r="CA50" s="72" t="e">
        <f t="shared" si="15"/>
        <v>#REF!</v>
      </c>
    </row>
    <row r="51" spans="2:79" s="90" customFormat="1">
      <c r="B51" s="79" t="s">
        <v>7</v>
      </c>
      <c r="C51" s="80">
        <v>40</v>
      </c>
      <c r="D51" s="81">
        <v>26.733912506434653</v>
      </c>
      <c r="E51" s="82">
        <v>9299.9237023139467</v>
      </c>
      <c r="F51" s="83">
        <v>248623.34657417887</v>
      </c>
      <c r="G51" s="95"/>
      <c r="H51" s="84">
        <v>19.552576167064167</v>
      </c>
      <c r="I51" s="82">
        <v>8100.3915840257296</v>
      </c>
      <c r="J51" s="83">
        <v>158383.52342970864</v>
      </c>
      <c r="K51" s="83"/>
      <c r="L51" s="85">
        <v>22.148277442455036</v>
      </c>
      <c r="M51" s="82">
        <v>8699.5524583817278</v>
      </c>
      <c r="N51" s="83">
        <v>192680.10147343029</v>
      </c>
      <c r="O51" s="86"/>
      <c r="P51" s="81">
        <v>21.870050000000003</v>
      </c>
      <c r="Q51" s="82">
        <v>9800.2857142857156</v>
      </c>
      <c r="R51" s="88">
        <v>214332.73858571434</v>
      </c>
      <c r="S51" s="83"/>
      <c r="T51" s="85">
        <v>20.597029999999997</v>
      </c>
      <c r="U51" s="82">
        <v>12400.485422436641</v>
      </c>
      <c r="V51" s="83">
        <v>255413.17026049012</v>
      </c>
      <c r="W51" s="86"/>
      <c r="X51" s="85">
        <v>24.791449999999998</v>
      </c>
      <c r="Y51" s="82">
        <v>12199.688138419846</v>
      </c>
      <c r="Z51" s="83">
        <v>302447.95849922864</v>
      </c>
      <c r="AA51" s="86"/>
      <c r="AB51" s="22">
        <v>25.792959999999997</v>
      </c>
      <c r="AC51" s="82">
        <v>12800.305875696118</v>
      </c>
      <c r="AD51" s="83">
        <v>330157.77743959491</v>
      </c>
      <c r="AE51" s="96"/>
      <c r="AF51" s="22">
        <v>24.2</v>
      </c>
      <c r="AG51" s="23">
        <v>23299.800113165966</v>
      </c>
      <c r="AH51" s="28">
        <v>498382.72442062001</v>
      </c>
      <c r="AI51" s="96"/>
      <c r="AJ51" s="85">
        <v>24.65</v>
      </c>
      <c r="AK51" s="82">
        <v>14499.795794990916</v>
      </c>
      <c r="AL51" s="83">
        <v>357419.96634652605</v>
      </c>
      <c r="AM51" s="96"/>
      <c r="AN51" s="85">
        <v>27.57</v>
      </c>
      <c r="AO51" s="82">
        <v>19200.167277167278</v>
      </c>
      <c r="AP51" s="83">
        <v>529348.61183150182</v>
      </c>
      <c r="AQ51" s="96"/>
      <c r="AR51" s="85">
        <v>34.19</v>
      </c>
      <c r="AS51" s="82">
        <v>19699.701420530688</v>
      </c>
      <c r="AT51" s="83">
        <v>673532.79156794422</v>
      </c>
      <c r="AU51" s="96"/>
      <c r="AV51" s="85" t="e">
        <f>#REF!</f>
        <v>#REF!</v>
      </c>
      <c r="AW51" s="82" t="e">
        <f>#REF!</f>
        <v>#REF!</v>
      </c>
      <c r="AX51" s="83" t="e">
        <f t="shared" si="4"/>
        <v>#REF!</v>
      </c>
      <c r="AY51" s="96"/>
      <c r="AZ51" s="85" t="e">
        <f>#REF!</f>
        <v>#REF!</v>
      </c>
      <c r="BA51" s="82" t="e">
        <f>#REF!</f>
        <v>#REF!</v>
      </c>
      <c r="BB51" s="83" t="e">
        <f t="shared" si="5"/>
        <v>#REF!</v>
      </c>
      <c r="BC51" s="96"/>
      <c r="BD51" s="85" t="e">
        <f>+#REF!</f>
        <v>#REF!</v>
      </c>
      <c r="BE51" s="82" t="e">
        <f>+#REF!</f>
        <v>#REF!</v>
      </c>
      <c r="BF51" s="83" t="e">
        <f t="shared" si="6"/>
        <v>#REF!</v>
      </c>
      <c r="BG51" s="96"/>
      <c r="BH51" s="85" t="e">
        <f>+#REF!</f>
        <v>#REF!</v>
      </c>
      <c r="BI51" s="81" t="e">
        <f>+#REF!</f>
        <v>#REF!</v>
      </c>
      <c r="BJ51" s="82" t="e">
        <f>+#REF!</f>
        <v>#REF!</v>
      </c>
      <c r="BK51" s="83" t="e">
        <f t="shared" si="0"/>
        <v>#REF!</v>
      </c>
      <c r="BL51" s="96"/>
      <c r="BM51" s="131">
        <v>38.700000000000003</v>
      </c>
      <c r="BN51" s="153" t="e">
        <f>+#REF!</f>
        <v>#REF!</v>
      </c>
      <c r="BO51" s="130">
        <v>26499.662497394202</v>
      </c>
      <c r="BP51" s="2">
        <f t="shared" si="1"/>
        <v>1025536.9386491557</v>
      </c>
      <c r="BQ51" s="94"/>
      <c r="BR51" s="138" t="e">
        <f>+#REF!</f>
        <v>#REF!</v>
      </c>
      <c r="BS51" s="81" t="e">
        <f>+#REF!</f>
        <v>#REF!</v>
      </c>
      <c r="BT51" s="82" t="e">
        <f>+#REF!</f>
        <v>#REF!</v>
      </c>
      <c r="BU51" s="83" t="e">
        <f t="shared" si="2"/>
        <v>#REF!</v>
      </c>
      <c r="BV51" s="96"/>
      <c r="BY51" s="124"/>
    </row>
    <row r="52" spans="2:79" s="90" customFormat="1" ht="15.75">
      <c r="B52" s="79" t="s">
        <v>7</v>
      </c>
      <c r="C52" s="80">
        <v>41</v>
      </c>
      <c r="D52" s="81">
        <v>25.397344483080463</v>
      </c>
      <c r="E52" s="82">
        <v>9100.4861371690622</v>
      </c>
      <c r="F52" s="83">
        <v>231128.18138918091</v>
      </c>
      <c r="G52" s="95"/>
      <c r="H52" s="84">
        <v>19.260174852691939</v>
      </c>
      <c r="I52" s="82">
        <v>7600.2439917805777</v>
      </c>
      <c r="J52" s="83">
        <v>146382.02820481529</v>
      </c>
      <c r="K52" s="83"/>
      <c r="L52" s="85">
        <v>21.200502890727169</v>
      </c>
      <c r="M52" s="82">
        <v>8899.5851573900345</v>
      </c>
      <c r="N52" s="83">
        <v>188675.68085552004</v>
      </c>
      <c r="O52" s="86"/>
      <c r="P52" s="81">
        <v>22.329649999999997</v>
      </c>
      <c r="Q52" s="82">
        <v>9500.3873626373625</v>
      </c>
      <c r="R52" s="88">
        <v>212140.32467211536</v>
      </c>
      <c r="S52" s="83"/>
      <c r="T52" s="85">
        <v>20.076630000000002</v>
      </c>
      <c r="U52" s="82">
        <v>10500.139372822299</v>
      </c>
      <c r="V52" s="83">
        <v>210807.41313658538</v>
      </c>
      <c r="W52" s="86"/>
      <c r="X52" s="85">
        <v>25.81765</v>
      </c>
      <c r="Y52" s="82">
        <v>13199.862592691863</v>
      </c>
      <c r="Z52" s="83">
        <v>340789.43246621109</v>
      </c>
      <c r="AA52" s="86"/>
      <c r="AB52" s="22">
        <v>26.800334999999997</v>
      </c>
      <c r="AC52" s="82">
        <v>13400.496262545041</v>
      </c>
      <c r="AD52" s="83">
        <v>359137.78900245501</v>
      </c>
      <c r="AE52" s="96"/>
      <c r="AF52" s="22">
        <v>23.427</v>
      </c>
      <c r="AG52" s="23">
        <v>23700.083266327169</v>
      </c>
      <c r="AH52" s="28">
        <v>488695.71695166623</v>
      </c>
      <c r="AI52" s="96"/>
      <c r="AJ52" s="85">
        <v>25.23</v>
      </c>
      <c r="AK52" s="82">
        <v>14900.04288394532</v>
      </c>
      <c r="AL52" s="83">
        <v>375928.08196194045</v>
      </c>
      <c r="AM52" s="96"/>
      <c r="AN52" s="85">
        <v>26.53</v>
      </c>
      <c r="AO52" s="82">
        <v>18400.315494803301</v>
      </c>
      <c r="AP52" s="83">
        <v>488160.37007713161</v>
      </c>
      <c r="AQ52" s="96"/>
      <c r="AR52" s="85">
        <v>38.18</v>
      </c>
      <c r="AS52" s="82">
        <v>21000.22975669317</v>
      </c>
      <c r="AT52" s="83">
        <v>801788.77211054519</v>
      </c>
      <c r="AU52" s="96"/>
      <c r="AV52" s="85" t="e">
        <f>#REF!</f>
        <v>#REF!</v>
      </c>
      <c r="AW52" s="82" t="e">
        <f>#REF!</f>
        <v>#REF!</v>
      </c>
      <c r="AX52" s="83" t="e">
        <f t="shared" si="4"/>
        <v>#REF!</v>
      </c>
      <c r="AY52" s="96"/>
      <c r="AZ52" s="85" t="e">
        <f>#REF!</f>
        <v>#REF!</v>
      </c>
      <c r="BA52" s="82" t="e">
        <f>#REF!</f>
        <v>#REF!</v>
      </c>
      <c r="BB52" s="83" t="e">
        <f t="shared" si="5"/>
        <v>#REF!</v>
      </c>
      <c r="BC52" s="96"/>
      <c r="BD52" s="85" t="e">
        <f>+#REF!</f>
        <v>#REF!</v>
      </c>
      <c r="BE52" s="82" t="e">
        <f>+#REF!</f>
        <v>#REF!</v>
      </c>
      <c r="BF52" s="83" t="e">
        <f t="shared" si="6"/>
        <v>#REF!</v>
      </c>
      <c r="BG52" s="96"/>
      <c r="BH52" s="85" t="e">
        <f>+#REF!</f>
        <v>#REF!</v>
      </c>
      <c r="BI52" s="81" t="e">
        <f>+#REF!</f>
        <v>#REF!</v>
      </c>
      <c r="BJ52" s="82" t="e">
        <f>+#REF!</f>
        <v>#REF!</v>
      </c>
      <c r="BK52" s="83" t="e">
        <f t="shared" si="0"/>
        <v>#REF!</v>
      </c>
      <c r="BL52" s="96"/>
      <c r="BM52" s="132">
        <v>40.46</v>
      </c>
      <c r="BN52" s="154" t="e">
        <f>+#REF!</f>
        <v>#REF!</v>
      </c>
      <c r="BO52" s="133">
        <v>26300.243366389706</v>
      </c>
      <c r="BP52" s="83">
        <f t="shared" si="1"/>
        <v>1064107.8466041274</v>
      </c>
      <c r="BQ52" s="96"/>
      <c r="BR52" s="132" t="e">
        <f>+#REF!</f>
        <v>#REF!</v>
      </c>
      <c r="BS52" s="154" t="e">
        <f>+#REF!</f>
        <v>#REF!</v>
      </c>
      <c r="BT52" s="133" t="e">
        <f>+#REF!</f>
        <v>#REF!</v>
      </c>
      <c r="BU52" s="83" t="e">
        <f t="shared" si="2"/>
        <v>#REF!</v>
      </c>
      <c r="BV52" s="96"/>
      <c r="BY52" s="124"/>
    </row>
    <row r="53" spans="2:79" s="90" customFormat="1">
      <c r="B53" s="79" t="s">
        <v>7</v>
      </c>
      <c r="C53" s="80">
        <v>42</v>
      </c>
      <c r="D53" s="81">
        <v>24.461654672987159</v>
      </c>
      <c r="E53" s="82">
        <v>9500.136335209505</v>
      </c>
      <c r="F53" s="83">
        <v>232389.0543781927</v>
      </c>
      <c r="G53" s="95"/>
      <c r="H53" s="84">
        <v>18.781397154549577</v>
      </c>
      <c r="I53" s="82">
        <v>8200.0896393579333</v>
      </c>
      <c r="J53" s="83">
        <v>154009.14021968856</v>
      </c>
      <c r="K53" s="83"/>
      <c r="L53" s="85">
        <v>20.633595447379474</v>
      </c>
      <c r="M53" s="82">
        <v>8300.4099288245634</v>
      </c>
      <c r="N53" s="83">
        <v>171267.30051877789</v>
      </c>
      <c r="O53" s="86"/>
      <c r="P53" s="81">
        <v>22.239039999999999</v>
      </c>
      <c r="Q53" s="82">
        <v>10800.242979242979</v>
      </c>
      <c r="R53" s="88">
        <v>240187.03562510377</v>
      </c>
      <c r="S53" s="83"/>
      <c r="T53" s="85">
        <v>19.836269999999995</v>
      </c>
      <c r="U53" s="82">
        <v>10799.580958337056</v>
      </c>
      <c r="V53" s="83">
        <v>214223.40377643253</v>
      </c>
      <c r="W53" s="86"/>
      <c r="X53" s="85">
        <v>25.737447</v>
      </c>
      <c r="Y53" s="82">
        <v>12500.336906995444</v>
      </c>
      <c r="Z53" s="83">
        <v>321726.7586259392</v>
      </c>
      <c r="AA53" s="86"/>
      <c r="AB53" s="22">
        <v>27.926366999999999</v>
      </c>
      <c r="AC53" s="82">
        <v>14000.393162393162</v>
      </c>
      <c r="AD53" s="83">
        <v>390980.11759728205</v>
      </c>
      <c r="AE53" s="96"/>
      <c r="AF53" s="22">
        <v>21.942</v>
      </c>
      <c r="AG53" s="23">
        <v>22799.506298579468</v>
      </c>
      <c r="AH53" s="28">
        <v>444590.37282229966</v>
      </c>
      <c r="AI53" s="96"/>
      <c r="AJ53" s="85">
        <v>25.99</v>
      </c>
      <c r="AK53" s="82">
        <v>14600.398939813575</v>
      </c>
      <c r="AL53" s="83">
        <v>379464.36844575481</v>
      </c>
      <c r="AM53" s="96"/>
      <c r="AN53" s="85">
        <v>25.29</v>
      </c>
      <c r="AO53" s="82">
        <v>18500.424193692485</v>
      </c>
      <c r="AP53" s="83">
        <v>467875.72785848292</v>
      </c>
      <c r="AQ53" s="96"/>
      <c r="AR53" s="85">
        <v>37.200000000000003</v>
      </c>
      <c r="AS53" s="82">
        <v>20400.450757914172</v>
      </c>
      <c r="AT53" s="83">
        <v>758896.76819440722</v>
      </c>
      <c r="AU53" s="96"/>
      <c r="AV53" s="85" t="e">
        <f>#REF!</f>
        <v>#REF!</v>
      </c>
      <c r="AW53" s="82" t="e">
        <f>#REF!</f>
        <v>#REF!</v>
      </c>
      <c r="AX53" s="83" t="e">
        <f t="shared" si="4"/>
        <v>#REF!</v>
      </c>
      <c r="AY53" s="96"/>
      <c r="AZ53" s="85" t="e">
        <f>#REF!</f>
        <v>#REF!</v>
      </c>
      <c r="BA53" s="82" t="e">
        <f>#REF!</f>
        <v>#REF!</v>
      </c>
      <c r="BB53" s="83" t="e">
        <f t="shared" si="5"/>
        <v>#REF!</v>
      </c>
      <c r="BC53" s="96"/>
      <c r="BD53" s="85" t="e">
        <f>+#REF!</f>
        <v>#REF!</v>
      </c>
      <c r="BE53" s="82" t="e">
        <f>+#REF!</f>
        <v>#REF!</v>
      </c>
      <c r="BF53" s="83" t="e">
        <f t="shared" si="6"/>
        <v>#REF!</v>
      </c>
      <c r="BG53" s="96"/>
      <c r="BH53" s="85" t="e">
        <f>+#REF!</f>
        <v>#REF!</v>
      </c>
      <c r="BI53" s="81" t="e">
        <f>+#REF!</f>
        <v>#REF!</v>
      </c>
      <c r="BJ53" s="82" t="e">
        <f>+#REF!</f>
        <v>#REF!</v>
      </c>
      <c r="BK53" s="83" t="e">
        <f t="shared" si="0"/>
        <v>#REF!</v>
      </c>
      <c r="BL53" s="96"/>
      <c r="BM53" s="85">
        <v>39.96</v>
      </c>
      <c r="BN53" s="81" t="e">
        <f>+#REF!</f>
        <v>#REF!</v>
      </c>
      <c r="BO53" s="82">
        <v>26800.124065636261</v>
      </c>
      <c r="BP53" s="83">
        <f t="shared" si="1"/>
        <v>1070932.957662825</v>
      </c>
      <c r="BQ53" s="96"/>
      <c r="BR53" s="85" t="e">
        <f>+#REF!</f>
        <v>#REF!</v>
      </c>
      <c r="BS53" s="81" t="e">
        <f>+#REF!</f>
        <v>#REF!</v>
      </c>
      <c r="BT53" s="82" t="e">
        <f>+#REF!</f>
        <v>#REF!</v>
      </c>
      <c r="BU53" s="83" t="e">
        <f t="shared" si="2"/>
        <v>#REF!</v>
      </c>
      <c r="BV53" s="96"/>
      <c r="BY53" s="124"/>
    </row>
    <row r="54" spans="2:79" s="90" customFormat="1">
      <c r="B54" s="79" t="s">
        <v>7</v>
      </c>
      <c r="C54" s="80">
        <v>43</v>
      </c>
      <c r="D54" s="81">
        <v>24.807837198831461</v>
      </c>
      <c r="E54" s="82">
        <v>9499.643944131747</v>
      </c>
      <c r="F54" s="83">
        <v>235665.62041288556</v>
      </c>
      <c r="G54" s="95"/>
      <c r="H54" s="84">
        <v>17.899768362614342</v>
      </c>
      <c r="I54" s="82">
        <v>8199.9664969177174</v>
      </c>
      <c r="J54" s="83">
        <v>146777.50087602533</v>
      </c>
      <c r="K54" s="83"/>
      <c r="L54" s="85">
        <v>20.852330226039967</v>
      </c>
      <c r="M54" s="82">
        <v>9900.2631406533856</v>
      </c>
      <c r="N54" s="83">
        <v>206443.55633359597</v>
      </c>
      <c r="O54" s="86"/>
      <c r="P54" s="81">
        <v>21.17604</v>
      </c>
      <c r="Q54" s="82">
        <v>13300.389194139192</v>
      </c>
      <c r="R54" s="88">
        <v>281649.5735906593</v>
      </c>
      <c r="S54" s="83"/>
      <c r="T54" s="85">
        <v>19.695679999999999</v>
      </c>
      <c r="U54" s="82">
        <v>11100.090860359152</v>
      </c>
      <c r="V54" s="83">
        <v>218623.83755655854</v>
      </c>
      <c r="W54" s="86"/>
      <c r="X54" s="85">
        <v>25.874986</v>
      </c>
      <c r="Y54" s="82">
        <v>12600.440811221299</v>
      </c>
      <c r="Z54" s="83">
        <v>326036.22958417976</v>
      </c>
      <c r="AA54" s="86"/>
      <c r="AB54" s="22">
        <v>26.613929999999996</v>
      </c>
      <c r="AC54" s="82">
        <v>14499.632508412995</v>
      </c>
      <c r="AD54" s="83">
        <v>385892.2046046278</v>
      </c>
      <c r="AE54" s="96"/>
      <c r="AF54" s="22">
        <v>21.686</v>
      </c>
      <c r="AG54" s="23">
        <v>22699.65326543375</v>
      </c>
      <c r="AH54" s="28">
        <v>412452.69983293128</v>
      </c>
      <c r="AI54" s="96"/>
      <c r="AJ54" s="85">
        <v>25.77</v>
      </c>
      <c r="AK54" s="82">
        <v>16199.863366985317</v>
      </c>
      <c r="AL54" s="83">
        <v>417470.47896721162</v>
      </c>
      <c r="AM54" s="96"/>
      <c r="AN54" s="85">
        <v>23.74</v>
      </c>
      <c r="AO54" s="82">
        <v>18899.553292236218</v>
      </c>
      <c r="AP54" s="83">
        <v>448675.39515768777</v>
      </c>
      <c r="AQ54" s="96"/>
      <c r="AR54" s="85">
        <v>33.590000000000003</v>
      </c>
      <c r="AS54" s="82">
        <v>21399.782661782658</v>
      </c>
      <c r="AT54" s="83">
        <v>718818.69960927952</v>
      </c>
      <c r="AU54" s="96"/>
      <c r="AV54" s="85" t="e">
        <f>#REF!</f>
        <v>#REF!</v>
      </c>
      <c r="AW54" s="82" t="e">
        <f>#REF!</f>
        <v>#REF!</v>
      </c>
      <c r="AX54" s="83" t="e">
        <f t="shared" si="4"/>
        <v>#REF!</v>
      </c>
      <c r="AY54" s="96"/>
      <c r="AZ54" s="85" t="e">
        <f>#REF!</f>
        <v>#REF!</v>
      </c>
      <c r="BA54" s="82" t="e">
        <f>#REF!</f>
        <v>#REF!</v>
      </c>
      <c r="BB54" s="83" t="e">
        <f t="shared" si="5"/>
        <v>#REF!</v>
      </c>
      <c r="BC54" s="96"/>
      <c r="BD54" s="85" t="e">
        <f>+#REF!</f>
        <v>#REF!</v>
      </c>
      <c r="BE54" s="82" t="e">
        <f>+#REF!</f>
        <v>#REF!</v>
      </c>
      <c r="BF54" s="83" t="e">
        <f t="shared" si="6"/>
        <v>#REF!</v>
      </c>
      <c r="BG54" s="96"/>
      <c r="BH54" s="85" t="e">
        <f>+#REF!</f>
        <v>#REF!</v>
      </c>
      <c r="BI54" s="81" t="e">
        <f>+#REF!</f>
        <v>#REF!</v>
      </c>
      <c r="BJ54" s="82" t="e">
        <f>+#REF!</f>
        <v>#REF!</v>
      </c>
      <c r="BK54" s="83" t="e">
        <f t="shared" si="0"/>
        <v>#REF!</v>
      </c>
      <c r="BL54" s="96"/>
      <c r="BM54" s="85">
        <v>39.43</v>
      </c>
      <c r="BN54" s="81" t="e">
        <f>+#REF!</f>
        <v>#REF!</v>
      </c>
      <c r="BO54" s="82">
        <v>27800.045028142595</v>
      </c>
      <c r="BP54" s="83">
        <f t="shared" si="1"/>
        <v>1096155.7754596625</v>
      </c>
      <c r="BQ54" s="96"/>
      <c r="BR54" s="85" t="e">
        <f>+#REF!</f>
        <v>#REF!</v>
      </c>
      <c r="BS54" s="81" t="e">
        <f>+#REF!</f>
        <v>#REF!</v>
      </c>
      <c r="BT54" s="82" t="e">
        <f>+#REF!</f>
        <v>#REF!</v>
      </c>
      <c r="BU54" s="83" t="e">
        <f t="shared" si="2"/>
        <v>#REF!</v>
      </c>
      <c r="BV54" s="96"/>
      <c r="BY54" s="124"/>
    </row>
    <row r="55" spans="2:79" s="90" customFormat="1">
      <c r="B55" s="79" t="s">
        <v>7</v>
      </c>
      <c r="C55" s="80">
        <v>44</v>
      </c>
      <c r="D55" s="81">
        <v>25.104330450963904</v>
      </c>
      <c r="E55" s="82">
        <v>9099.9249530956859</v>
      </c>
      <c r="F55" s="83">
        <v>228447.52310148629</v>
      </c>
      <c r="G55" s="95"/>
      <c r="H55" s="84">
        <v>17.253860862005844</v>
      </c>
      <c r="I55" s="82">
        <v>8599.6642544447423</v>
      </c>
      <c r="J55" s="83">
        <v>148377.41050615482</v>
      </c>
      <c r="K55" s="83"/>
      <c r="L55" s="85">
        <v>21.826020516116927</v>
      </c>
      <c r="M55" s="82">
        <v>8900.350754936122</v>
      </c>
      <c r="N55" s="83">
        <v>194259.23817787258</v>
      </c>
      <c r="O55" s="86"/>
      <c r="P55" s="81">
        <v>19.909070000000003</v>
      </c>
      <c r="Q55" s="82">
        <v>9899.9792429792415</v>
      </c>
      <c r="R55" s="88">
        <v>197099.37974702075</v>
      </c>
      <c r="S55" s="83"/>
      <c r="T55" s="85">
        <v>19.213740000000001</v>
      </c>
      <c r="U55" s="82">
        <v>10500.305071622144</v>
      </c>
      <c r="V55" s="83">
        <v>201750.13156682928</v>
      </c>
      <c r="W55" s="86"/>
      <c r="X55" s="85">
        <v>26.060269999999999</v>
      </c>
      <c r="Y55" s="82">
        <v>13699.687513028974</v>
      </c>
      <c r="Z55" s="83">
        <v>357017.55550516356</v>
      </c>
      <c r="AA55" s="86"/>
      <c r="AB55" s="22">
        <v>24.627400000000002</v>
      </c>
      <c r="AC55" s="82">
        <v>14400.070222460465</v>
      </c>
      <c r="AD55" s="83">
        <v>354636.28939662286</v>
      </c>
      <c r="AE55" s="96"/>
      <c r="AF55" s="22">
        <v>20.901</v>
      </c>
      <c r="AG55" s="23">
        <v>22500.424938205422</v>
      </c>
      <c r="AH55" s="28">
        <v>492309.29764793464</v>
      </c>
      <c r="AI55" s="96"/>
      <c r="AJ55" s="85">
        <v>25.64</v>
      </c>
      <c r="AK55" s="82">
        <v>14900.431251675154</v>
      </c>
      <c r="AL55" s="83">
        <v>382047.05729295098</v>
      </c>
      <c r="AM55" s="96"/>
      <c r="AN55" s="85">
        <v>27.15</v>
      </c>
      <c r="AO55" s="82">
        <v>19500.430149796</v>
      </c>
      <c r="AP55" s="83">
        <v>529436.67856696143</v>
      </c>
      <c r="AQ55" s="96"/>
      <c r="AR55" s="85">
        <v>36.08</v>
      </c>
      <c r="AS55" s="82">
        <v>20600.486077608031</v>
      </c>
      <c r="AT55" s="83">
        <v>743265.53768009774</v>
      </c>
      <c r="AU55" s="96"/>
      <c r="AV55" s="85" t="e">
        <f>#REF!</f>
        <v>#REF!</v>
      </c>
      <c r="AW55" s="82" t="e">
        <f>#REF!</f>
        <v>#REF!</v>
      </c>
      <c r="AX55" s="83" t="e">
        <f t="shared" si="4"/>
        <v>#REF!</v>
      </c>
      <c r="AY55" s="96"/>
      <c r="AZ55" s="85" t="e">
        <f>#REF!</f>
        <v>#REF!</v>
      </c>
      <c r="BA55" s="82" t="e">
        <f>#REF!</f>
        <v>#REF!</v>
      </c>
      <c r="BB55" s="83" t="e">
        <f t="shared" si="5"/>
        <v>#REF!</v>
      </c>
      <c r="BC55" s="96"/>
      <c r="BD55" s="85" t="e">
        <f>+#REF!</f>
        <v>#REF!</v>
      </c>
      <c r="BE55" s="82" t="e">
        <f>+#REF!</f>
        <v>#REF!</v>
      </c>
      <c r="BF55" s="83" t="e">
        <f t="shared" si="6"/>
        <v>#REF!</v>
      </c>
      <c r="BG55" s="96"/>
      <c r="BH55" s="85" t="e">
        <f>+#REF!</f>
        <v>#REF!</v>
      </c>
      <c r="BI55" s="81" t="e">
        <f>+#REF!</f>
        <v>#REF!</v>
      </c>
      <c r="BJ55" s="82" t="e">
        <f>+#REF!</f>
        <v>#REF!</v>
      </c>
      <c r="BK55" s="83" t="e">
        <f t="shared" si="0"/>
        <v>#REF!</v>
      </c>
      <c r="BL55" s="96"/>
      <c r="BM55" s="85">
        <v>40.86</v>
      </c>
      <c r="BN55" s="81" t="e">
        <f>+#REF!</f>
        <v>#REF!</v>
      </c>
      <c r="BO55" s="82">
        <v>27500.209803746384</v>
      </c>
      <c r="BP55" s="83">
        <f t="shared" si="1"/>
        <v>1123658.5725810772</v>
      </c>
      <c r="BQ55" s="96"/>
      <c r="BR55" s="85" t="e">
        <f>+#REF!</f>
        <v>#REF!</v>
      </c>
      <c r="BS55" s="81" t="e">
        <f>+#REF!</f>
        <v>#REF!</v>
      </c>
      <c r="BT55" s="82" t="e">
        <f>+#REF!</f>
        <v>#REF!</v>
      </c>
      <c r="BU55" s="83" t="e">
        <f t="shared" si="2"/>
        <v>#REF!</v>
      </c>
      <c r="BV55" s="96"/>
      <c r="BY55" s="124"/>
    </row>
    <row r="56" spans="2:79" s="90" customFormat="1">
      <c r="B56" s="79" t="s">
        <v>7</v>
      </c>
      <c r="C56" s="80">
        <v>45</v>
      </c>
      <c r="D56" s="81">
        <v>24.781077041685137</v>
      </c>
      <c r="E56" s="82">
        <v>9600.0877631853255</v>
      </c>
      <c r="F56" s="83">
        <v>237900.51446643428</v>
      </c>
      <c r="G56" s="95"/>
      <c r="H56" s="84">
        <v>17.089895361834781</v>
      </c>
      <c r="I56" s="82">
        <v>8399.6992465529038</v>
      </c>
      <c r="J56" s="83">
        <v>143549.98119447156</v>
      </c>
      <c r="K56" s="83"/>
      <c r="L56" s="85">
        <v>20.461141898031574</v>
      </c>
      <c r="M56" s="82">
        <v>9499.8354328598234</v>
      </c>
      <c r="N56" s="83">
        <v>194377.48079969306</v>
      </c>
      <c r="O56" s="86"/>
      <c r="P56" s="81">
        <v>19.212415</v>
      </c>
      <c r="Q56" s="82">
        <v>12500.348595848596</v>
      </c>
      <c r="R56" s="88">
        <v>240161.8848681105</v>
      </c>
      <c r="S56" s="83"/>
      <c r="T56" s="85">
        <v>18.270189999999999</v>
      </c>
      <c r="U56" s="82">
        <v>12300.487596414423</v>
      </c>
      <c r="V56" s="83">
        <v>224732.24547913481</v>
      </c>
      <c r="W56" s="86"/>
      <c r="X56" s="85">
        <v>25.134475999999999</v>
      </c>
      <c r="Y56" s="82">
        <v>12900.149527978794</v>
      </c>
      <c r="Z56" s="83">
        <v>324238.49870739435</v>
      </c>
      <c r="AA56" s="86"/>
      <c r="AB56" s="22">
        <v>24.132627000000003</v>
      </c>
      <c r="AC56" s="82">
        <v>14499.705053753836</v>
      </c>
      <c r="AD56" s="83">
        <v>349915.97367225634</v>
      </c>
      <c r="AE56" s="96"/>
      <c r="AF56" s="22">
        <v>21.512</v>
      </c>
      <c r="AG56" s="23">
        <v>23299.807647636913</v>
      </c>
      <c r="AH56" s="28">
        <v>534963.58358974359</v>
      </c>
      <c r="AI56" s="96"/>
      <c r="AJ56" s="85">
        <v>24.22</v>
      </c>
      <c r="AK56" s="82">
        <v>16400.469787664908</v>
      </c>
      <c r="AL56" s="83">
        <v>397219.37825724407</v>
      </c>
      <c r="AM56" s="96"/>
      <c r="AN56" s="85">
        <v>27.12</v>
      </c>
      <c r="AO56" s="82">
        <v>18900.355847404626</v>
      </c>
      <c r="AP56" s="83">
        <v>512577.65058161347</v>
      </c>
      <c r="AQ56" s="96"/>
      <c r="AR56" s="85">
        <v>33.53</v>
      </c>
      <c r="AS56" s="82">
        <v>21200.12912832425</v>
      </c>
      <c r="AT56" s="83">
        <v>710840.32967271213</v>
      </c>
      <c r="AU56" s="96"/>
      <c r="AV56" s="85" t="e">
        <f>#REF!</f>
        <v>#REF!</v>
      </c>
      <c r="AW56" s="82" t="e">
        <f>#REF!</f>
        <v>#REF!</v>
      </c>
      <c r="AX56" s="83" t="e">
        <f t="shared" si="4"/>
        <v>#REF!</v>
      </c>
      <c r="AY56" s="96"/>
      <c r="AZ56" s="85" t="e">
        <f>#REF!</f>
        <v>#REF!</v>
      </c>
      <c r="BA56" s="82" t="e">
        <f>#REF!</f>
        <v>#REF!</v>
      </c>
      <c r="BB56" s="83" t="e">
        <f t="shared" si="5"/>
        <v>#REF!</v>
      </c>
      <c r="BC56" s="96"/>
      <c r="BD56" s="85" t="e">
        <f>+#REF!</f>
        <v>#REF!</v>
      </c>
      <c r="BE56" s="82" t="e">
        <f>+#REF!</f>
        <v>#REF!</v>
      </c>
      <c r="BF56" s="83" t="e">
        <f t="shared" si="6"/>
        <v>#REF!</v>
      </c>
      <c r="BG56" s="96"/>
      <c r="BH56" s="85" t="e">
        <f>+#REF!</f>
        <v>#REF!</v>
      </c>
      <c r="BI56" s="81" t="e">
        <f>+#REF!</f>
        <v>#REF!</v>
      </c>
      <c r="BJ56" s="82" t="e">
        <f>+#REF!</f>
        <v>#REF!</v>
      </c>
      <c r="BK56" s="83" t="e">
        <f t="shared" si="0"/>
        <v>#REF!</v>
      </c>
      <c r="BL56" s="96"/>
      <c r="BM56" s="85">
        <v>41.27</v>
      </c>
      <c r="BN56" s="81" t="e">
        <f>+#REF!</f>
        <v>#REF!</v>
      </c>
      <c r="BO56" s="82">
        <v>25599.764287203314</v>
      </c>
      <c r="BP56" s="83">
        <f t="shared" si="1"/>
        <v>1056502.2721328808</v>
      </c>
      <c r="BQ56" s="96"/>
      <c r="BR56" s="85" t="e">
        <f>+#REF!</f>
        <v>#REF!</v>
      </c>
      <c r="BS56" s="81" t="e">
        <f>+#REF!</f>
        <v>#REF!</v>
      </c>
      <c r="BT56" s="82" t="e">
        <f>+#REF!</f>
        <v>#REF!</v>
      </c>
      <c r="BU56" s="83" t="e">
        <f t="shared" si="2"/>
        <v>#REF!</v>
      </c>
      <c r="BV56" s="96"/>
      <c r="BY56" s="124"/>
    </row>
    <row r="57" spans="2:79" s="90" customFormat="1">
      <c r="B57" s="79" t="s">
        <v>7</v>
      </c>
      <c r="C57" s="80">
        <v>46</v>
      </c>
      <c r="D57" s="81">
        <v>24.39996210428146</v>
      </c>
      <c r="E57" s="82">
        <v>10200.10840108401</v>
      </c>
      <c r="F57" s="83">
        <v>248882.2584460128</v>
      </c>
      <c r="G57" s="95"/>
      <c r="H57" s="84">
        <v>16.665915593203639</v>
      </c>
      <c r="I57" s="82">
        <v>9099.7659251317764</v>
      </c>
      <c r="J57" s="83">
        <v>151655.93082615681</v>
      </c>
      <c r="K57" s="83"/>
      <c r="L57" s="85">
        <v>19.238677887114886</v>
      </c>
      <c r="M57" s="82">
        <v>9200.3672831233816</v>
      </c>
      <c r="N57" s="83">
        <v>177002.90260316106</v>
      </c>
      <c r="O57" s="86"/>
      <c r="P57" s="81">
        <v>19.028449999999999</v>
      </c>
      <c r="Q57" s="82">
        <v>11700.435286935288</v>
      </c>
      <c r="R57" s="88">
        <v>222641.14783568378</v>
      </c>
      <c r="S57" s="83"/>
      <c r="T57" s="85">
        <v>18.391994</v>
      </c>
      <c r="U57" s="82">
        <v>11699.586795318504</v>
      </c>
      <c r="V57" s="83">
        <v>215178.73014197717</v>
      </c>
      <c r="W57" s="86"/>
      <c r="X57" s="85">
        <v>24.162979</v>
      </c>
      <c r="Y57" s="82">
        <v>13800.275231543525</v>
      </c>
      <c r="Z57" s="83">
        <v>333455.76061400631</v>
      </c>
      <c r="AA57" s="86"/>
      <c r="AB57" s="22">
        <v>24.471637999999995</v>
      </c>
      <c r="AC57" s="82">
        <v>15699.899490753145</v>
      </c>
      <c r="AD57" s="83">
        <v>384202.25697409525</v>
      </c>
      <c r="AE57" s="96"/>
      <c r="AF57" s="22">
        <v>22.963000000000001</v>
      </c>
      <c r="AG57" s="23">
        <v>24700.211769260553</v>
      </c>
      <c r="AH57" s="28">
        <v>530066.54456833145</v>
      </c>
      <c r="AI57" s="96"/>
      <c r="AJ57" s="85">
        <v>23.59</v>
      </c>
      <c r="AK57" s="82">
        <v>17400.351707912683</v>
      </c>
      <c r="AL57" s="83">
        <v>410474.29678966018</v>
      </c>
      <c r="AM57" s="96"/>
      <c r="AN57" s="85">
        <v>27.63</v>
      </c>
      <c r="AO57" s="82">
        <v>19300.27591649543</v>
      </c>
      <c r="AP57" s="83">
        <v>533266.62357276864</v>
      </c>
      <c r="AQ57" s="96"/>
      <c r="AR57" s="85">
        <v>35.36</v>
      </c>
      <c r="AS57" s="82">
        <v>21399.622353256502</v>
      </c>
      <c r="AT57" s="83">
        <v>756690.64641114988</v>
      </c>
      <c r="AU57" s="96"/>
      <c r="AV57" s="85" t="e">
        <f>#REF!</f>
        <v>#REF!</v>
      </c>
      <c r="AW57" s="82" t="e">
        <f>#REF!</f>
        <v>#REF!</v>
      </c>
      <c r="AX57" s="83" t="e">
        <f t="shared" si="4"/>
        <v>#REF!</v>
      </c>
      <c r="AY57" s="96"/>
      <c r="AZ57" s="85" t="e">
        <f>#REF!</f>
        <v>#REF!</v>
      </c>
      <c r="BA57" s="82" t="e">
        <f>#REF!</f>
        <v>#REF!</v>
      </c>
      <c r="BB57" s="83" t="e">
        <f t="shared" si="5"/>
        <v>#REF!</v>
      </c>
      <c r="BC57" s="96"/>
      <c r="BD57" s="85" t="e">
        <f>+#REF!</f>
        <v>#REF!</v>
      </c>
      <c r="BE57" s="82" t="e">
        <f>+#REF!</f>
        <v>#REF!</v>
      </c>
      <c r="BF57" s="83" t="e">
        <f t="shared" si="6"/>
        <v>#REF!</v>
      </c>
      <c r="BG57" s="96"/>
      <c r="BH57" s="85" t="e">
        <f>+#REF!</f>
        <v>#REF!</v>
      </c>
      <c r="BI57" s="81" t="e">
        <f>+#REF!</f>
        <v>#REF!</v>
      </c>
      <c r="BJ57" s="82" t="e">
        <f>+#REF!</f>
        <v>#REF!</v>
      </c>
      <c r="BK57" s="83" t="e">
        <f t="shared" si="0"/>
        <v>#REF!</v>
      </c>
      <c r="BL57" s="96"/>
      <c r="BM57" s="85">
        <v>40.229999999999997</v>
      </c>
      <c r="BN57" s="81" t="e">
        <f>+#REF!</f>
        <v>#REF!</v>
      </c>
      <c r="BO57" s="82">
        <v>26399.720271598319</v>
      </c>
      <c r="BP57" s="83">
        <f t="shared" si="1"/>
        <v>1062060.7465264003</v>
      </c>
      <c r="BQ57" s="96"/>
      <c r="BR57" s="85" t="e">
        <f>+#REF!</f>
        <v>#REF!</v>
      </c>
      <c r="BS57" s="81" t="e">
        <f>+#REF!</f>
        <v>#REF!</v>
      </c>
      <c r="BT57" s="82" t="e">
        <f>+#REF!</f>
        <v>#REF!</v>
      </c>
      <c r="BU57" s="83" t="e">
        <f>+BT57*BR57</f>
        <v>#REF!</v>
      </c>
      <c r="BV57" s="96"/>
      <c r="BY57" s="124"/>
    </row>
    <row r="58" spans="2:79" s="90" customFormat="1">
      <c r="B58" s="79" t="s">
        <v>7</v>
      </c>
      <c r="C58" s="80">
        <v>47</v>
      </c>
      <c r="D58" s="81">
        <v>23.566396199566935</v>
      </c>
      <c r="E58" s="82">
        <v>10699.975192828852</v>
      </c>
      <c r="F58" s="83">
        <v>252159.85471974232</v>
      </c>
      <c r="G58" s="95"/>
      <c r="H58" s="84">
        <v>16.393401323947366</v>
      </c>
      <c r="I58" s="82">
        <v>9399.7879627147922</v>
      </c>
      <c r="J58" s="83">
        <v>154094.49643279318</v>
      </c>
      <c r="K58" s="83"/>
      <c r="L58" s="85">
        <v>19.387700843060546</v>
      </c>
      <c r="M58" s="82">
        <v>9300.0520563447408</v>
      </c>
      <c r="N58" s="83">
        <v>180306.62709330191</v>
      </c>
      <c r="O58" s="86"/>
      <c r="P58" s="81">
        <v>19.520220000000002</v>
      </c>
      <c r="Q58" s="82">
        <v>10699.636446886447</v>
      </c>
      <c r="R58" s="88">
        <v>208859.25736324178</v>
      </c>
      <c r="S58" s="83"/>
      <c r="T58" s="85">
        <v>18.69745</v>
      </c>
      <c r="U58" s="82">
        <v>11800.092944995386</v>
      </c>
      <c r="V58" s="83">
        <v>220631.64783440396</v>
      </c>
      <c r="W58" s="86"/>
      <c r="X58" s="85">
        <v>25.346360000000001</v>
      </c>
      <c r="Y58" s="82">
        <v>14300.023199023199</v>
      </c>
      <c r="Z58" s="83">
        <v>362453.53601079364</v>
      </c>
      <c r="AA58" s="86"/>
      <c r="AB58" s="22">
        <v>26.996403999999995</v>
      </c>
      <c r="AC58" s="82">
        <v>16700.198308466599</v>
      </c>
      <c r="AD58" s="83">
        <v>450845.30041548086</v>
      </c>
      <c r="AE58" s="96"/>
      <c r="AF58" s="22">
        <v>24.821000000000002</v>
      </c>
      <c r="AG58" s="23">
        <v>26499.662169808515</v>
      </c>
      <c r="AH58" s="28">
        <v>654011.66235087416</v>
      </c>
      <c r="AI58" s="96"/>
      <c r="AJ58" s="85">
        <v>23.96</v>
      </c>
      <c r="AK58" s="82">
        <v>17100.058578278087</v>
      </c>
      <c r="AL58" s="83">
        <v>409717.40353554301</v>
      </c>
      <c r="AM58" s="96"/>
      <c r="AN58" s="85">
        <v>27.59</v>
      </c>
      <c r="AO58" s="82">
        <v>21400.030554811045</v>
      </c>
      <c r="AP58" s="83">
        <v>590426.84300723672</v>
      </c>
      <c r="AQ58" s="96"/>
      <c r="AR58" s="85">
        <v>34</v>
      </c>
      <c r="AS58" s="82">
        <v>22199.783733881297</v>
      </c>
      <c r="AT58" s="83">
        <v>754792.64695196413</v>
      </c>
      <c r="AU58" s="96"/>
      <c r="AV58" s="85" t="e">
        <f>#REF!</f>
        <v>#REF!</v>
      </c>
      <c r="AW58" s="82" t="e">
        <f>#REF!</f>
        <v>#REF!</v>
      </c>
      <c r="AX58" s="83" t="e">
        <f t="shared" si="4"/>
        <v>#REF!</v>
      </c>
      <c r="AY58" s="96"/>
      <c r="AZ58" s="85" t="e">
        <f>#REF!</f>
        <v>#REF!</v>
      </c>
      <c r="BA58" s="82" t="e">
        <f>#REF!</f>
        <v>#REF!</v>
      </c>
      <c r="BB58" s="83" t="e">
        <f t="shared" si="5"/>
        <v>#REF!</v>
      </c>
      <c r="BC58" s="96"/>
      <c r="BD58" s="85" t="e">
        <f>+#REF!</f>
        <v>#REF!</v>
      </c>
      <c r="BE58" s="82" t="e">
        <f>+#REF!</f>
        <v>#REF!</v>
      </c>
      <c r="BF58" s="83" t="e">
        <f t="shared" si="6"/>
        <v>#REF!</v>
      </c>
      <c r="BG58" s="96"/>
      <c r="BH58" s="85" t="e">
        <f>+#REF!</f>
        <v>#REF!</v>
      </c>
      <c r="BI58" s="81" t="e">
        <f>+#REF!</f>
        <v>#REF!</v>
      </c>
      <c r="BJ58" s="82" t="e">
        <f>+#REF!</f>
        <v>#REF!</v>
      </c>
      <c r="BK58" s="83" t="e">
        <f t="shared" si="0"/>
        <v>#REF!</v>
      </c>
      <c r="BL58" s="96"/>
      <c r="BM58" s="85">
        <v>42.58</v>
      </c>
      <c r="BN58" s="81" t="e">
        <f>+#REF!</f>
        <v>#REF!</v>
      </c>
      <c r="BO58" s="82">
        <v>26199.892134965303</v>
      </c>
      <c r="BP58" s="83">
        <f t="shared" si="1"/>
        <v>1115591.4071068226</v>
      </c>
      <c r="BQ58" s="96"/>
      <c r="BR58" s="85"/>
      <c r="BS58" s="81"/>
      <c r="BT58" s="82"/>
      <c r="BU58" s="83"/>
      <c r="BV58" s="96"/>
      <c r="BY58" s="124"/>
    </row>
    <row r="59" spans="2:79" s="90" customFormat="1">
      <c r="B59" s="79" t="s">
        <v>7</v>
      </c>
      <c r="C59" s="80">
        <v>48</v>
      </c>
      <c r="D59" s="81">
        <v>23.252113209196533</v>
      </c>
      <c r="E59" s="82">
        <v>9200.3573066499885</v>
      </c>
      <c r="F59" s="83">
        <v>213927.74965928405</v>
      </c>
      <c r="G59" s="95"/>
      <c r="H59" s="84">
        <v>16.19768982482621</v>
      </c>
      <c r="I59" s="82">
        <v>9700.4187438577665</v>
      </c>
      <c r="J59" s="83">
        <v>157124.37398393839</v>
      </c>
      <c r="K59" s="83"/>
      <c r="L59" s="85">
        <v>19.553997849298479</v>
      </c>
      <c r="M59" s="82">
        <v>10799.829923464069</v>
      </c>
      <c r="N59" s="83">
        <v>211179.85109620576</v>
      </c>
      <c r="O59" s="86"/>
      <c r="P59" s="81">
        <v>20.14019</v>
      </c>
      <c r="Q59" s="82">
        <v>12599.521367521367</v>
      </c>
      <c r="R59" s="88">
        <v>253756.75425094017</v>
      </c>
      <c r="S59" s="83"/>
      <c r="T59" s="85">
        <v>19.14386</v>
      </c>
      <c r="U59" s="82">
        <v>12199.73274963519</v>
      </c>
      <c r="V59" s="83">
        <v>233549.97579643113</v>
      </c>
      <c r="W59" s="86"/>
      <c r="X59" s="85">
        <v>26.929770000000001</v>
      </c>
      <c r="Y59" s="82">
        <v>15700.00702820215</v>
      </c>
      <c r="Z59" s="83">
        <v>422797.57826786744</v>
      </c>
      <c r="AA59" s="86"/>
      <c r="AB59" s="22">
        <v>27.119451999999995</v>
      </c>
      <c r="AC59" s="82">
        <v>16699.958247714345</v>
      </c>
      <c r="AD59" s="83">
        <v>452893.71610089322</v>
      </c>
      <c r="AE59" s="96"/>
      <c r="AF59" s="22">
        <v>24.06</v>
      </c>
      <c r="AG59" s="23">
        <v>26000.33503082284</v>
      </c>
      <c r="AH59" s="28">
        <v>641428.26521039952</v>
      </c>
      <c r="AI59" s="96"/>
      <c r="AJ59" s="85">
        <v>27.81</v>
      </c>
      <c r="AK59" s="82">
        <v>19700.13493552518</v>
      </c>
      <c r="AL59" s="83">
        <v>547860.75255695521</v>
      </c>
      <c r="AM59" s="96"/>
      <c r="AN59" s="85">
        <v>28.5</v>
      </c>
      <c r="AO59" s="82">
        <v>22099.923940558088</v>
      </c>
      <c r="AP59" s="83">
        <v>629847.83230590553</v>
      </c>
      <c r="AQ59" s="96"/>
      <c r="AR59" s="85">
        <v>37.78</v>
      </c>
      <c r="AS59" s="82">
        <v>23499.982786860837</v>
      </c>
      <c r="AT59" s="83">
        <v>887829.34968760249</v>
      </c>
      <c r="AU59" s="96"/>
      <c r="AV59" s="85" t="e">
        <f>#REF!</f>
        <v>#REF!</v>
      </c>
      <c r="AW59" s="82" t="e">
        <f>#REF!</f>
        <v>#REF!</v>
      </c>
      <c r="AX59" s="83" t="e">
        <f t="shared" si="4"/>
        <v>#REF!</v>
      </c>
      <c r="AY59" s="96"/>
      <c r="AZ59" s="85" t="e">
        <f>#REF!</f>
        <v>#REF!</v>
      </c>
      <c r="BA59" s="82" t="e">
        <f>#REF!</f>
        <v>#REF!</v>
      </c>
      <c r="BB59" s="83" t="e">
        <f t="shared" si="5"/>
        <v>#REF!</v>
      </c>
      <c r="BC59" s="96"/>
      <c r="BD59" s="85" t="e">
        <f>+#REF!</f>
        <v>#REF!</v>
      </c>
      <c r="BE59" s="82" t="e">
        <f>+#REF!</f>
        <v>#REF!</v>
      </c>
      <c r="BF59" s="83" t="e">
        <f t="shared" si="6"/>
        <v>#REF!</v>
      </c>
      <c r="BG59" s="96"/>
      <c r="BH59" s="85" t="e">
        <f>+#REF!</f>
        <v>#REF!</v>
      </c>
      <c r="BI59" s="81" t="e">
        <f>+#REF!</f>
        <v>#REF!</v>
      </c>
      <c r="BJ59" s="82" t="e">
        <f>+#REF!</f>
        <v>#REF!</v>
      </c>
      <c r="BK59" s="83" t="e">
        <f t="shared" si="0"/>
        <v>#REF!</v>
      </c>
      <c r="BL59" s="96"/>
      <c r="BM59" s="85">
        <v>48.43</v>
      </c>
      <c r="BN59" s="81" t="e">
        <f>+#REF!</f>
        <v>#REF!</v>
      </c>
      <c r="BO59" s="82">
        <v>27099.916674111792</v>
      </c>
      <c r="BP59" s="83">
        <f t="shared" si="1"/>
        <v>1312448.964527234</v>
      </c>
      <c r="BQ59" s="96"/>
      <c r="BR59" s="85"/>
      <c r="BS59" s="81"/>
      <c r="BT59" s="82"/>
      <c r="BU59" s="83"/>
      <c r="BV59" s="96"/>
      <c r="BY59" s="124"/>
    </row>
    <row r="60" spans="2:79" s="90" customFormat="1">
      <c r="B60" s="79" t="s">
        <v>7</v>
      </c>
      <c r="C60" s="80">
        <v>49</v>
      </c>
      <c r="D60" s="81">
        <v>23.124364378938132</v>
      </c>
      <c r="E60" s="82">
        <v>12400.346883468834</v>
      </c>
      <c r="F60" s="83">
        <v>286750.13975856319</v>
      </c>
      <c r="G60" s="95"/>
      <c r="H60" s="84">
        <v>15.912265412828688</v>
      </c>
      <c r="I60" s="82">
        <v>10799.504749992553</v>
      </c>
      <c r="J60" s="83">
        <v>171844.58590898564</v>
      </c>
      <c r="K60" s="83"/>
      <c r="L60" s="85">
        <v>20.704296926380835</v>
      </c>
      <c r="M60" s="82">
        <v>13300.067125286638</v>
      </c>
      <c r="N60" s="83">
        <v>275368.53890273091</v>
      </c>
      <c r="O60" s="86"/>
      <c r="P60" s="81">
        <v>19.921120000000002</v>
      </c>
      <c r="Q60" s="82">
        <v>12699.594322344321</v>
      </c>
      <c r="R60" s="88">
        <v>252990.14244673992</v>
      </c>
      <c r="S60" s="83"/>
      <c r="T60" s="85">
        <v>19.888590000000001</v>
      </c>
      <c r="U60" s="82">
        <v>13599.675809285565</v>
      </c>
      <c r="V60" s="83">
        <v>270478.37630379881</v>
      </c>
      <c r="W60" s="86"/>
      <c r="X60" s="85">
        <v>29.177044000000002</v>
      </c>
      <c r="Y60" s="82">
        <v>17399.705113314871</v>
      </c>
      <c r="Z60" s="83">
        <v>507671.96167821303</v>
      </c>
      <c r="AA60" s="86"/>
      <c r="AB60" s="22">
        <v>25.852219999999999</v>
      </c>
      <c r="AC60" s="82">
        <v>17999.755025462342</v>
      </c>
      <c r="AD60" s="83">
        <v>465333.62686435803</v>
      </c>
      <c r="AE60" s="96"/>
      <c r="AF60" s="22">
        <v>23.73</v>
      </c>
      <c r="AG60" s="23">
        <v>28199.628964531399</v>
      </c>
      <c r="AH60" s="28">
        <v>642951.54039131594</v>
      </c>
      <c r="AI60" s="96"/>
      <c r="AJ60" s="85">
        <v>25.51</v>
      </c>
      <c r="AK60" s="82">
        <v>19699.725929896664</v>
      </c>
      <c r="AL60" s="83">
        <v>502540.00847166392</v>
      </c>
      <c r="AM60" s="96"/>
      <c r="AN60" s="85">
        <v>27.37</v>
      </c>
      <c r="AO60" s="82">
        <v>22300.430626284287</v>
      </c>
      <c r="AP60" s="83">
        <v>610362.78624140099</v>
      </c>
      <c r="AQ60" s="96"/>
      <c r="AR60" s="85">
        <v>43.57</v>
      </c>
      <c r="AS60" s="82">
        <v>25000.481342505729</v>
      </c>
      <c r="AT60" s="83">
        <v>1089270.9720929747</v>
      </c>
      <c r="AU60" s="96"/>
      <c r="AV60" s="85" t="e">
        <f>#REF!</f>
        <v>#REF!</v>
      </c>
      <c r="AW60" s="82" t="e">
        <f>#REF!</f>
        <v>#REF!</v>
      </c>
      <c r="AX60" s="83" t="e">
        <f t="shared" si="4"/>
        <v>#REF!</v>
      </c>
      <c r="AY60" s="96"/>
      <c r="AZ60" s="85" t="e">
        <f>#REF!</f>
        <v>#REF!</v>
      </c>
      <c r="BA60" s="82" t="e">
        <f>#REF!</f>
        <v>#REF!</v>
      </c>
      <c r="BB60" s="83" t="e">
        <f t="shared" si="5"/>
        <v>#REF!</v>
      </c>
      <c r="BC60" s="96"/>
      <c r="BD60" s="85" t="e">
        <f>+#REF!</f>
        <v>#REF!</v>
      </c>
      <c r="BE60" s="82" t="e">
        <f>+#REF!</f>
        <v>#REF!</v>
      </c>
      <c r="BF60" s="83" t="e">
        <f t="shared" si="6"/>
        <v>#REF!</v>
      </c>
      <c r="BG60" s="96"/>
      <c r="BH60" s="85" t="e">
        <f>+#REF!</f>
        <v>#REF!</v>
      </c>
      <c r="BI60" s="81" t="e">
        <f>+#REF!</f>
        <v>#REF!</v>
      </c>
      <c r="BJ60" s="82" t="e">
        <f>+#REF!</f>
        <v>#REF!</v>
      </c>
      <c r="BK60" s="83" t="e">
        <f t="shared" si="0"/>
        <v>#REF!</v>
      </c>
      <c r="BL60" s="96"/>
      <c r="BM60" s="85">
        <v>50.2</v>
      </c>
      <c r="BN60" s="81" t="e">
        <f>+#REF!</f>
        <v>#REF!</v>
      </c>
      <c r="BO60" s="82">
        <v>27599.601387772123</v>
      </c>
      <c r="BP60" s="83">
        <f t="shared" si="1"/>
        <v>1385499.9896661607</v>
      </c>
      <c r="BQ60" s="96"/>
      <c r="BR60" s="85"/>
      <c r="BS60" s="81"/>
      <c r="BT60" s="82"/>
      <c r="BU60" s="83"/>
      <c r="BV60" s="96"/>
      <c r="BY60" s="124"/>
    </row>
    <row r="61" spans="2:79" s="90" customFormat="1">
      <c r="B61" s="79" t="s">
        <v>7</v>
      </c>
      <c r="C61" s="80">
        <v>50</v>
      </c>
      <c r="D61" s="81">
        <v>24.496238171615381</v>
      </c>
      <c r="E61" s="82">
        <v>13000.482384823848</v>
      </c>
      <c r="F61" s="83">
        <v>318462.91284453531</v>
      </c>
      <c r="G61" s="95"/>
      <c r="H61" s="84">
        <v>16.260205157147585</v>
      </c>
      <c r="I61" s="82">
        <v>14000.266297388249</v>
      </c>
      <c r="J61" s="83">
        <v>227647.20225023193</v>
      </c>
      <c r="K61" s="83"/>
      <c r="L61" s="85">
        <v>21.389161492833722</v>
      </c>
      <c r="M61" s="82">
        <v>14799.641144763094</v>
      </c>
      <c r="N61" s="83">
        <v>316551.91448132438</v>
      </c>
      <c r="O61" s="86"/>
      <c r="P61" s="81">
        <v>19.81578</v>
      </c>
      <c r="Q61" s="82">
        <v>17500.071733821733</v>
      </c>
      <c r="R61" s="88">
        <v>346777.57146163</v>
      </c>
      <c r="S61" s="83"/>
      <c r="T61" s="85">
        <v>20.78884</v>
      </c>
      <c r="U61" s="82">
        <v>15800.064117454362</v>
      </c>
      <c r="V61" s="83">
        <v>328465.00492749992</v>
      </c>
      <c r="W61" s="86"/>
      <c r="X61" s="85">
        <v>27.18308</v>
      </c>
      <c r="Y61" s="82">
        <v>18199.761994103457</v>
      </c>
      <c r="Z61" s="83">
        <v>494725.58626667381</v>
      </c>
      <c r="AA61" s="86"/>
      <c r="AB61" s="22">
        <v>25.14639</v>
      </c>
      <c r="AC61" s="82">
        <v>18199.711873492364</v>
      </c>
      <c r="AD61" s="83">
        <v>457657.05265846965</v>
      </c>
      <c r="AE61" s="96"/>
      <c r="AF61" s="22">
        <v>23.565999999999999</v>
      </c>
      <c r="AG61" s="23">
        <v>31199.772863992373</v>
      </c>
      <c r="AH61" s="28">
        <v>848009.82644331269</v>
      </c>
      <c r="AI61" s="96"/>
      <c r="AJ61" s="85">
        <v>23.87</v>
      </c>
      <c r="AK61" s="82">
        <v>21000.064683284196</v>
      </c>
      <c r="AL61" s="83">
        <v>501271.54398999375</v>
      </c>
      <c r="AM61" s="96"/>
      <c r="AN61" s="85">
        <v>27.78</v>
      </c>
      <c r="AO61" s="82">
        <v>24600.003275856932</v>
      </c>
      <c r="AP61" s="83">
        <v>683388.09100330563</v>
      </c>
      <c r="AQ61" s="96"/>
      <c r="AR61" s="85">
        <v>44.51</v>
      </c>
      <c r="AS61" s="82">
        <v>24699.56204770839</v>
      </c>
      <c r="AT61" s="83">
        <v>1099377.5067435005</v>
      </c>
      <c r="AU61" s="96"/>
      <c r="AV61" s="85" t="e">
        <f>#REF!</f>
        <v>#REF!</v>
      </c>
      <c r="AW61" s="82" t="e">
        <f>#REF!</f>
        <v>#REF!</v>
      </c>
      <c r="AX61" s="83" t="e">
        <f t="shared" si="4"/>
        <v>#REF!</v>
      </c>
      <c r="AY61" s="96"/>
      <c r="AZ61" s="85" t="e">
        <f>#REF!</f>
        <v>#REF!</v>
      </c>
      <c r="BA61" s="82" t="e">
        <f>#REF!</f>
        <v>#REF!</v>
      </c>
      <c r="BB61" s="83" t="e">
        <f t="shared" si="5"/>
        <v>#REF!</v>
      </c>
      <c r="BC61" s="96"/>
      <c r="BD61" s="85" t="e">
        <f>+#REF!</f>
        <v>#REF!</v>
      </c>
      <c r="BE61" s="82" t="e">
        <f>+#REF!</f>
        <v>#REF!</v>
      </c>
      <c r="BF61" s="83" t="e">
        <f t="shared" si="6"/>
        <v>#REF!</v>
      </c>
      <c r="BG61" s="96"/>
      <c r="BH61" s="85" t="e">
        <f>+#REF!</f>
        <v>#REF!</v>
      </c>
      <c r="BI61" s="81" t="e">
        <f>+#REF!</f>
        <v>#REF!</v>
      </c>
      <c r="BJ61" s="82" t="e">
        <f>+#REF!</f>
        <v>#REF!</v>
      </c>
      <c r="BK61" s="83" t="e">
        <f t="shared" si="0"/>
        <v>#REF!</v>
      </c>
      <c r="BL61" s="96"/>
      <c r="BM61" s="85">
        <v>50.06</v>
      </c>
      <c r="BN61" s="81" t="e">
        <f>+#REF!</f>
        <v>#REF!</v>
      </c>
      <c r="BO61" s="82">
        <v>29599.598796867089</v>
      </c>
      <c r="BP61" s="83">
        <f t="shared" si="1"/>
        <v>1481755.9157711666</v>
      </c>
      <c r="BQ61" s="96"/>
      <c r="BR61" s="85"/>
      <c r="BS61" s="81"/>
      <c r="BT61" s="82"/>
      <c r="BU61" s="83"/>
      <c r="BV61" s="96"/>
      <c r="BY61" s="124"/>
    </row>
    <row r="62" spans="2:79" s="90" customFormat="1">
      <c r="B62" s="79" t="s">
        <v>7</v>
      </c>
      <c r="C62" s="80">
        <v>51</v>
      </c>
      <c r="D62" s="81">
        <v>25.225322194541008</v>
      </c>
      <c r="E62" s="82">
        <v>11800.376068376068</v>
      </c>
      <c r="F62" s="83">
        <v>297668.28834153741</v>
      </c>
      <c r="G62" s="95"/>
      <c r="H62" s="84">
        <v>16.367746608284868</v>
      </c>
      <c r="I62" s="82">
        <v>12799.522796986208</v>
      </c>
      <c r="J62" s="83">
        <v>209499.34584803585</v>
      </c>
      <c r="K62" s="83"/>
      <c r="L62" s="85">
        <v>21.217146530979175</v>
      </c>
      <c r="M62" s="82">
        <v>13400.017957652102</v>
      </c>
      <c r="N62" s="83">
        <v>284310.14452525694</v>
      </c>
      <c r="O62" s="86"/>
      <c r="P62" s="81">
        <v>19.425520000000002</v>
      </c>
      <c r="Q62" s="82">
        <v>14300.435286935286</v>
      </c>
      <c r="R62" s="88">
        <v>277793.39167506719</v>
      </c>
      <c r="S62" s="83"/>
      <c r="T62" s="85">
        <v>22.656320000000001</v>
      </c>
      <c r="U62" s="82">
        <v>16999.916674111795</v>
      </c>
      <c r="V62" s="83">
        <v>385155.55214201257</v>
      </c>
      <c r="W62" s="86"/>
      <c r="X62" s="85">
        <v>25.741710000000001</v>
      </c>
      <c r="Y62" s="82">
        <v>14099.77986241401</v>
      </c>
      <c r="Z62" s="83">
        <v>362952.44428210135</v>
      </c>
      <c r="AA62" s="86"/>
      <c r="AB62" s="22">
        <v>25.206995000000003</v>
      </c>
      <c r="AC62" s="82">
        <v>15499.840495547813</v>
      </c>
      <c r="AD62" s="83">
        <v>390704.40187207126</v>
      </c>
      <c r="AE62" s="96"/>
      <c r="AF62" s="22">
        <v>26.253</v>
      </c>
      <c r="AG62" s="23">
        <v>23000.147264659459</v>
      </c>
      <c r="AH62" s="28">
        <v>572243.66394472728</v>
      </c>
      <c r="AI62" s="96"/>
      <c r="AJ62" s="85">
        <v>24.84</v>
      </c>
      <c r="AK62" s="82">
        <v>20500.094702045924</v>
      </c>
      <c r="AL62" s="88">
        <v>509222.35239882075</v>
      </c>
      <c r="AM62" s="96"/>
      <c r="AN62" s="85">
        <v>28.6</v>
      </c>
      <c r="AO62" s="82">
        <v>25799.597963012595</v>
      </c>
      <c r="AP62" s="83">
        <v>737868.5017421603</v>
      </c>
      <c r="AQ62" s="96"/>
      <c r="AR62" s="85">
        <v>44.6</v>
      </c>
      <c r="AS62" s="82">
        <v>15600.484648143181</v>
      </c>
      <c r="AT62" s="83">
        <v>695781.61530718592</v>
      </c>
      <c r="AU62" s="96"/>
      <c r="AV62" s="85" t="e">
        <f>#REF!</f>
        <v>#REF!</v>
      </c>
      <c r="AW62" s="82" t="e">
        <f>#REF!</f>
        <v>#REF!</v>
      </c>
      <c r="AX62" s="83" t="e">
        <f t="shared" si="4"/>
        <v>#REF!</v>
      </c>
      <c r="AY62" s="96"/>
      <c r="AZ62" s="85" t="e">
        <f>#REF!</f>
        <v>#REF!</v>
      </c>
      <c r="BA62" s="82" t="e">
        <f>#REF!</f>
        <v>#REF!</v>
      </c>
      <c r="BB62" s="83" t="e">
        <f t="shared" si="5"/>
        <v>#REF!</v>
      </c>
      <c r="BC62" s="96"/>
      <c r="BD62" s="85" t="e">
        <f>+#REF!</f>
        <v>#REF!</v>
      </c>
      <c r="BE62" s="82" t="e">
        <f>+#REF!</f>
        <v>#REF!</v>
      </c>
      <c r="BF62" s="83" t="e">
        <f t="shared" si="6"/>
        <v>#REF!</v>
      </c>
      <c r="BG62" s="96"/>
      <c r="BH62" s="85" t="e">
        <f>+#REF!</f>
        <v>#REF!</v>
      </c>
      <c r="BI62" s="81" t="e">
        <f>+#REF!</f>
        <v>#REF!</v>
      </c>
      <c r="BJ62" s="82" t="e">
        <f>+#REF!</f>
        <v>#REF!</v>
      </c>
      <c r="BK62" s="83" t="e">
        <f t="shared" si="0"/>
        <v>#REF!</v>
      </c>
      <c r="BL62" s="96"/>
      <c r="BM62" s="85">
        <v>51.5</v>
      </c>
      <c r="BN62" s="81" t="e">
        <f>+#REF!</f>
        <v>#REF!</v>
      </c>
      <c r="BO62" s="82">
        <v>29099.790494058787</v>
      </c>
      <c r="BP62" s="83">
        <f t="shared" si="1"/>
        <v>1498639.2104440276</v>
      </c>
      <c r="BQ62" s="96"/>
      <c r="BR62" s="85"/>
      <c r="BS62" s="81"/>
      <c r="BT62" s="82"/>
      <c r="BU62" s="83"/>
      <c r="BV62" s="96"/>
      <c r="BY62" s="124"/>
    </row>
    <row r="63" spans="2:79" s="90" customFormat="1">
      <c r="B63" s="137" t="s">
        <v>7</v>
      </c>
      <c r="C63" s="80">
        <v>52</v>
      </c>
      <c r="D63" s="81">
        <v>24.861732329286816</v>
      </c>
      <c r="E63" s="82">
        <v>5100.2924744632055</v>
      </c>
      <c r="F63" s="83">
        <v>126802.10630118013</v>
      </c>
      <c r="G63" s="95"/>
      <c r="H63" s="84">
        <v>16.505690667271541</v>
      </c>
      <c r="I63" s="82">
        <v>4800.241043509337</v>
      </c>
      <c r="J63" s="83">
        <v>79231.293792505865</v>
      </c>
      <c r="K63" s="83"/>
      <c r="L63" s="138">
        <v>21.270517783944868</v>
      </c>
      <c r="M63" s="82">
        <v>3800.4139194139193</v>
      </c>
      <c r="N63" s="83">
        <v>80836.771859245389</v>
      </c>
      <c r="O63" s="86"/>
      <c r="P63" s="81">
        <v>19.921219999999998</v>
      </c>
      <c r="Q63" s="82">
        <v>5499.9172771672775</v>
      </c>
      <c r="R63" s="88">
        <v>109565.0620602503</v>
      </c>
      <c r="S63" s="83"/>
      <c r="T63" s="138">
        <v>23.196690000000004</v>
      </c>
      <c r="U63" s="82">
        <v>12000.326364692217</v>
      </c>
      <c r="V63" s="83">
        <v>278367.85058059235</v>
      </c>
      <c r="W63" s="86"/>
      <c r="X63" s="138">
        <v>25.258459999999999</v>
      </c>
      <c r="Y63" s="82">
        <v>8599.5910539325159</v>
      </c>
      <c r="Z63" s="83">
        <v>217212.42665211231</v>
      </c>
      <c r="AA63" s="86"/>
      <c r="AB63" s="139">
        <v>26.241005000000005</v>
      </c>
      <c r="AC63" s="82">
        <v>6999.9399326960302</v>
      </c>
      <c r="AD63" s="83">
        <v>183685.45877357622</v>
      </c>
      <c r="AE63" s="96"/>
      <c r="AF63" s="139">
        <v>31.036999999999999</v>
      </c>
      <c r="AG63" s="23">
        <v>13699.686589832929</v>
      </c>
      <c r="AH63" s="28">
        <v>336053.31204860174</v>
      </c>
      <c r="AI63" s="96"/>
      <c r="AJ63" s="138">
        <v>28.26</v>
      </c>
      <c r="AK63" s="82">
        <v>7899.7931147443342</v>
      </c>
      <c r="AL63" s="88">
        <v>223248.15342267489</v>
      </c>
      <c r="AM63" s="96"/>
      <c r="AN63" s="138">
        <v>30.19</v>
      </c>
      <c r="AO63" s="82">
        <v>11800.167694094522</v>
      </c>
      <c r="AP63" s="88">
        <v>356247.06268471363</v>
      </c>
      <c r="AQ63" s="96"/>
      <c r="AR63" s="138">
        <v>38.46</v>
      </c>
      <c r="AS63" s="82">
        <v>11299.553500699842</v>
      </c>
      <c r="AT63" s="83">
        <v>434580.8276369159</v>
      </c>
      <c r="AU63" s="96"/>
      <c r="AV63" s="138" t="e">
        <f>#REF!</f>
        <v>#REF!</v>
      </c>
      <c r="AW63" s="82" t="e">
        <f>#REF!</f>
        <v>#REF!</v>
      </c>
      <c r="AX63" s="83" t="e">
        <f t="shared" si="4"/>
        <v>#REF!</v>
      </c>
      <c r="AY63" s="96"/>
      <c r="AZ63" s="138" t="e">
        <f>#REF!</f>
        <v>#REF!</v>
      </c>
      <c r="BA63" s="82" t="e">
        <f>#REF!</f>
        <v>#REF!</v>
      </c>
      <c r="BB63" s="83" t="e">
        <f t="shared" si="5"/>
        <v>#REF!</v>
      </c>
      <c r="BC63" s="96"/>
      <c r="BD63" s="138" t="e">
        <f>+#REF!</f>
        <v>#REF!</v>
      </c>
      <c r="BE63" s="82" t="e">
        <f>+#REF!</f>
        <v>#REF!</v>
      </c>
      <c r="BF63" s="83" t="e">
        <f t="shared" si="6"/>
        <v>#REF!</v>
      </c>
      <c r="BG63" s="96"/>
      <c r="BH63" s="138" t="e">
        <f>+#REF!</f>
        <v>#REF!</v>
      </c>
      <c r="BI63" s="81" t="e">
        <f>+#REF!</f>
        <v>#REF!</v>
      </c>
      <c r="BJ63" s="82" t="e">
        <f>+#REF!</f>
        <v>#REF!</v>
      </c>
      <c r="BK63" s="83" t="e">
        <f>+BH63*BJ63</f>
        <v>#REF!</v>
      </c>
      <c r="BL63" s="96"/>
      <c r="BM63" s="138">
        <v>53.8</v>
      </c>
      <c r="BN63" s="81" t="e">
        <f>+#REF!</f>
        <v>#REF!</v>
      </c>
      <c r="BO63" s="82">
        <v>15199.810059858839</v>
      </c>
      <c r="BP63" s="83">
        <f t="shared" si="1"/>
        <v>817749.78122040548</v>
      </c>
      <c r="BQ63" s="96"/>
      <c r="BR63" s="140"/>
      <c r="BS63" s="155"/>
      <c r="BT63" s="82"/>
      <c r="BU63" s="83"/>
      <c r="BV63" s="96"/>
      <c r="BY63" s="124"/>
    </row>
    <row r="64" spans="2:79" s="90" customFormat="1">
      <c r="B64" s="97" t="str">
        <f>+B63</f>
        <v>Week</v>
      </c>
      <c r="C64" s="98">
        <v>53</v>
      </c>
      <c r="D64" s="141"/>
      <c r="E64" s="99"/>
      <c r="F64" s="142"/>
      <c r="G64" s="100"/>
      <c r="H64" s="101"/>
      <c r="I64" s="99"/>
      <c r="J64" s="142"/>
      <c r="K64" s="142"/>
      <c r="L64" s="102"/>
      <c r="M64" s="99"/>
      <c r="N64" s="142"/>
      <c r="O64" s="103"/>
      <c r="P64" s="141"/>
      <c r="Q64" s="99"/>
      <c r="R64" s="104"/>
      <c r="S64" s="142"/>
      <c r="T64" s="102"/>
      <c r="U64" s="99"/>
      <c r="V64" s="142"/>
      <c r="W64" s="103"/>
      <c r="X64" s="102"/>
      <c r="Y64" s="99"/>
      <c r="Z64" s="142"/>
      <c r="AA64" s="103"/>
      <c r="AB64" s="29"/>
      <c r="AC64" s="99"/>
      <c r="AD64" s="142"/>
      <c r="AE64" s="105"/>
      <c r="AF64" s="29"/>
      <c r="AG64" s="30"/>
      <c r="AH64" s="143"/>
      <c r="AI64" s="105"/>
      <c r="AJ64" s="102"/>
      <c r="AK64" s="99"/>
      <c r="AL64" s="104"/>
      <c r="AM64" s="105"/>
      <c r="AN64" s="102"/>
      <c r="AO64" s="99"/>
      <c r="AP64" s="104"/>
      <c r="AQ64" s="105"/>
      <c r="AR64" s="102"/>
      <c r="AS64" s="99"/>
      <c r="AT64" s="142"/>
      <c r="AU64" s="105"/>
      <c r="AV64" s="102"/>
      <c r="AW64" s="99"/>
      <c r="AX64" s="142"/>
      <c r="AY64" s="105"/>
      <c r="AZ64" s="102"/>
      <c r="BA64" s="99"/>
      <c r="BB64" s="142"/>
      <c r="BC64" s="105"/>
      <c r="BD64" s="102"/>
      <c r="BE64" s="99"/>
      <c r="BF64" s="142"/>
      <c r="BG64" s="105"/>
      <c r="BH64" s="102"/>
      <c r="BI64" s="141"/>
      <c r="BJ64" s="99"/>
      <c r="BK64" s="142"/>
      <c r="BL64" s="105"/>
      <c r="BM64" s="102">
        <v>56.49</v>
      </c>
      <c r="BN64" s="141" t="e">
        <f>+#REF!</f>
        <v>#REF!</v>
      </c>
      <c r="BO64" s="99">
        <v>13100</v>
      </c>
      <c r="BP64" s="142">
        <f>BO64*BM64</f>
        <v>740019</v>
      </c>
      <c r="BQ64" s="105"/>
      <c r="BR64" s="135"/>
      <c r="BS64" s="156"/>
      <c r="BT64" s="99"/>
      <c r="BU64" s="142"/>
      <c r="BV64" s="105"/>
      <c r="BY64" s="124"/>
    </row>
    <row r="65" spans="2:80" s="20" customFormat="1">
      <c r="B65" s="31" t="s">
        <v>20</v>
      </c>
      <c r="C65" s="32"/>
      <c r="D65" s="33"/>
      <c r="E65" s="34">
        <v>415200</v>
      </c>
      <c r="F65" s="35">
        <v>12466440.054623758</v>
      </c>
      <c r="G65" s="36">
        <v>30.025144640230632</v>
      </c>
      <c r="H65" s="37"/>
      <c r="I65" s="34">
        <v>411800</v>
      </c>
      <c r="J65" s="35">
        <v>9060625.8992047496</v>
      </c>
      <c r="K65" s="36">
        <v>22.002491255961022</v>
      </c>
      <c r="L65" s="37"/>
      <c r="M65" s="34">
        <v>438200</v>
      </c>
      <c r="N65" s="35">
        <v>8903365.2020631153</v>
      </c>
      <c r="O65" s="36">
        <v>20.318040169016694</v>
      </c>
      <c r="P65" s="37"/>
      <c r="Q65" s="34">
        <v>502500</v>
      </c>
      <c r="R65" s="35">
        <v>9758536.6148118079</v>
      </c>
      <c r="S65" s="38">
        <v>19.419973362809568</v>
      </c>
      <c r="T65" s="37"/>
      <c r="U65" s="34">
        <v>528700</v>
      </c>
      <c r="V65" s="35">
        <v>11403054.781076027</v>
      </c>
      <c r="W65" s="36">
        <v>21.568100588379092</v>
      </c>
      <c r="X65" s="37"/>
      <c r="Y65" s="34">
        <v>573100</v>
      </c>
      <c r="Z65" s="35">
        <v>14534681.74777646</v>
      </c>
      <c r="AA65" s="39">
        <v>25.361510639986843</v>
      </c>
      <c r="AB65" s="40"/>
      <c r="AC65" s="41">
        <v>599000</v>
      </c>
      <c r="AD65" s="42">
        <v>18787220.722299736</v>
      </c>
      <c r="AE65" s="39">
        <v>31.364308384473684</v>
      </c>
      <c r="AF65" s="40"/>
      <c r="AG65" s="41">
        <v>893300</v>
      </c>
      <c r="AH65" s="42">
        <v>22202418.322966028</v>
      </c>
      <c r="AI65" s="39">
        <v>24.854380748870511</v>
      </c>
      <c r="AJ65" s="40"/>
      <c r="AK65" s="41">
        <v>732500</v>
      </c>
      <c r="AL65" s="42">
        <v>18774224.970894698</v>
      </c>
      <c r="AM65" s="39">
        <v>25.630341257194129</v>
      </c>
      <c r="AN65" s="40"/>
      <c r="AO65" s="41">
        <v>847300</v>
      </c>
      <c r="AP65" s="42">
        <v>25680154.498590194</v>
      </c>
      <c r="AQ65" s="39">
        <v>30.308219637188945</v>
      </c>
      <c r="AR65" s="40"/>
      <c r="AS65" s="41">
        <v>935600</v>
      </c>
      <c r="AT65" s="42">
        <v>35045387.414788701</v>
      </c>
      <c r="AU65" s="39">
        <v>37.457660768264965</v>
      </c>
      <c r="AV65" s="40"/>
      <c r="AW65" s="41" t="e">
        <f>ROUND(SUM(AW12:AW63),-2)</f>
        <v>#REF!</v>
      </c>
      <c r="AX65" s="42" t="e">
        <f>SUM(AX12:AX63)</f>
        <v>#REF!</v>
      </c>
      <c r="AY65" s="39" t="e">
        <f>AX65/AW65</f>
        <v>#REF!</v>
      </c>
      <c r="AZ65" s="40"/>
      <c r="BA65" s="41" t="e">
        <f>ROUND(SUM(BA12:BA63),-2)</f>
        <v>#REF!</v>
      </c>
      <c r="BB65" s="42" t="e">
        <f>SUM(BB12:BB63)</f>
        <v>#REF!</v>
      </c>
      <c r="BC65" s="39" t="e">
        <f>BB65/BA65</f>
        <v>#REF!</v>
      </c>
      <c r="BD65" s="40"/>
      <c r="BE65" s="41" t="e">
        <f>ROUND(SUM(BE12:BE63),-2)</f>
        <v>#REF!</v>
      </c>
      <c r="BF65" s="42" t="e">
        <f>SUM(BF12:BF63)</f>
        <v>#REF!</v>
      </c>
      <c r="BG65" s="39" t="e">
        <f>BF65/BE65</f>
        <v>#REF!</v>
      </c>
      <c r="BH65" s="40"/>
      <c r="BI65" s="157"/>
      <c r="BJ65" s="41" t="e">
        <f>ROUND(SUM(BJ12:BJ63),-2)</f>
        <v>#REF!</v>
      </c>
      <c r="BK65" s="42" t="e">
        <f>SUM(BK12:BK63)</f>
        <v>#REF!</v>
      </c>
      <c r="BL65" s="39" t="e">
        <f>BK65/BJ65</f>
        <v>#REF!</v>
      </c>
      <c r="BM65" s="40"/>
      <c r="BN65" s="157"/>
      <c r="BO65" s="41">
        <f>ROUND(SUM(BO12:BO64),-2)</f>
        <v>1237100</v>
      </c>
      <c r="BP65" s="42">
        <f>SUM(BP12:BP64)</f>
        <v>51050388.848593764</v>
      </c>
      <c r="BQ65" s="39">
        <f>BP65/BO65</f>
        <v>41.266178036208686</v>
      </c>
      <c r="BR65" s="40"/>
      <c r="BS65" s="157"/>
      <c r="BT65" s="41" t="e">
        <f>ROUND(SUM(BT12:BT64),-2)</f>
        <v>#REF!</v>
      </c>
      <c r="BU65" s="42" t="e">
        <f>SUM(BU12:BU64)</f>
        <v>#REF!</v>
      </c>
      <c r="BV65" s="39" t="e">
        <f>BU65/BT65</f>
        <v>#REF!</v>
      </c>
      <c r="BY65" s="125"/>
    </row>
    <row r="66" spans="2:80"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BL66" s="3"/>
      <c r="BY66" s="19"/>
    </row>
    <row r="68" spans="2:80">
      <c r="B68" s="52"/>
      <c r="C68" s="53"/>
      <c r="D68" s="217">
        <v>2000</v>
      </c>
      <c r="E68" s="219"/>
      <c r="F68" s="43"/>
      <c r="G68" s="43"/>
      <c r="H68" s="217">
        <v>2001</v>
      </c>
      <c r="I68" s="219"/>
      <c r="J68" s="43"/>
      <c r="K68" s="43"/>
      <c r="L68" s="217">
        <v>2002</v>
      </c>
      <c r="M68" s="219"/>
      <c r="N68" s="43"/>
      <c r="O68" s="43"/>
      <c r="P68" s="217">
        <v>2003</v>
      </c>
      <c r="Q68" s="219"/>
      <c r="R68" s="43"/>
      <c r="S68" s="43"/>
      <c r="T68" s="217">
        <v>2004</v>
      </c>
      <c r="U68" s="219"/>
      <c r="V68" s="43"/>
      <c r="W68" s="43"/>
      <c r="X68" s="217">
        <v>2005</v>
      </c>
      <c r="Y68" s="219"/>
      <c r="Z68" s="43"/>
      <c r="AA68" s="43"/>
      <c r="AB68" s="217">
        <v>2006</v>
      </c>
      <c r="AC68" s="219"/>
      <c r="AD68" s="43"/>
      <c r="AE68" s="43"/>
      <c r="AF68" s="217">
        <v>2007</v>
      </c>
      <c r="AG68" s="219"/>
      <c r="AH68" s="43"/>
      <c r="AI68" s="43"/>
      <c r="AJ68" s="217">
        <v>2008</v>
      </c>
      <c r="AK68" s="219"/>
      <c r="AL68" s="43"/>
      <c r="AM68" s="43"/>
      <c r="AN68" s="217">
        <v>2009</v>
      </c>
      <c r="AO68" s="219"/>
      <c r="AP68" s="43"/>
      <c r="AQ68" s="43"/>
      <c r="AR68" s="217">
        <v>2010</v>
      </c>
      <c r="AS68" s="219"/>
      <c r="AT68" s="43"/>
      <c r="AU68" s="43"/>
      <c r="AV68" s="217">
        <v>2011</v>
      </c>
      <c r="AW68" s="219"/>
      <c r="AX68" s="43"/>
      <c r="AY68" s="43"/>
      <c r="AZ68" s="217" t="s">
        <v>24</v>
      </c>
      <c r="BA68" s="219"/>
      <c r="BB68" s="43"/>
      <c r="BC68" s="43"/>
      <c r="BD68" s="217" t="s">
        <v>25</v>
      </c>
      <c r="BE68" s="219"/>
    </row>
    <row r="69" spans="2:80" ht="15.75" thickBot="1">
      <c r="B69" s="54"/>
      <c r="C69" s="55"/>
      <c r="D69" s="56" t="s">
        <v>26</v>
      </c>
      <c r="E69" s="57" t="s">
        <v>27</v>
      </c>
      <c r="F69" s="58"/>
      <c r="G69" s="58"/>
      <c r="H69" s="56" t="s">
        <v>26</v>
      </c>
      <c r="I69" s="57" t="s">
        <v>27</v>
      </c>
      <c r="J69" s="58"/>
      <c r="K69" s="58"/>
      <c r="L69" s="56" t="s">
        <v>26</v>
      </c>
      <c r="M69" s="57" t="s">
        <v>27</v>
      </c>
      <c r="N69" s="58"/>
      <c r="O69" s="58"/>
      <c r="P69" s="56" t="s">
        <v>26</v>
      </c>
      <c r="Q69" s="57" t="s">
        <v>27</v>
      </c>
      <c r="R69" s="58"/>
      <c r="S69" s="58"/>
      <c r="T69" s="56" t="s">
        <v>26</v>
      </c>
      <c r="U69" s="57" t="s">
        <v>27</v>
      </c>
      <c r="V69" s="58"/>
      <c r="W69" s="58"/>
      <c r="X69" s="56" t="s">
        <v>26</v>
      </c>
      <c r="Y69" s="57" t="s">
        <v>27</v>
      </c>
      <c r="Z69" s="58"/>
      <c r="AA69" s="58"/>
      <c r="AB69" s="56" t="s">
        <v>26</v>
      </c>
      <c r="AC69" s="57" t="s">
        <v>27</v>
      </c>
      <c r="AD69" s="58"/>
      <c r="AE69" s="58"/>
      <c r="AF69" s="56" t="s">
        <v>26</v>
      </c>
      <c r="AG69" s="57" t="s">
        <v>27</v>
      </c>
      <c r="AH69" s="58"/>
      <c r="AI69" s="58"/>
      <c r="AJ69" s="56" t="s">
        <v>26</v>
      </c>
      <c r="AK69" s="57" t="s">
        <v>27</v>
      </c>
      <c r="AL69" s="58"/>
      <c r="AM69" s="58"/>
      <c r="AN69" s="56" t="s">
        <v>26</v>
      </c>
      <c r="AO69" s="57" t="s">
        <v>27</v>
      </c>
      <c r="AP69" s="58"/>
      <c r="AQ69" s="58"/>
      <c r="AR69" s="56" t="s">
        <v>26</v>
      </c>
      <c r="AS69" s="57" t="s">
        <v>27</v>
      </c>
      <c r="AT69" s="58"/>
      <c r="AU69" s="58"/>
      <c r="AV69" s="56" t="s">
        <v>26</v>
      </c>
      <c r="AW69" s="57" t="s">
        <v>27</v>
      </c>
      <c r="AX69" s="58"/>
      <c r="AY69" s="58"/>
      <c r="AZ69" s="56" t="s">
        <v>26</v>
      </c>
      <c r="BA69" s="57" t="s">
        <v>27</v>
      </c>
      <c r="BB69" s="58"/>
      <c r="BC69" s="58"/>
      <c r="BD69" s="56" t="s">
        <v>26</v>
      </c>
      <c r="BE69" s="57" t="s">
        <v>27</v>
      </c>
      <c r="BK69" s="113"/>
      <c r="BL69" s="114" t="s">
        <v>50</v>
      </c>
      <c r="BM69" s="115" t="s">
        <v>46</v>
      </c>
      <c r="BN69" s="115"/>
      <c r="BO69" s="115" t="s">
        <v>49</v>
      </c>
      <c r="BP69" s="115"/>
      <c r="BQ69" s="114" t="s">
        <v>50</v>
      </c>
      <c r="BR69" s="115" t="s">
        <v>46</v>
      </c>
      <c r="BS69" s="115"/>
      <c r="BT69" s="115" t="s">
        <v>49</v>
      </c>
      <c r="BU69" s="115"/>
      <c r="BW69" s="115"/>
      <c r="BX69" s="115" t="s">
        <v>49</v>
      </c>
      <c r="BY69" s="115"/>
      <c r="BZ69" s="114" t="s">
        <v>8</v>
      </c>
      <c r="CA69" s="114" t="s">
        <v>51</v>
      </c>
      <c r="CB69" s="114" t="s">
        <v>52</v>
      </c>
    </row>
    <row r="70" spans="2:80">
      <c r="B70" s="106" t="s">
        <v>28</v>
      </c>
      <c r="D70" s="107">
        <v>29000</v>
      </c>
      <c r="E70" s="108">
        <v>25900</v>
      </c>
      <c r="F70" s="19"/>
      <c r="G70" s="19"/>
      <c r="H70" s="107">
        <v>35900</v>
      </c>
      <c r="I70" s="108">
        <v>31900</v>
      </c>
      <c r="J70" s="19"/>
      <c r="K70" s="19"/>
      <c r="L70" s="107">
        <v>30700</v>
      </c>
      <c r="M70" s="108">
        <v>30200</v>
      </c>
      <c r="N70" s="19"/>
      <c r="O70" s="19"/>
      <c r="P70" s="107">
        <v>35100</v>
      </c>
      <c r="Q70" s="108">
        <v>34600</v>
      </c>
      <c r="R70" s="109"/>
      <c r="S70" s="109"/>
      <c r="T70" s="107">
        <v>35900</v>
      </c>
      <c r="U70" s="108">
        <v>39800</v>
      </c>
      <c r="V70" s="109"/>
      <c r="W70" s="109"/>
      <c r="X70" s="107">
        <v>40100</v>
      </c>
      <c r="Y70" s="108">
        <v>38500</v>
      </c>
      <c r="Z70" s="109"/>
      <c r="AA70" s="109"/>
      <c r="AB70" s="44">
        <v>40100</v>
      </c>
      <c r="AC70" s="110">
        <v>42000</v>
      </c>
      <c r="AD70" s="109"/>
      <c r="AE70" s="109"/>
      <c r="AF70" s="45">
        <v>58800</v>
      </c>
      <c r="AG70" s="46">
        <v>49600</v>
      </c>
      <c r="AH70" s="109"/>
      <c r="AI70" s="109"/>
      <c r="AJ70" s="45">
        <v>54600</v>
      </c>
      <c r="AK70" s="46">
        <v>54100</v>
      </c>
      <c r="AL70" s="109"/>
      <c r="AM70" s="109"/>
      <c r="AN70" s="45">
        <v>60700</v>
      </c>
      <c r="AO70" s="46">
        <v>60200</v>
      </c>
      <c r="AP70" s="109"/>
      <c r="AQ70" s="109"/>
      <c r="AR70" s="45">
        <v>61500</v>
      </c>
      <c r="AS70" s="46">
        <v>67600</v>
      </c>
      <c r="AT70" s="109"/>
      <c r="AU70" s="109"/>
      <c r="AV70" s="45">
        <v>64500</v>
      </c>
      <c r="AW70" s="46">
        <v>67800</v>
      </c>
      <c r="AX70" s="109"/>
      <c r="AY70" s="109"/>
      <c r="AZ70" s="45">
        <v>92600</v>
      </c>
      <c r="BA70" s="46">
        <v>81000</v>
      </c>
      <c r="BB70" s="109"/>
      <c r="BC70" s="109"/>
      <c r="BD70" s="45">
        <v>86000</v>
      </c>
      <c r="BE70" s="46">
        <v>90000</v>
      </c>
      <c r="BK70" s="116" t="s">
        <v>22</v>
      </c>
      <c r="BL70" s="117" t="s">
        <v>9</v>
      </c>
      <c r="BM70" s="117" t="s">
        <v>47</v>
      </c>
      <c r="BN70" s="117" t="s">
        <v>48</v>
      </c>
      <c r="BO70" s="117" t="s">
        <v>47</v>
      </c>
      <c r="BP70" s="117" t="s">
        <v>48</v>
      </c>
      <c r="BQ70" s="117" t="s">
        <v>45</v>
      </c>
      <c r="BR70" s="117" t="s">
        <v>47</v>
      </c>
      <c r="BS70" s="117" t="s">
        <v>48</v>
      </c>
      <c r="BT70" s="117" t="s">
        <v>47</v>
      </c>
      <c r="BU70" s="117" t="s">
        <v>48</v>
      </c>
      <c r="BW70" s="117" t="s">
        <v>44</v>
      </c>
      <c r="BX70" s="117" t="s">
        <v>44</v>
      </c>
      <c r="BY70" s="117" t="s">
        <v>45</v>
      </c>
      <c r="BZ70" s="117" t="s">
        <v>45</v>
      </c>
      <c r="CA70" s="117" t="s">
        <v>45</v>
      </c>
      <c r="CB70" s="117" t="s">
        <v>45</v>
      </c>
    </row>
    <row r="71" spans="2:80">
      <c r="B71" s="106" t="s">
        <v>29</v>
      </c>
      <c r="D71" s="107">
        <v>27400</v>
      </c>
      <c r="E71" s="108">
        <v>27400</v>
      </c>
      <c r="F71" s="19"/>
      <c r="G71" s="19"/>
      <c r="H71" s="107">
        <v>25000</v>
      </c>
      <c r="I71" s="108">
        <v>30700</v>
      </c>
      <c r="J71" s="19"/>
      <c r="K71" s="19"/>
      <c r="L71" s="107">
        <v>23500</v>
      </c>
      <c r="M71" s="108">
        <v>29900</v>
      </c>
      <c r="N71" s="19"/>
      <c r="O71" s="19"/>
      <c r="P71" s="107">
        <v>28800</v>
      </c>
      <c r="Q71" s="108">
        <v>30400</v>
      </c>
      <c r="R71" s="109"/>
      <c r="S71" s="109"/>
      <c r="T71" s="107">
        <v>28900</v>
      </c>
      <c r="U71" s="108">
        <v>35000</v>
      </c>
      <c r="V71" s="109"/>
      <c r="W71" s="109"/>
      <c r="X71" s="107">
        <v>35400</v>
      </c>
      <c r="Y71" s="108">
        <v>39200</v>
      </c>
      <c r="Z71" s="109"/>
      <c r="AA71" s="109"/>
      <c r="AB71" s="44">
        <v>33200</v>
      </c>
      <c r="AC71" s="110">
        <v>43400</v>
      </c>
      <c r="AD71" s="109"/>
      <c r="AE71" s="109"/>
      <c r="AF71" s="44">
        <v>45200</v>
      </c>
      <c r="AG71" s="47">
        <v>49900</v>
      </c>
      <c r="AH71" s="109"/>
      <c r="AI71" s="109"/>
      <c r="AJ71" s="44">
        <v>46300</v>
      </c>
      <c r="AK71" s="47">
        <v>59300</v>
      </c>
      <c r="AL71" s="109"/>
      <c r="AM71" s="109"/>
      <c r="AN71" s="44">
        <v>48500</v>
      </c>
      <c r="AO71" s="47">
        <v>54300</v>
      </c>
      <c r="AP71" s="109"/>
      <c r="AQ71" s="109"/>
      <c r="AR71" s="44">
        <v>49900</v>
      </c>
      <c r="AS71" s="47">
        <v>67300</v>
      </c>
      <c r="AT71" s="109"/>
      <c r="AU71" s="109"/>
      <c r="AV71" s="44">
        <v>49900</v>
      </c>
      <c r="AW71" s="47">
        <v>65100</v>
      </c>
      <c r="AX71" s="109"/>
      <c r="AY71" s="109"/>
      <c r="AZ71" s="44">
        <v>78200</v>
      </c>
      <c r="BA71" s="47">
        <v>82800</v>
      </c>
      <c r="BB71" s="109"/>
      <c r="BC71" s="109"/>
      <c r="BD71" s="44">
        <v>54400</v>
      </c>
      <c r="BE71" s="47">
        <v>78300</v>
      </c>
      <c r="BK71" s="1" t="e">
        <f>+#REF!</f>
        <v>#REF!</v>
      </c>
      <c r="BL71" s="164">
        <f>+SUMPRODUCT(AR12:AR24,AS12:AS24)/SUM(AS12:AS24)+0.75</f>
        <v>34.70936616165168</v>
      </c>
      <c r="BM71" s="118"/>
      <c r="BN71" s="118"/>
      <c r="BO71" s="119"/>
      <c r="BP71" s="119"/>
      <c r="BR71" s="118"/>
      <c r="BS71" s="118"/>
      <c r="BW71" s="118" t="e">
        <f>#REF!</f>
        <v>#REF!</v>
      </c>
      <c r="BX71" s="119"/>
      <c r="BY71" s="118" t="e">
        <f t="shared" ref="BY71:BY94" si="16">BL71/BW71</f>
        <v>#REF!</v>
      </c>
      <c r="BZ71" s="120"/>
      <c r="CA71" s="119"/>
    </row>
    <row r="72" spans="2:80">
      <c r="B72" s="106" t="s">
        <v>30</v>
      </c>
      <c r="D72" s="107">
        <v>26600</v>
      </c>
      <c r="E72" s="108">
        <v>35600</v>
      </c>
      <c r="F72" s="19"/>
      <c r="G72" s="19"/>
      <c r="H72" s="107">
        <v>22800</v>
      </c>
      <c r="I72" s="108">
        <v>38700</v>
      </c>
      <c r="J72" s="19"/>
      <c r="K72" s="19"/>
      <c r="L72" s="107">
        <v>25800</v>
      </c>
      <c r="M72" s="108">
        <v>37300</v>
      </c>
      <c r="N72" s="19"/>
      <c r="O72" s="19"/>
      <c r="P72" s="107">
        <v>27200</v>
      </c>
      <c r="Q72" s="108">
        <v>37700</v>
      </c>
      <c r="R72" s="109"/>
      <c r="S72" s="109"/>
      <c r="T72" s="107">
        <v>32800</v>
      </c>
      <c r="U72" s="108">
        <v>43500</v>
      </c>
      <c r="V72" s="109"/>
      <c r="W72" s="109"/>
      <c r="X72" s="107">
        <v>31600</v>
      </c>
      <c r="Y72" s="108">
        <v>47400</v>
      </c>
      <c r="Z72" s="109"/>
      <c r="AA72" s="109"/>
      <c r="AB72" s="44">
        <v>36500</v>
      </c>
      <c r="AC72" s="110">
        <v>54900</v>
      </c>
      <c r="AD72" s="109"/>
      <c r="AE72" s="109"/>
      <c r="AF72" s="44">
        <v>48200</v>
      </c>
      <c r="AG72" s="47">
        <v>64700</v>
      </c>
      <c r="AH72" s="109"/>
      <c r="AI72" s="109"/>
      <c r="AJ72" s="44">
        <v>48500</v>
      </c>
      <c r="AK72" s="47">
        <v>58400</v>
      </c>
      <c r="AL72" s="109"/>
      <c r="AM72" s="109"/>
      <c r="AN72" s="44">
        <v>45300</v>
      </c>
      <c r="AO72" s="47">
        <v>66800</v>
      </c>
      <c r="AP72" s="109"/>
      <c r="AQ72" s="109"/>
      <c r="AR72" s="44">
        <v>54700</v>
      </c>
      <c r="AS72" s="47">
        <v>82500</v>
      </c>
      <c r="AT72" s="109"/>
      <c r="AU72" s="109"/>
      <c r="AV72" s="44">
        <v>54600</v>
      </c>
      <c r="AW72" s="47">
        <v>78400</v>
      </c>
      <c r="AX72" s="109"/>
      <c r="AY72" s="109"/>
      <c r="AZ72" s="44">
        <v>79600</v>
      </c>
      <c r="BA72" s="47">
        <v>104900</v>
      </c>
      <c r="BB72" s="109"/>
      <c r="BC72" s="109"/>
      <c r="BD72" s="48">
        <v>53700</v>
      </c>
      <c r="BE72" s="49">
        <v>89700</v>
      </c>
      <c r="BK72" s="1" t="e">
        <f>+#REF!</f>
        <v>#REF!</v>
      </c>
      <c r="BL72" s="81">
        <f>+SUMPRODUCT($AR$25:$AR$37,$AS$25:$AS$37)/SUM($AS$25:$AS$37)+0.75</f>
        <v>40.697232068338515</v>
      </c>
      <c r="BM72" s="118"/>
      <c r="BN72" s="118">
        <f t="shared" ref="BN72:BN95" si="17">+BL72-BL71</f>
        <v>5.9878659066868352</v>
      </c>
      <c r="BO72" s="119"/>
      <c r="BP72" s="119">
        <f t="shared" ref="BP72:BP95" si="18">+BL72/BL71-1</f>
        <v>0.17251441235773624</v>
      </c>
      <c r="BR72" s="118"/>
      <c r="BS72" s="118"/>
      <c r="BW72" s="118" t="e">
        <f>#REF!</f>
        <v>#REF!</v>
      </c>
      <c r="BX72" s="119" t="e">
        <f t="shared" ref="BX72:BX91" si="19">BW72/BW71-1</f>
        <v>#REF!</v>
      </c>
      <c r="BY72" s="118" t="e">
        <f t="shared" si="16"/>
        <v>#REF!</v>
      </c>
      <c r="BZ72" s="120" t="e">
        <f t="shared" ref="BZ72:BZ91" si="20">BY72-BY71</f>
        <v>#REF!</v>
      </c>
      <c r="CA72" s="119" t="e">
        <f t="shared" ref="CA72:CA91" si="21">BY72/BY71-1</f>
        <v>#REF!</v>
      </c>
    </row>
    <row r="73" spans="2:80">
      <c r="B73" s="106" t="s">
        <v>31</v>
      </c>
      <c r="D73" s="107">
        <v>28800</v>
      </c>
      <c r="E73" s="108">
        <v>31800</v>
      </c>
      <c r="F73" s="19"/>
      <c r="G73" s="19"/>
      <c r="H73" s="107">
        <v>28600</v>
      </c>
      <c r="I73" s="108">
        <v>33400</v>
      </c>
      <c r="J73" s="19"/>
      <c r="K73" s="19"/>
      <c r="L73" s="107">
        <v>36600</v>
      </c>
      <c r="M73" s="108">
        <v>35100</v>
      </c>
      <c r="N73" s="19"/>
      <c r="O73" s="19"/>
      <c r="P73" s="107">
        <v>35700</v>
      </c>
      <c r="Q73" s="108">
        <v>40300</v>
      </c>
      <c r="R73" s="109"/>
      <c r="S73" s="109"/>
      <c r="T73" s="107">
        <v>38500</v>
      </c>
      <c r="U73" s="108">
        <v>38100</v>
      </c>
      <c r="V73" s="109"/>
      <c r="W73" s="109"/>
      <c r="X73" s="107">
        <v>34300</v>
      </c>
      <c r="Y73" s="108">
        <v>46000</v>
      </c>
      <c r="Z73" s="109"/>
      <c r="AA73" s="109"/>
      <c r="AB73" s="44">
        <v>35700</v>
      </c>
      <c r="AC73" s="110">
        <v>43700</v>
      </c>
      <c r="AD73" s="109"/>
      <c r="AE73" s="109"/>
      <c r="AF73" s="44">
        <v>55800</v>
      </c>
      <c r="AG73" s="47">
        <v>50200</v>
      </c>
      <c r="AH73" s="109"/>
      <c r="AI73" s="109"/>
      <c r="AJ73" s="44">
        <v>50100</v>
      </c>
      <c r="AK73" s="47">
        <v>56900</v>
      </c>
      <c r="AL73" s="109"/>
      <c r="AM73" s="109"/>
      <c r="AN73" s="44">
        <v>55900</v>
      </c>
      <c r="AO73" s="47">
        <v>66700</v>
      </c>
      <c r="AP73" s="109"/>
      <c r="AQ73" s="109"/>
      <c r="AR73" s="44">
        <v>55500</v>
      </c>
      <c r="AS73" s="47">
        <v>65600</v>
      </c>
      <c r="AT73" s="109"/>
      <c r="AU73" s="109"/>
      <c r="AV73" s="44">
        <v>55800</v>
      </c>
      <c r="AW73" s="47">
        <v>68500</v>
      </c>
      <c r="AX73" s="109"/>
      <c r="AY73" s="109"/>
      <c r="AZ73" s="44">
        <v>79000</v>
      </c>
      <c r="BA73" s="47">
        <v>82800</v>
      </c>
      <c r="BB73" s="109"/>
      <c r="BC73" s="109"/>
      <c r="BD73" s="44">
        <v>60800</v>
      </c>
      <c r="BE73" s="47">
        <v>82400</v>
      </c>
      <c r="BK73" s="1" t="e">
        <f>+#REF!</f>
        <v>#REF!</v>
      </c>
      <c r="BL73" s="81">
        <f>+SUMPRODUCT($AR$38:$AR$50,$AS$38:$AS$50)/SUM($AS$38:$AS$50)+0.75</f>
        <v>38.686187627110328</v>
      </c>
      <c r="BM73" s="118"/>
      <c r="BN73" s="118">
        <f t="shared" si="17"/>
        <v>-2.0110444412281865</v>
      </c>
      <c r="BO73" s="119"/>
      <c r="BP73" s="119">
        <f t="shared" si="18"/>
        <v>-4.9414771939557345E-2</v>
      </c>
      <c r="BR73" s="118"/>
      <c r="BS73" s="118"/>
      <c r="BW73" s="118" t="e">
        <f>#REF!</f>
        <v>#REF!</v>
      </c>
      <c r="BX73" s="119" t="e">
        <f t="shared" si="19"/>
        <v>#REF!</v>
      </c>
      <c r="BY73" s="118" t="e">
        <f t="shared" si="16"/>
        <v>#REF!</v>
      </c>
      <c r="BZ73" s="120" t="e">
        <f t="shared" si="20"/>
        <v>#REF!</v>
      </c>
      <c r="CA73" s="119" t="e">
        <f t="shared" si="21"/>
        <v>#REF!</v>
      </c>
    </row>
    <row r="74" spans="2:80">
      <c r="B74" s="106" t="s">
        <v>32</v>
      </c>
      <c r="D74" s="107">
        <v>44300</v>
      </c>
      <c r="E74" s="108">
        <v>33900</v>
      </c>
      <c r="F74" s="19"/>
      <c r="G74" s="19"/>
      <c r="H74" s="107">
        <v>38100</v>
      </c>
      <c r="I74" s="108">
        <v>32800</v>
      </c>
      <c r="J74" s="19"/>
      <c r="K74" s="19"/>
      <c r="L74" s="107">
        <v>45400</v>
      </c>
      <c r="M74" s="108">
        <v>38800</v>
      </c>
      <c r="N74" s="19"/>
      <c r="O74" s="19"/>
      <c r="P74" s="107">
        <v>47200</v>
      </c>
      <c r="Q74" s="108">
        <v>42600</v>
      </c>
      <c r="R74" s="109"/>
      <c r="S74" s="109"/>
      <c r="T74" s="107">
        <v>51000</v>
      </c>
      <c r="U74" s="108">
        <v>38300</v>
      </c>
      <c r="V74" s="109"/>
      <c r="W74" s="109"/>
      <c r="X74" s="107">
        <v>53000</v>
      </c>
      <c r="Y74" s="108">
        <v>41600</v>
      </c>
      <c r="Z74" s="109"/>
      <c r="AA74" s="109"/>
      <c r="AB74" s="44">
        <v>55700</v>
      </c>
      <c r="AC74" s="110">
        <v>43000</v>
      </c>
      <c r="AD74" s="109"/>
      <c r="AE74" s="109"/>
      <c r="AF74" s="44">
        <v>65700</v>
      </c>
      <c r="AG74" s="47">
        <v>60800</v>
      </c>
      <c r="AH74" s="109"/>
      <c r="AI74" s="109"/>
      <c r="AJ74" s="44">
        <v>64500</v>
      </c>
      <c r="AK74" s="47">
        <v>63300</v>
      </c>
      <c r="AL74" s="109"/>
      <c r="AM74" s="109"/>
      <c r="AN74" s="44">
        <v>74300</v>
      </c>
      <c r="AO74" s="47">
        <v>64500</v>
      </c>
      <c r="AP74" s="109"/>
      <c r="AQ74" s="109"/>
      <c r="AR74" s="44">
        <v>79100</v>
      </c>
      <c r="AS74" s="47">
        <v>70700</v>
      </c>
      <c r="AT74" s="109"/>
      <c r="AU74" s="109"/>
      <c r="AV74" s="44">
        <v>90800</v>
      </c>
      <c r="AW74" s="47">
        <v>74000</v>
      </c>
      <c r="AX74" s="109"/>
      <c r="AY74" s="109"/>
      <c r="AZ74" s="44">
        <v>91100</v>
      </c>
      <c r="BA74" s="47">
        <v>94000</v>
      </c>
      <c r="BB74" s="109"/>
      <c r="BC74" s="109"/>
      <c r="BD74" s="44">
        <v>85800</v>
      </c>
      <c r="BE74" s="47">
        <v>91100</v>
      </c>
      <c r="BK74" s="1" t="e">
        <f>+#REF!</f>
        <v>#REF!</v>
      </c>
      <c r="BL74" s="81">
        <f>+SUMPRODUCT($AR$51:$AR$63,$AS$51:$AS$63)/SUM($AS$51:$AS$63)+0.75</f>
        <v>38.531556007910112</v>
      </c>
      <c r="BM74" s="118"/>
      <c r="BN74" s="118">
        <f t="shared" si="17"/>
        <v>-0.15463161920021662</v>
      </c>
      <c r="BO74" s="119"/>
      <c r="BP74" s="119">
        <f t="shared" si="18"/>
        <v>-3.9970756666612983E-3</v>
      </c>
      <c r="BR74" s="118"/>
      <c r="BS74" s="118"/>
      <c r="BW74" s="118" t="e">
        <f>#REF!</f>
        <v>#REF!</v>
      </c>
      <c r="BX74" s="119" t="e">
        <f t="shared" si="19"/>
        <v>#REF!</v>
      </c>
      <c r="BY74" s="118" t="e">
        <f t="shared" si="16"/>
        <v>#REF!</v>
      </c>
      <c r="BZ74" s="120" t="e">
        <f t="shared" si="20"/>
        <v>#REF!</v>
      </c>
      <c r="CA74" s="119" t="e">
        <f t="shared" si="21"/>
        <v>#REF!</v>
      </c>
    </row>
    <row r="75" spans="2:80">
      <c r="B75" s="106" t="s">
        <v>33</v>
      </c>
      <c r="D75" s="107">
        <v>50200</v>
      </c>
      <c r="E75" s="108">
        <v>33900</v>
      </c>
      <c r="F75" s="19"/>
      <c r="G75" s="19"/>
      <c r="H75" s="107">
        <v>51100</v>
      </c>
      <c r="I75" s="108">
        <v>33600</v>
      </c>
      <c r="J75" s="19"/>
      <c r="K75" s="19"/>
      <c r="L75" s="107">
        <v>54800</v>
      </c>
      <c r="M75" s="108">
        <v>36300</v>
      </c>
      <c r="N75" s="19"/>
      <c r="O75" s="19"/>
      <c r="P75" s="107">
        <v>60000</v>
      </c>
      <c r="Q75" s="108">
        <v>40500</v>
      </c>
      <c r="R75" s="109"/>
      <c r="S75" s="109"/>
      <c r="T75" s="107">
        <v>64400</v>
      </c>
      <c r="U75" s="108">
        <v>45900</v>
      </c>
      <c r="V75" s="109"/>
      <c r="W75" s="109"/>
      <c r="X75" s="107">
        <v>65200</v>
      </c>
      <c r="Y75" s="108">
        <v>44000</v>
      </c>
      <c r="Z75" s="109"/>
      <c r="AA75" s="109"/>
      <c r="AB75" s="44">
        <v>69400</v>
      </c>
      <c r="AC75" s="110">
        <v>47300</v>
      </c>
      <c r="AD75" s="109"/>
      <c r="AE75" s="109"/>
      <c r="AF75" s="44">
        <v>77200</v>
      </c>
      <c r="AG75" s="47">
        <v>65100</v>
      </c>
      <c r="AH75" s="109"/>
      <c r="AI75" s="109"/>
      <c r="AJ75" s="44">
        <v>81500</v>
      </c>
      <c r="AK75" s="47">
        <v>60300</v>
      </c>
      <c r="AL75" s="109"/>
      <c r="AM75" s="109"/>
      <c r="AN75" s="44">
        <v>103200</v>
      </c>
      <c r="AO75" s="47">
        <v>64900</v>
      </c>
      <c r="AP75" s="109"/>
      <c r="AQ75" s="109"/>
      <c r="AR75" s="44">
        <v>105700</v>
      </c>
      <c r="AS75" s="47">
        <v>80400</v>
      </c>
      <c r="AT75" s="109"/>
      <c r="AU75" s="109"/>
      <c r="AV75" s="44">
        <v>109200</v>
      </c>
      <c r="AW75" s="47">
        <v>80800</v>
      </c>
      <c r="AX75" s="109"/>
      <c r="AY75" s="109"/>
      <c r="AZ75" s="44">
        <v>116400</v>
      </c>
      <c r="BA75" s="47">
        <v>104600</v>
      </c>
      <c r="BB75" s="109"/>
      <c r="BC75" s="109"/>
      <c r="BD75" s="44">
        <v>117700</v>
      </c>
      <c r="BE75" s="47">
        <v>82100</v>
      </c>
      <c r="BK75" s="1" t="e">
        <f>+#REF!</f>
        <v>#REF!</v>
      </c>
      <c r="BL75" s="164" t="e">
        <f>+SUMPRODUCT(AV12:AV24,AW12:AW24)/SUM(AW12:AW24)+0.75</f>
        <v>#REF!</v>
      </c>
      <c r="BM75" s="118" t="e">
        <f t="shared" ref="BM75:BM87" si="22">+BL75-BL71</f>
        <v>#REF!</v>
      </c>
      <c r="BN75" s="118" t="e">
        <f t="shared" si="17"/>
        <v>#REF!</v>
      </c>
      <c r="BO75" s="119" t="e">
        <f t="shared" ref="BO75:BO95" si="23">+BL75/BL71-1</f>
        <v>#REF!</v>
      </c>
      <c r="BP75" s="119" t="e">
        <f t="shared" si="18"/>
        <v>#REF!</v>
      </c>
      <c r="BR75" s="118"/>
      <c r="BS75" s="118"/>
      <c r="BW75" s="118" t="e">
        <f>#REF!</f>
        <v>#REF!</v>
      </c>
      <c r="BX75" s="119" t="e">
        <f t="shared" si="19"/>
        <v>#REF!</v>
      </c>
      <c r="BY75" s="118" t="e">
        <f t="shared" si="16"/>
        <v>#REF!</v>
      </c>
      <c r="BZ75" s="120" t="e">
        <f t="shared" si="20"/>
        <v>#REF!</v>
      </c>
      <c r="CA75" s="119" t="e">
        <f t="shared" si="21"/>
        <v>#REF!</v>
      </c>
      <c r="CB75" s="119" t="e">
        <f>BY75/BY71-1</f>
        <v>#REF!</v>
      </c>
    </row>
    <row r="76" spans="2:80">
      <c r="B76" s="106" t="s">
        <v>34</v>
      </c>
      <c r="D76" s="107">
        <v>68100</v>
      </c>
      <c r="E76" s="108">
        <v>27800</v>
      </c>
      <c r="F76" s="109"/>
      <c r="G76" s="109"/>
      <c r="H76" s="107">
        <v>76400</v>
      </c>
      <c r="I76" s="108">
        <v>29600</v>
      </c>
      <c r="J76" s="109"/>
      <c r="K76" s="109"/>
      <c r="L76" s="107">
        <v>78400</v>
      </c>
      <c r="M76" s="108">
        <v>35000</v>
      </c>
      <c r="N76" s="109"/>
      <c r="O76" s="109"/>
      <c r="P76" s="107">
        <v>74900</v>
      </c>
      <c r="Q76" s="108">
        <v>43200</v>
      </c>
      <c r="R76" s="109"/>
      <c r="S76" s="109"/>
      <c r="T76" s="107">
        <v>81300</v>
      </c>
      <c r="U76" s="108">
        <v>44900</v>
      </c>
      <c r="V76" s="109"/>
      <c r="W76" s="109"/>
      <c r="X76" s="107">
        <v>87600</v>
      </c>
      <c r="Y76" s="108">
        <v>41800</v>
      </c>
      <c r="Z76" s="109"/>
      <c r="AA76" s="109"/>
      <c r="AB76" s="44">
        <v>99800</v>
      </c>
      <c r="AC76" s="110">
        <v>36800</v>
      </c>
      <c r="AD76" s="109"/>
      <c r="AE76" s="109"/>
      <c r="AF76" s="44">
        <v>151400</v>
      </c>
      <c r="AG76" s="47">
        <v>78500</v>
      </c>
      <c r="AH76" s="109"/>
      <c r="AI76" s="109"/>
      <c r="AJ76" s="44">
        <v>110300</v>
      </c>
      <c r="AK76" s="47">
        <v>56300</v>
      </c>
      <c r="AL76" s="109"/>
      <c r="AM76" s="109"/>
      <c r="AN76" s="44">
        <v>140400</v>
      </c>
      <c r="AO76" s="47">
        <v>66100</v>
      </c>
      <c r="AP76" s="109"/>
      <c r="AQ76" s="109"/>
      <c r="AR76" s="48">
        <v>139200</v>
      </c>
      <c r="AS76" s="49">
        <v>76200</v>
      </c>
      <c r="AT76" s="109"/>
      <c r="AU76" s="109"/>
      <c r="AV76" s="44">
        <v>151400</v>
      </c>
      <c r="AW76" s="47">
        <v>78500</v>
      </c>
      <c r="AX76" s="109"/>
      <c r="AY76" s="109"/>
      <c r="AZ76" s="44">
        <v>165500</v>
      </c>
      <c r="BA76" s="47">
        <v>92400</v>
      </c>
      <c r="BB76" s="109"/>
      <c r="BC76" s="109"/>
      <c r="BD76" s="44">
        <v>179600</v>
      </c>
      <c r="BE76" s="47">
        <v>84400</v>
      </c>
      <c r="BK76" s="1" t="e">
        <f>+#REF!</f>
        <v>#REF!</v>
      </c>
      <c r="BL76" s="81" t="e">
        <f>+SUMPRODUCT($AV$25:$AV$37,$AW$25:$AW$37)/SUM($AW$25:$AW$37)+0.75</f>
        <v>#REF!</v>
      </c>
      <c r="BM76" s="118" t="e">
        <f t="shared" si="22"/>
        <v>#REF!</v>
      </c>
      <c r="BN76" s="118" t="e">
        <f t="shared" si="17"/>
        <v>#REF!</v>
      </c>
      <c r="BO76" s="119" t="e">
        <f t="shared" si="23"/>
        <v>#REF!</v>
      </c>
      <c r="BP76" s="119" t="e">
        <f t="shared" si="18"/>
        <v>#REF!</v>
      </c>
      <c r="BR76" s="118"/>
      <c r="BS76" s="118"/>
      <c r="BW76" s="118" t="e">
        <f>#REF!</f>
        <v>#REF!</v>
      </c>
      <c r="BX76" s="119" t="e">
        <f t="shared" si="19"/>
        <v>#REF!</v>
      </c>
      <c r="BY76" s="118" t="e">
        <f t="shared" si="16"/>
        <v>#REF!</v>
      </c>
      <c r="BZ76" s="120" t="e">
        <f t="shared" si="20"/>
        <v>#REF!</v>
      </c>
      <c r="CA76" s="119" t="e">
        <f t="shared" si="21"/>
        <v>#REF!</v>
      </c>
      <c r="CB76" s="119" t="e">
        <f t="shared" ref="CB76:CB95" si="24">BY76/BY72-1</f>
        <v>#REF!</v>
      </c>
    </row>
    <row r="77" spans="2:80">
      <c r="B77" s="106" t="s">
        <v>35</v>
      </c>
      <c r="D77" s="107">
        <v>90400</v>
      </c>
      <c r="E77" s="108">
        <v>33700</v>
      </c>
      <c r="F77" s="109"/>
      <c r="G77" s="109"/>
      <c r="H77" s="107">
        <v>84200</v>
      </c>
      <c r="I77" s="108">
        <v>33000</v>
      </c>
      <c r="J77" s="109"/>
      <c r="K77" s="109"/>
      <c r="L77" s="107">
        <v>73100</v>
      </c>
      <c r="M77" s="108">
        <v>34900</v>
      </c>
      <c r="N77" s="109"/>
      <c r="O77" s="109"/>
      <c r="P77" s="107">
        <v>75500</v>
      </c>
      <c r="Q77" s="108">
        <v>41500</v>
      </c>
      <c r="R77" s="109"/>
      <c r="S77" s="109"/>
      <c r="T77" s="107">
        <v>94900</v>
      </c>
      <c r="U77" s="108">
        <v>40100</v>
      </c>
      <c r="V77" s="109"/>
      <c r="W77" s="109"/>
      <c r="X77" s="107">
        <v>110300</v>
      </c>
      <c r="Y77" s="108">
        <v>42400</v>
      </c>
      <c r="Z77" s="109"/>
      <c r="AA77" s="109"/>
      <c r="AB77" s="44">
        <v>113300</v>
      </c>
      <c r="AC77" s="110">
        <v>43500</v>
      </c>
      <c r="AD77" s="109"/>
      <c r="AE77" s="109"/>
      <c r="AF77" s="44">
        <v>186800</v>
      </c>
      <c r="AG77" s="47">
        <v>79700</v>
      </c>
      <c r="AH77" s="109"/>
      <c r="AI77" s="109"/>
      <c r="AJ77" s="44">
        <v>126900</v>
      </c>
      <c r="AK77" s="47">
        <v>54300</v>
      </c>
      <c r="AL77" s="109"/>
      <c r="AM77" s="109"/>
      <c r="AN77" s="44">
        <v>156100</v>
      </c>
      <c r="AO77" s="47">
        <v>68200</v>
      </c>
      <c r="AP77" s="109"/>
      <c r="AQ77" s="109"/>
      <c r="AR77" s="44">
        <v>167300</v>
      </c>
      <c r="AS77" s="47">
        <v>70000</v>
      </c>
      <c r="AT77" s="109"/>
      <c r="AU77" s="109"/>
      <c r="AV77" s="44">
        <v>186800</v>
      </c>
      <c r="AW77" s="47">
        <v>79700</v>
      </c>
      <c r="AX77" s="109"/>
      <c r="AY77" s="109"/>
      <c r="AZ77" s="44">
        <v>200500</v>
      </c>
      <c r="BA77" s="47">
        <v>101600</v>
      </c>
      <c r="BB77" s="109"/>
      <c r="BC77" s="109"/>
      <c r="BD77" s="44">
        <v>201800</v>
      </c>
      <c r="BE77" s="47">
        <v>92200</v>
      </c>
      <c r="BK77" s="1" t="e">
        <f>+#REF!</f>
        <v>#REF!</v>
      </c>
      <c r="BL77" s="81" t="e">
        <f>+SUMPRODUCT($AV$38:$AV$50,$AW$38:$AW$50)/SUM($AW$38:$AW$50)+0.75</f>
        <v>#REF!</v>
      </c>
      <c r="BM77" s="118" t="e">
        <f t="shared" si="22"/>
        <v>#REF!</v>
      </c>
      <c r="BN77" s="118" t="e">
        <f t="shared" si="17"/>
        <v>#REF!</v>
      </c>
      <c r="BO77" s="119" t="e">
        <f t="shared" si="23"/>
        <v>#REF!</v>
      </c>
      <c r="BP77" s="119" t="e">
        <f t="shared" si="18"/>
        <v>#REF!</v>
      </c>
      <c r="BR77" s="118"/>
      <c r="BS77" s="118"/>
      <c r="BW77" s="118" t="e">
        <f>#REF!</f>
        <v>#REF!</v>
      </c>
      <c r="BX77" s="119" t="e">
        <f t="shared" si="19"/>
        <v>#REF!</v>
      </c>
      <c r="BY77" s="118" t="e">
        <f t="shared" si="16"/>
        <v>#REF!</v>
      </c>
      <c r="BZ77" s="120" t="e">
        <f t="shared" si="20"/>
        <v>#REF!</v>
      </c>
      <c r="CA77" s="119" t="e">
        <f t="shared" si="21"/>
        <v>#REF!</v>
      </c>
      <c r="CB77" s="119" t="e">
        <f t="shared" si="24"/>
        <v>#REF!</v>
      </c>
    </row>
    <row r="78" spans="2:80">
      <c r="B78" s="106" t="s">
        <v>36</v>
      </c>
      <c r="D78" s="107">
        <v>78500</v>
      </c>
      <c r="E78" s="108">
        <v>39300</v>
      </c>
      <c r="F78" s="109"/>
      <c r="G78" s="109"/>
      <c r="H78" s="107">
        <v>74300</v>
      </c>
      <c r="I78" s="108">
        <v>33200</v>
      </c>
      <c r="J78" s="109"/>
      <c r="K78" s="109"/>
      <c r="L78" s="107">
        <v>71100</v>
      </c>
      <c r="M78" s="108">
        <v>34500</v>
      </c>
      <c r="N78" s="109"/>
      <c r="O78" s="109"/>
      <c r="P78" s="107">
        <v>86000</v>
      </c>
      <c r="Q78" s="108">
        <v>44600</v>
      </c>
      <c r="R78" s="109"/>
      <c r="S78" s="109"/>
      <c r="T78" s="107">
        <v>85600</v>
      </c>
      <c r="U78" s="108">
        <v>49300</v>
      </c>
      <c r="V78" s="109"/>
      <c r="W78" s="109"/>
      <c r="X78" s="107">
        <v>104300</v>
      </c>
      <c r="Y78" s="108">
        <v>55200</v>
      </c>
      <c r="Z78" s="109"/>
      <c r="AA78" s="109"/>
      <c r="AB78" s="44">
        <v>108300</v>
      </c>
      <c r="AC78" s="110">
        <v>52600</v>
      </c>
      <c r="AD78" s="109"/>
      <c r="AE78" s="109"/>
      <c r="AF78" s="44">
        <v>195300</v>
      </c>
      <c r="AG78" s="47">
        <v>95700</v>
      </c>
      <c r="AH78" s="109"/>
      <c r="AI78" s="109"/>
      <c r="AJ78" s="44">
        <v>135600</v>
      </c>
      <c r="AK78" s="47">
        <v>60800</v>
      </c>
      <c r="AL78" s="109"/>
      <c r="AM78" s="109"/>
      <c r="AN78" s="44">
        <v>152600</v>
      </c>
      <c r="AO78" s="47">
        <v>78700</v>
      </c>
      <c r="AP78" s="109"/>
      <c r="AQ78" s="109"/>
      <c r="AR78" s="44">
        <v>162500</v>
      </c>
      <c r="AS78" s="47">
        <v>85000</v>
      </c>
      <c r="AT78" s="109"/>
      <c r="AU78" s="109"/>
      <c r="AV78" s="44">
        <v>195300</v>
      </c>
      <c r="AW78" s="47">
        <v>95700</v>
      </c>
      <c r="AX78" s="109"/>
      <c r="AY78" s="109"/>
      <c r="AZ78" s="44">
        <v>187400</v>
      </c>
      <c r="BA78" s="47">
        <v>101000</v>
      </c>
      <c r="BB78" s="109"/>
      <c r="BC78" s="109"/>
      <c r="BD78" s="44">
        <v>200900</v>
      </c>
      <c r="BE78" s="47">
        <v>110300</v>
      </c>
      <c r="BK78" s="1" t="e">
        <f>+#REF!</f>
        <v>#REF!</v>
      </c>
      <c r="BL78" s="81" t="e">
        <f>+SUMPRODUCT($AV$51:$AV$63,$AW$51:$AW$63)/SUM($AW$51:$AW$63)+0.75</f>
        <v>#REF!</v>
      </c>
      <c r="BM78" s="118" t="e">
        <f t="shared" si="22"/>
        <v>#REF!</v>
      </c>
      <c r="BN78" s="118" t="e">
        <f t="shared" si="17"/>
        <v>#REF!</v>
      </c>
      <c r="BO78" s="119" t="e">
        <f t="shared" si="23"/>
        <v>#REF!</v>
      </c>
      <c r="BP78" s="119" t="e">
        <f t="shared" si="18"/>
        <v>#REF!</v>
      </c>
      <c r="BR78" s="118"/>
      <c r="BS78" s="118"/>
      <c r="BW78" s="118" t="e">
        <f>#REF!</f>
        <v>#REF!</v>
      </c>
      <c r="BX78" s="119" t="e">
        <f t="shared" si="19"/>
        <v>#REF!</v>
      </c>
      <c r="BY78" s="118" t="e">
        <f t="shared" si="16"/>
        <v>#REF!</v>
      </c>
      <c r="BZ78" s="120" t="e">
        <f t="shared" si="20"/>
        <v>#REF!</v>
      </c>
      <c r="CA78" s="119" t="e">
        <f t="shared" si="21"/>
        <v>#REF!</v>
      </c>
      <c r="CB78" s="119" t="e">
        <f t="shared" si="24"/>
        <v>#REF!</v>
      </c>
    </row>
    <row r="79" spans="2:80">
      <c r="B79" s="106" t="s">
        <v>37</v>
      </c>
      <c r="D79" s="107">
        <v>69300</v>
      </c>
      <c r="E79" s="108">
        <v>41700</v>
      </c>
      <c r="F79" s="109"/>
      <c r="G79" s="109"/>
      <c r="H79" s="107">
        <v>61400</v>
      </c>
      <c r="I79" s="108">
        <v>34800</v>
      </c>
      <c r="J79" s="109"/>
      <c r="K79" s="109"/>
      <c r="L79" s="107">
        <v>77700</v>
      </c>
      <c r="M79" s="108">
        <v>40800</v>
      </c>
      <c r="N79" s="109"/>
      <c r="O79" s="109"/>
      <c r="P79" s="107">
        <v>80800</v>
      </c>
      <c r="Q79" s="108">
        <v>51000</v>
      </c>
      <c r="R79" s="109"/>
      <c r="S79" s="109"/>
      <c r="T79" s="107">
        <v>73200</v>
      </c>
      <c r="U79" s="108">
        <v>48200</v>
      </c>
      <c r="V79" s="109"/>
      <c r="W79" s="109"/>
      <c r="X79" s="107">
        <v>86600</v>
      </c>
      <c r="Y79" s="108">
        <v>52900</v>
      </c>
      <c r="Z79" s="109"/>
      <c r="AA79" s="109"/>
      <c r="AB79" s="44">
        <v>104900</v>
      </c>
      <c r="AC79" s="110">
        <v>58600</v>
      </c>
      <c r="AD79" s="109"/>
      <c r="AE79" s="109"/>
      <c r="AF79" s="44">
        <v>164200</v>
      </c>
      <c r="AG79" s="47">
        <v>100100</v>
      </c>
      <c r="AH79" s="109"/>
      <c r="AI79" s="109"/>
      <c r="AJ79" s="44">
        <v>128700</v>
      </c>
      <c r="AK79" s="47">
        <v>71000</v>
      </c>
      <c r="AL79" s="109"/>
      <c r="AM79" s="109"/>
      <c r="AN79" s="44">
        <v>143100</v>
      </c>
      <c r="AO79" s="47">
        <v>86300</v>
      </c>
      <c r="AP79" s="109"/>
      <c r="AQ79" s="109"/>
      <c r="AR79" s="44">
        <v>147500</v>
      </c>
      <c r="AS79" s="47">
        <v>90900</v>
      </c>
      <c r="AT79" s="109"/>
      <c r="AU79" s="109"/>
      <c r="AV79" s="44">
        <v>164200</v>
      </c>
      <c r="AW79" s="47">
        <v>100100</v>
      </c>
      <c r="AX79" s="109"/>
      <c r="AY79" s="109"/>
      <c r="AZ79" s="44">
        <v>180600</v>
      </c>
      <c r="BA79" s="47">
        <v>111500</v>
      </c>
      <c r="BB79" s="109"/>
      <c r="BC79" s="109"/>
      <c r="BD79" s="48">
        <v>182400</v>
      </c>
      <c r="BE79" s="49">
        <v>120300</v>
      </c>
      <c r="BK79" s="1" t="e">
        <f>+#REF!</f>
        <v>#REF!</v>
      </c>
      <c r="BL79" s="164" t="e">
        <f>+SUMPRODUCT(AZ12:AZ24,BA12:BA24)/SUM(BA12:BA24)+0.75</f>
        <v>#REF!</v>
      </c>
      <c r="BM79" s="118" t="e">
        <f t="shared" si="22"/>
        <v>#REF!</v>
      </c>
      <c r="BN79" s="118" t="e">
        <f t="shared" si="17"/>
        <v>#REF!</v>
      </c>
      <c r="BO79" s="119" t="e">
        <f t="shared" si="23"/>
        <v>#REF!</v>
      </c>
      <c r="BP79" s="119" t="e">
        <f t="shared" si="18"/>
        <v>#REF!</v>
      </c>
      <c r="BR79" s="118"/>
      <c r="BS79" s="118"/>
      <c r="BW79" s="118" t="e">
        <f>#REF!</f>
        <v>#REF!</v>
      </c>
      <c r="BX79" s="119" t="e">
        <f t="shared" si="19"/>
        <v>#REF!</v>
      </c>
      <c r="BY79" s="118" t="e">
        <f t="shared" si="16"/>
        <v>#REF!</v>
      </c>
      <c r="BZ79" s="120" t="e">
        <f t="shared" si="20"/>
        <v>#REF!</v>
      </c>
      <c r="CA79" s="119" t="e">
        <f t="shared" si="21"/>
        <v>#REF!</v>
      </c>
      <c r="CB79" s="119" t="e">
        <f t="shared" si="24"/>
        <v>#REF!</v>
      </c>
    </row>
    <row r="80" spans="2:80">
      <c r="B80" s="106" t="s">
        <v>38</v>
      </c>
      <c r="D80" s="107">
        <v>52200</v>
      </c>
      <c r="E80" s="108">
        <v>44000</v>
      </c>
      <c r="F80" s="109"/>
      <c r="G80" s="109"/>
      <c r="H80" s="107">
        <v>45800</v>
      </c>
      <c r="I80" s="108">
        <v>39100</v>
      </c>
      <c r="J80" s="109"/>
      <c r="K80" s="109"/>
      <c r="L80" s="107">
        <v>59500</v>
      </c>
      <c r="M80" s="108">
        <v>42200</v>
      </c>
      <c r="N80" s="109"/>
      <c r="O80" s="109"/>
      <c r="P80" s="107">
        <v>60400</v>
      </c>
      <c r="Q80" s="108">
        <v>48400</v>
      </c>
      <c r="R80" s="109"/>
      <c r="S80" s="109"/>
      <c r="T80" s="107">
        <v>59800</v>
      </c>
      <c r="U80" s="108">
        <v>51800</v>
      </c>
      <c r="V80" s="109"/>
      <c r="W80" s="109"/>
      <c r="X80" s="107">
        <v>74100</v>
      </c>
      <c r="Y80" s="108">
        <v>57800</v>
      </c>
      <c r="Z80" s="109"/>
      <c r="AA80" s="109"/>
      <c r="AB80" s="44">
        <v>79100</v>
      </c>
      <c r="AC80" s="110">
        <v>66700</v>
      </c>
      <c r="AD80" s="109"/>
      <c r="AE80" s="109"/>
      <c r="AF80" s="44">
        <v>138300</v>
      </c>
      <c r="AG80" s="47">
        <v>106800</v>
      </c>
      <c r="AH80" s="109"/>
      <c r="AI80" s="109"/>
      <c r="AJ80" s="48">
        <v>98200</v>
      </c>
      <c r="AK80" s="49">
        <v>72300</v>
      </c>
      <c r="AL80" s="109"/>
      <c r="AM80" s="109"/>
      <c r="AN80" s="44">
        <v>122800</v>
      </c>
      <c r="AO80" s="47">
        <v>85600</v>
      </c>
      <c r="AP80" s="109"/>
      <c r="AQ80" s="109"/>
      <c r="AR80" s="44">
        <v>122100</v>
      </c>
      <c r="AS80" s="47">
        <v>93600</v>
      </c>
      <c r="AT80" s="109"/>
      <c r="AU80" s="109"/>
      <c r="AV80" s="44">
        <v>138300</v>
      </c>
      <c r="AW80" s="47">
        <v>106800</v>
      </c>
      <c r="AX80" s="109"/>
      <c r="AY80" s="109"/>
      <c r="AZ80" s="44">
        <v>140800</v>
      </c>
      <c r="BA80" s="47">
        <v>118700</v>
      </c>
      <c r="BB80" s="109"/>
      <c r="BC80" s="109"/>
      <c r="BD80" s="48">
        <v>143900</v>
      </c>
      <c r="BE80" s="49">
        <v>114700</v>
      </c>
      <c r="BK80" s="1" t="e">
        <f>+#REF!</f>
        <v>#REF!</v>
      </c>
      <c r="BL80" s="81" t="e">
        <f>+SUMPRODUCT($AZ$25:$AZ$37,$BA$25:$BA$37)/SUM($BA$25:$BA$37)+0.75</f>
        <v>#REF!</v>
      </c>
      <c r="BM80" s="118" t="e">
        <f t="shared" si="22"/>
        <v>#REF!</v>
      </c>
      <c r="BN80" s="118" t="e">
        <f t="shared" si="17"/>
        <v>#REF!</v>
      </c>
      <c r="BO80" s="119" t="e">
        <f t="shared" si="23"/>
        <v>#REF!</v>
      </c>
      <c r="BP80" s="119" t="e">
        <f t="shared" si="18"/>
        <v>#REF!</v>
      </c>
      <c r="BR80" s="118"/>
      <c r="BS80" s="118"/>
      <c r="BW80" s="118" t="e">
        <f>#REF!</f>
        <v>#REF!</v>
      </c>
      <c r="BX80" s="119" t="e">
        <f t="shared" si="19"/>
        <v>#REF!</v>
      </c>
      <c r="BY80" s="118" t="e">
        <f t="shared" si="16"/>
        <v>#REF!</v>
      </c>
      <c r="BZ80" s="120" t="e">
        <f t="shared" si="20"/>
        <v>#REF!</v>
      </c>
      <c r="CA80" s="119" t="e">
        <f t="shared" si="21"/>
        <v>#REF!</v>
      </c>
      <c r="CB80" s="119" t="e">
        <f t="shared" si="24"/>
        <v>#REF!</v>
      </c>
    </row>
    <row r="81" spans="2:80">
      <c r="B81" s="106" t="s">
        <v>39</v>
      </c>
      <c r="D81" s="107">
        <v>41200</v>
      </c>
      <c r="E81" s="108">
        <v>47100</v>
      </c>
      <c r="F81" s="109"/>
      <c r="G81" s="109"/>
      <c r="H81" s="107">
        <v>38800</v>
      </c>
      <c r="I81" s="108">
        <v>40600</v>
      </c>
      <c r="J81" s="109"/>
      <c r="K81" s="109"/>
      <c r="L81" s="107">
        <v>44300</v>
      </c>
      <c r="M81" s="108">
        <v>48900</v>
      </c>
      <c r="N81" s="109"/>
      <c r="O81" s="109"/>
      <c r="P81" s="107">
        <v>43300</v>
      </c>
      <c r="Q81" s="108">
        <v>53600</v>
      </c>
      <c r="R81" s="109"/>
      <c r="S81" s="109"/>
      <c r="T81" s="107">
        <v>41300</v>
      </c>
      <c r="U81" s="108">
        <v>62100</v>
      </c>
      <c r="V81" s="109"/>
      <c r="W81" s="109"/>
      <c r="X81" s="107">
        <v>56600</v>
      </c>
      <c r="Y81" s="108">
        <v>66800</v>
      </c>
      <c r="Z81" s="109"/>
      <c r="AA81" s="109"/>
      <c r="AB81" s="44">
        <v>66600</v>
      </c>
      <c r="AC81" s="110">
        <v>66000</v>
      </c>
      <c r="AD81" s="109"/>
      <c r="AE81" s="109"/>
      <c r="AF81" s="44">
        <v>109700</v>
      </c>
      <c r="AG81" s="47">
        <v>110200</v>
      </c>
      <c r="AH81" s="109"/>
      <c r="AI81" s="109"/>
      <c r="AJ81" s="48">
        <v>83600</v>
      </c>
      <c r="AK81" s="49">
        <v>74000</v>
      </c>
      <c r="AL81" s="109"/>
      <c r="AM81" s="109"/>
      <c r="AN81" s="44">
        <v>99300</v>
      </c>
      <c r="AO81" s="47">
        <v>93400</v>
      </c>
      <c r="AP81" s="109"/>
      <c r="AQ81" s="109"/>
      <c r="AR81" s="48">
        <v>89700</v>
      </c>
      <c r="AS81" s="49">
        <v>94800</v>
      </c>
      <c r="AT81" s="109"/>
      <c r="AU81" s="109"/>
      <c r="AV81" s="44">
        <v>109700</v>
      </c>
      <c r="AW81" s="47">
        <v>110200</v>
      </c>
      <c r="AX81" s="109"/>
      <c r="AY81" s="109"/>
      <c r="AZ81" s="44">
        <v>109500</v>
      </c>
      <c r="BA81" s="47">
        <v>107800</v>
      </c>
      <c r="BB81" s="109"/>
      <c r="BC81" s="109"/>
      <c r="BD81" s="48">
        <v>120700</v>
      </c>
      <c r="BE81" s="49">
        <v>108100</v>
      </c>
      <c r="BK81" s="1" t="e">
        <f>+#REF!</f>
        <v>#REF!</v>
      </c>
      <c r="BL81" s="81" t="e">
        <f>+SUMPRODUCT($AZ$38:$AZ$50,$BA$38:$BA$50)/SUM($BA$38:$BA$50)+0.75</f>
        <v>#REF!</v>
      </c>
      <c r="BM81" s="118" t="e">
        <f t="shared" si="22"/>
        <v>#REF!</v>
      </c>
      <c r="BN81" s="118" t="e">
        <f t="shared" si="17"/>
        <v>#REF!</v>
      </c>
      <c r="BO81" s="119" t="e">
        <f t="shared" si="23"/>
        <v>#REF!</v>
      </c>
      <c r="BP81" s="119" t="e">
        <f t="shared" si="18"/>
        <v>#REF!</v>
      </c>
      <c r="BR81" s="118"/>
      <c r="BS81" s="118"/>
      <c r="BW81" s="118" t="e">
        <f>#REF!</f>
        <v>#REF!</v>
      </c>
      <c r="BX81" s="119" t="e">
        <f t="shared" si="19"/>
        <v>#REF!</v>
      </c>
      <c r="BY81" s="118" t="e">
        <f t="shared" si="16"/>
        <v>#REF!</v>
      </c>
      <c r="BZ81" s="120" t="e">
        <f t="shared" si="20"/>
        <v>#REF!</v>
      </c>
      <c r="CA81" s="119" t="e">
        <f t="shared" si="21"/>
        <v>#REF!</v>
      </c>
      <c r="CB81" s="119" t="e">
        <f t="shared" si="24"/>
        <v>#REF!</v>
      </c>
    </row>
    <row r="82" spans="2:80">
      <c r="B82" s="33" t="s">
        <v>40</v>
      </c>
      <c r="C82" s="50"/>
      <c r="D82" s="111">
        <v>606000</v>
      </c>
      <c r="E82" s="112">
        <v>422100</v>
      </c>
      <c r="F82" s="51"/>
      <c r="G82" s="51"/>
      <c r="H82" s="111">
        <v>582400</v>
      </c>
      <c r="I82" s="112">
        <v>411400</v>
      </c>
      <c r="J82" s="51"/>
      <c r="K82" s="51"/>
      <c r="L82" s="111">
        <v>620900</v>
      </c>
      <c r="M82" s="112">
        <v>443900</v>
      </c>
      <c r="N82" s="51"/>
      <c r="O82" s="51"/>
      <c r="P82" s="111">
        <v>654900</v>
      </c>
      <c r="Q82" s="112">
        <v>508400</v>
      </c>
      <c r="R82" s="51"/>
      <c r="S82" s="51"/>
      <c r="T82" s="111">
        <v>687600</v>
      </c>
      <c r="U82" s="112">
        <v>537000</v>
      </c>
      <c r="V82" s="51"/>
      <c r="W82" s="51"/>
      <c r="X82" s="111">
        <v>779100</v>
      </c>
      <c r="Y82" s="112">
        <v>573600</v>
      </c>
      <c r="Z82" s="51"/>
      <c r="AA82" s="51"/>
      <c r="AB82" s="111">
        <v>842600</v>
      </c>
      <c r="AC82" s="112">
        <v>598500</v>
      </c>
      <c r="AD82" s="51"/>
      <c r="AE82" s="51"/>
      <c r="AF82" s="111">
        <v>1296600</v>
      </c>
      <c r="AG82" s="112">
        <v>911300</v>
      </c>
      <c r="AH82" s="51"/>
      <c r="AI82" s="51"/>
      <c r="AJ82" s="111">
        <v>1028800</v>
      </c>
      <c r="AK82" s="112">
        <v>741000</v>
      </c>
      <c r="AL82" s="51"/>
      <c r="AM82" s="51"/>
      <c r="AN82" s="111">
        <v>1202200</v>
      </c>
      <c r="AO82" s="112">
        <v>855700</v>
      </c>
      <c r="AP82" s="51"/>
      <c r="AQ82" s="51"/>
      <c r="AR82" s="111">
        <v>1234700</v>
      </c>
      <c r="AS82" s="112">
        <v>944600</v>
      </c>
      <c r="AT82" s="51"/>
      <c r="AU82" s="51"/>
      <c r="AV82" s="111">
        <v>1370500</v>
      </c>
      <c r="AW82" s="112">
        <v>1005600</v>
      </c>
      <c r="AX82" s="51"/>
      <c r="AY82" s="51"/>
      <c r="AZ82" s="111">
        <v>1521200</v>
      </c>
      <c r="BA82" s="112">
        <v>1183100</v>
      </c>
      <c r="BB82" s="51"/>
      <c r="BC82" s="51"/>
      <c r="BD82" s="111">
        <v>1487700</v>
      </c>
      <c r="BE82" s="112">
        <v>1143600</v>
      </c>
      <c r="BK82" s="1" t="e">
        <f>+#REF!</f>
        <v>#REF!</v>
      </c>
      <c r="BL82" s="81" t="e">
        <f>+SUMPRODUCT($AZ$51:$AZ$63,$BA$51:$BA$63)/SUM($BA$51:$BA$63)+0.75</f>
        <v>#REF!</v>
      </c>
      <c r="BM82" s="118" t="e">
        <f t="shared" si="22"/>
        <v>#REF!</v>
      </c>
      <c r="BN82" s="118" t="e">
        <f t="shared" si="17"/>
        <v>#REF!</v>
      </c>
      <c r="BO82" s="119" t="e">
        <f t="shared" si="23"/>
        <v>#REF!</v>
      </c>
      <c r="BP82" s="119" t="e">
        <f t="shared" si="18"/>
        <v>#REF!</v>
      </c>
      <c r="BR82" s="118"/>
      <c r="BS82" s="118"/>
      <c r="BW82" s="118" t="e">
        <f>#REF!</f>
        <v>#REF!</v>
      </c>
      <c r="BX82" s="119" t="e">
        <f t="shared" si="19"/>
        <v>#REF!</v>
      </c>
      <c r="BY82" s="118" t="e">
        <f t="shared" si="16"/>
        <v>#REF!</v>
      </c>
      <c r="BZ82" s="120" t="e">
        <f t="shared" si="20"/>
        <v>#REF!</v>
      </c>
      <c r="CA82" s="119" t="e">
        <f t="shared" si="21"/>
        <v>#REF!</v>
      </c>
      <c r="CB82" s="119" t="e">
        <f t="shared" si="24"/>
        <v>#REF!</v>
      </c>
    </row>
    <row r="83" spans="2:80">
      <c r="BK83" s="1" t="e">
        <f>+#REF!</f>
        <v>#REF!</v>
      </c>
      <c r="BL83" s="164" t="e">
        <f>+SUMPRODUCT(BD12:BD24,BE12:BE24)/SUM(BE12:BE24)+0.75</f>
        <v>#REF!</v>
      </c>
      <c r="BM83" s="118" t="e">
        <f t="shared" si="22"/>
        <v>#REF!</v>
      </c>
      <c r="BN83" s="118" t="e">
        <f t="shared" si="17"/>
        <v>#REF!</v>
      </c>
      <c r="BO83" s="119" t="e">
        <f t="shared" si="23"/>
        <v>#REF!</v>
      </c>
      <c r="BP83" s="119" t="e">
        <f t="shared" si="18"/>
        <v>#REF!</v>
      </c>
      <c r="BR83" s="118"/>
      <c r="BS83" s="118"/>
      <c r="BW83" s="118" t="e">
        <f>#REF!</f>
        <v>#REF!</v>
      </c>
      <c r="BX83" s="119" t="e">
        <f t="shared" si="19"/>
        <v>#REF!</v>
      </c>
      <c r="BY83" s="118" t="e">
        <f t="shared" si="16"/>
        <v>#REF!</v>
      </c>
      <c r="BZ83" s="120" t="e">
        <f t="shared" si="20"/>
        <v>#REF!</v>
      </c>
      <c r="CA83" s="119" t="e">
        <f t="shared" si="21"/>
        <v>#REF!</v>
      </c>
      <c r="CB83" s="119" t="e">
        <f t="shared" si="24"/>
        <v>#REF!</v>
      </c>
    </row>
    <row r="84" spans="2:80">
      <c r="BK84" s="1" t="e">
        <f>+#REF!</f>
        <v>#REF!</v>
      </c>
      <c r="BL84" s="81" t="e">
        <f>+SUMPRODUCT($BD$25:$BD$37,$BE$25:$BE$37)/SUM($BE$25:$BE$37)+0.75</f>
        <v>#REF!</v>
      </c>
      <c r="BM84" s="118" t="e">
        <f t="shared" si="22"/>
        <v>#REF!</v>
      </c>
      <c r="BN84" s="118" t="e">
        <f t="shared" si="17"/>
        <v>#REF!</v>
      </c>
      <c r="BO84" s="119" t="e">
        <f t="shared" si="23"/>
        <v>#REF!</v>
      </c>
      <c r="BP84" s="119" t="e">
        <f t="shared" si="18"/>
        <v>#REF!</v>
      </c>
      <c r="BR84" s="118"/>
      <c r="BS84" s="118"/>
      <c r="BW84" s="118" t="e">
        <f>#REF!</f>
        <v>#REF!</v>
      </c>
      <c r="BX84" s="119" t="e">
        <f t="shared" si="19"/>
        <v>#REF!</v>
      </c>
      <c r="BY84" s="118" t="e">
        <f t="shared" si="16"/>
        <v>#REF!</v>
      </c>
      <c r="BZ84" s="120" t="e">
        <f t="shared" si="20"/>
        <v>#REF!</v>
      </c>
      <c r="CA84" s="119" t="e">
        <f t="shared" si="21"/>
        <v>#REF!</v>
      </c>
      <c r="CB84" s="119" t="e">
        <f t="shared" si="24"/>
        <v>#REF!</v>
      </c>
    </row>
    <row r="85" spans="2:80">
      <c r="BK85" s="1" t="e">
        <f>+#REF!</f>
        <v>#REF!</v>
      </c>
      <c r="BL85" s="81" t="e">
        <f>+SUMPRODUCT($BD$38:$BD$50,$BE$38:$BE$50)/SUM($BE$38:$BE$50)+0.75</f>
        <v>#REF!</v>
      </c>
      <c r="BM85" s="118" t="e">
        <f t="shared" si="22"/>
        <v>#REF!</v>
      </c>
      <c r="BN85" s="118" t="e">
        <f t="shared" si="17"/>
        <v>#REF!</v>
      </c>
      <c r="BO85" s="119" t="e">
        <f t="shared" si="23"/>
        <v>#REF!</v>
      </c>
      <c r="BP85" s="119" t="e">
        <f t="shared" si="18"/>
        <v>#REF!</v>
      </c>
      <c r="BR85" s="118"/>
      <c r="BS85" s="118"/>
      <c r="BW85" s="118" t="e">
        <f>#REF!</f>
        <v>#REF!</v>
      </c>
      <c r="BX85" s="119" t="e">
        <f t="shared" si="19"/>
        <v>#REF!</v>
      </c>
      <c r="BY85" s="118" t="e">
        <f t="shared" si="16"/>
        <v>#REF!</v>
      </c>
      <c r="BZ85" s="120" t="e">
        <f t="shared" si="20"/>
        <v>#REF!</v>
      </c>
      <c r="CA85" s="119" t="e">
        <f t="shared" si="21"/>
        <v>#REF!</v>
      </c>
      <c r="CB85" s="119" t="e">
        <f t="shared" si="24"/>
        <v>#REF!</v>
      </c>
    </row>
    <row r="86" spans="2:80">
      <c r="BK86" s="1" t="e">
        <f>+#REF!</f>
        <v>#REF!</v>
      </c>
      <c r="BL86" s="81" t="e">
        <f>+SUMPRODUCT($BD$51:$BD$63,$BE$51:$BE$63)/SUM($BE$51:$BE$63)+0.75</f>
        <v>#REF!</v>
      </c>
      <c r="BM86" s="118" t="e">
        <f t="shared" si="22"/>
        <v>#REF!</v>
      </c>
      <c r="BN86" s="118" t="e">
        <f t="shared" si="17"/>
        <v>#REF!</v>
      </c>
      <c r="BO86" s="119" t="e">
        <f t="shared" si="23"/>
        <v>#REF!</v>
      </c>
      <c r="BP86" s="119" t="e">
        <f t="shared" si="18"/>
        <v>#REF!</v>
      </c>
      <c r="BR86" s="118"/>
      <c r="BS86" s="118"/>
      <c r="BW86" s="118" t="e">
        <f>#REF!</f>
        <v>#REF!</v>
      </c>
      <c r="BX86" s="119" t="e">
        <f t="shared" si="19"/>
        <v>#REF!</v>
      </c>
      <c r="BY86" s="118" t="e">
        <f t="shared" si="16"/>
        <v>#REF!</v>
      </c>
      <c r="BZ86" s="120" t="e">
        <f t="shared" si="20"/>
        <v>#REF!</v>
      </c>
      <c r="CA86" s="119" t="e">
        <f t="shared" si="21"/>
        <v>#REF!</v>
      </c>
      <c r="CB86" s="119" t="e">
        <f t="shared" si="24"/>
        <v>#REF!</v>
      </c>
    </row>
    <row r="87" spans="2:80">
      <c r="BK87" s="1" t="e">
        <f>+#REF!</f>
        <v>#REF!</v>
      </c>
      <c r="BL87" s="3" t="e">
        <f>+SUMPRODUCT(BH12:BH24,BJ12:BJ24)/SUM(BJ12:BJ24)</f>
        <v>#REF!</v>
      </c>
      <c r="BM87" s="118" t="e">
        <f t="shared" si="22"/>
        <v>#REF!</v>
      </c>
      <c r="BN87" s="118" t="e">
        <f t="shared" si="17"/>
        <v>#REF!</v>
      </c>
      <c r="BO87" s="119" t="e">
        <f t="shared" si="23"/>
        <v>#REF!</v>
      </c>
      <c r="BP87" s="119" t="e">
        <f t="shared" si="18"/>
        <v>#REF!</v>
      </c>
      <c r="BQ87" s="3" t="e">
        <f>+SUMPRODUCT(BI12:BI24,BJ12:BJ24)/SUM(BJ12:BJ24)</f>
        <v>#REF!</v>
      </c>
      <c r="BR87" s="118"/>
      <c r="BS87" s="118"/>
      <c r="BW87" s="118" t="e">
        <f>#REF!</f>
        <v>#REF!</v>
      </c>
      <c r="BX87" s="119" t="e">
        <f t="shared" si="19"/>
        <v>#REF!</v>
      </c>
      <c r="BY87" s="118" t="e">
        <f t="shared" si="16"/>
        <v>#REF!</v>
      </c>
      <c r="BZ87" s="120" t="e">
        <f t="shared" si="20"/>
        <v>#REF!</v>
      </c>
      <c r="CA87" s="119" t="e">
        <f t="shared" si="21"/>
        <v>#REF!</v>
      </c>
      <c r="CB87" s="119" t="e">
        <f t="shared" si="24"/>
        <v>#REF!</v>
      </c>
    </row>
    <row r="88" spans="2:80">
      <c r="BK88" s="1" t="e">
        <f>+#REF!</f>
        <v>#REF!</v>
      </c>
      <c r="BL88" s="72" t="e">
        <f>+SUMPRODUCT($BH$25:$BH$37,$BJ$25:$BJ$37)/SUM($BJ$25:$BJ$37)</f>
        <v>#REF!</v>
      </c>
      <c r="BM88" s="118" t="e">
        <f t="shared" ref="BM88:BM90" si="25">+BL88-BL84</f>
        <v>#REF!</v>
      </c>
      <c r="BN88" s="118" t="e">
        <f t="shared" si="17"/>
        <v>#REF!</v>
      </c>
      <c r="BO88" s="119" t="e">
        <f t="shared" si="23"/>
        <v>#REF!</v>
      </c>
      <c r="BP88" s="119" t="e">
        <f t="shared" si="18"/>
        <v>#REF!</v>
      </c>
      <c r="BQ88" s="72" t="e">
        <f>+SUMPRODUCT($BI$25:$BI$37,$BJ$25:$BJ$37)/SUM($BJ$25:$BJ$37)</f>
        <v>#REF!</v>
      </c>
      <c r="BR88" s="118"/>
      <c r="BS88" s="118"/>
      <c r="BW88" s="118" t="e">
        <f>#REF!</f>
        <v>#REF!</v>
      </c>
      <c r="BX88" s="119" t="e">
        <f t="shared" si="19"/>
        <v>#REF!</v>
      </c>
      <c r="BY88" s="118" t="e">
        <f t="shared" si="16"/>
        <v>#REF!</v>
      </c>
      <c r="BZ88" s="120" t="e">
        <f t="shared" si="20"/>
        <v>#REF!</v>
      </c>
      <c r="CA88" s="119" t="e">
        <f t="shared" si="21"/>
        <v>#REF!</v>
      </c>
      <c r="CB88" s="119" t="e">
        <f t="shared" si="24"/>
        <v>#REF!</v>
      </c>
    </row>
    <row r="89" spans="2:80">
      <c r="BK89" s="1" t="e">
        <f>+#REF!</f>
        <v>#REF!</v>
      </c>
      <c r="BL89" s="72" t="e">
        <f>+SUMPRODUCT($BH$38:$BH$50,$BJ$38:$BJ$50)/SUM($BJ$38:$BJ$50)</f>
        <v>#REF!</v>
      </c>
      <c r="BM89" s="118" t="e">
        <f t="shared" si="25"/>
        <v>#REF!</v>
      </c>
      <c r="BN89" s="118" t="e">
        <f t="shared" si="17"/>
        <v>#REF!</v>
      </c>
      <c r="BO89" s="119" t="e">
        <f t="shared" si="23"/>
        <v>#REF!</v>
      </c>
      <c r="BP89" s="119" t="e">
        <f t="shared" si="18"/>
        <v>#REF!</v>
      </c>
      <c r="BQ89" s="72" t="e">
        <f>+SUMPRODUCT($BI$38:$BI$50,$BJ$38:$BJ$50)/SUM($BJ$38:$BJ$50)</f>
        <v>#REF!</v>
      </c>
      <c r="BR89" s="118"/>
      <c r="BS89" s="118"/>
      <c r="BW89" s="118" t="e">
        <f>#REF!</f>
        <v>#REF!</v>
      </c>
      <c r="BX89" s="119" t="e">
        <f t="shared" si="19"/>
        <v>#REF!</v>
      </c>
      <c r="BY89" s="118" t="e">
        <f t="shared" si="16"/>
        <v>#REF!</v>
      </c>
      <c r="BZ89" s="120" t="e">
        <f t="shared" si="20"/>
        <v>#REF!</v>
      </c>
      <c r="CA89" s="119" t="e">
        <f t="shared" si="21"/>
        <v>#REF!</v>
      </c>
      <c r="CB89" s="119" t="e">
        <f t="shared" si="24"/>
        <v>#REF!</v>
      </c>
    </row>
    <row r="90" spans="2:80">
      <c r="BK90" s="1" t="e">
        <f>+#REF!</f>
        <v>#REF!</v>
      </c>
      <c r="BL90" s="72" t="e">
        <f>+SUMPRODUCT($BH$51:$BH$63,$BJ$51:$BJ$63)/SUM($BJ$51:$BJ$63)</f>
        <v>#REF!</v>
      </c>
      <c r="BM90" s="118" t="e">
        <f t="shared" si="25"/>
        <v>#REF!</v>
      </c>
      <c r="BN90" s="118" t="e">
        <f t="shared" si="17"/>
        <v>#REF!</v>
      </c>
      <c r="BO90" s="119" t="e">
        <f t="shared" si="23"/>
        <v>#REF!</v>
      </c>
      <c r="BP90" s="119" t="e">
        <f t="shared" si="18"/>
        <v>#REF!</v>
      </c>
      <c r="BQ90" s="72" t="e">
        <f>+SUMPRODUCT($BI$51:$BI$63,$BJ$51:$BJ$63)/SUM($BJ$51:$BJ$63)</f>
        <v>#REF!</v>
      </c>
      <c r="BR90" s="118"/>
      <c r="BS90" s="118"/>
      <c r="BW90" s="118" t="e">
        <f>#REF!</f>
        <v>#REF!</v>
      </c>
      <c r="BX90" s="119" t="e">
        <f t="shared" si="19"/>
        <v>#REF!</v>
      </c>
      <c r="BY90" s="118" t="e">
        <f t="shared" si="16"/>
        <v>#REF!</v>
      </c>
      <c r="BZ90" s="120" t="e">
        <f t="shared" si="20"/>
        <v>#REF!</v>
      </c>
      <c r="CA90" s="119" t="e">
        <f t="shared" si="21"/>
        <v>#REF!</v>
      </c>
      <c r="CB90" s="119" t="e">
        <f t="shared" si="24"/>
        <v>#REF!</v>
      </c>
    </row>
    <row r="91" spans="2:80">
      <c r="BK91" s="1" t="e">
        <f>+#REF!</f>
        <v>#REF!</v>
      </c>
      <c r="BL91" s="72">
        <f>+SUMPRODUCT(BM13:BM24,BO13:BO24)/SUM(BO13:BO24)</f>
        <v>40.718231100716714</v>
      </c>
      <c r="BM91" s="118" t="e">
        <f t="shared" ref="BM91:BM96" si="26">+BL91-BL87</f>
        <v>#REF!</v>
      </c>
      <c r="BN91" s="118" t="e">
        <f t="shared" si="17"/>
        <v>#REF!</v>
      </c>
      <c r="BO91" s="119" t="e">
        <f t="shared" si="23"/>
        <v>#REF!</v>
      </c>
      <c r="BP91" s="119" t="e">
        <f t="shared" si="18"/>
        <v>#REF!</v>
      </c>
      <c r="BQ91" s="72" t="e">
        <f>+SUMPRODUCT(BN12:BN24,BO12:BO24)/SUM(BO12:BO24)</f>
        <v>#REF!</v>
      </c>
      <c r="BR91" s="118"/>
      <c r="BS91" s="118"/>
      <c r="BW91" s="118" t="e">
        <f>#REF!</f>
        <v>#REF!</v>
      </c>
      <c r="BX91" s="119" t="e">
        <f t="shared" si="19"/>
        <v>#REF!</v>
      </c>
      <c r="BY91" s="118" t="e">
        <f t="shared" si="16"/>
        <v>#REF!</v>
      </c>
      <c r="BZ91" s="120" t="e">
        <f t="shared" si="20"/>
        <v>#REF!</v>
      </c>
      <c r="CA91" s="119" t="e">
        <f t="shared" si="21"/>
        <v>#REF!</v>
      </c>
      <c r="CB91" s="119" t="e">
        <f t="shared" si="24"/>
        <v>#REF!</v>
      </c>
    </row>
    <row r="92" spans="2:80">
      <c r="BK92" s="1" t="e">
        <f>+#REF!</f>
        <v>#REF!</v>
      </c>
      <c r="BL92" s="72">
        <f>+SUMPRODUCT($BM$25:$BM$37,$BO$25:$BO$37)/SUM($BO$25:$BO$37)</f>
        <v>37.907879680477485</v>
      </c>
      <c r="BM92" s="118" t="e">
        <f t="shared" si="26"/>
        <v>#REF!</v>
      </c>
      <c r="BN92" s="118">
        <f t="shared" si="17"/>
        <v>-2.810351420239229</v>
      </c>
      <c r="BO92" s="119" t="e">
        <f t="shared" si="23"/>
        <v>#REF!</v>
      </c>
      <c r="BP92" s="119">
        <f t="shared" si="18"/>
        <v>-6.9019486953836751E-2</v>
      </c>
      <c r="BQ92" s="72" t="e">
        <f>+SUMPRODUCT($BN$25:$BN$37,$BO$25:$BO$37)/SUM($BO$25:$BO$37)</f>
        <v>#REF!</v>
      </c>
      <c r="BR92" s="118"/>
      <c r="BS92" s="118"/>
      <c r="BW92" s="118" t="e">
        <f>#REF!</f>
        <v>#REF!</v>
      </c>
      <c r="BX92" s="119" t="e">
        <f t="shared" ref="BX92:BX97" si="27">BW92/BW91-1</f>
        <v>#REF!</v>
      </c>
      <c r="BY92" s="118" t="e">
        <f t="shared" si="16"/>
        <v>#REF!</v>
      </c>
      <c r="BZ92" s="120" t="e">
        <f t="shared" ref="BZ92:BZ97" si="28">BY92-BY91</f>
        <v>#REF!</v>
      </c>
      <c r="CA92" s="119" t="e">
        <f t="shared" ref="CA92:CA97" si="29">BY92/BY91-1</f>
        <v>#REF!</v>
      </c>
      <c r="CB92" s="119" t="e">
        <f t="shared" si="24"/>
        <v>#REF!</v>
      </c>
    </row>
    <row r="93" spans="2:80">
      <c r="BK93" s="1" t="e">
        <f>+#REF!</f>
        <v>#REF!</v>
      </c>
      <c r="BL93" s="72">
        <f>+SUMPRODUCT(BM38:BM51,BO38:BO51)/SUM(BO38:BO51)</f>
        <v>40.717850312252715</v>
      </c>
      <c r="BM93" s="118" t="e">
        <f t="shared" si="26"/>
        <v>#REF!</v>
      </c>
      <c r="BN93" s="118">
        <f t="shared" si="17"/>
        <v>2.8099706317752293</v>
      </c>
      <c r="BO93" s="119" t="e">
        <f t="shared" si="23"/>
        <v>#REF!</v>
      </c>
      <c r="BP93" s="119">
        <f t="shared" si="18"/>
        <v>7.4126293938364451E-2</v>
      </c>
      <c r="BQ93" s="72" t="e">
        <f>+SUMPRODUCT(BN38:BN51,BO38:BO51)/SUM(BO38:BO51)</f>
        <v>#REF!</v>
      </c>
      <c r="BR93" s="118"/>
      <c r="BS93" s="118"/>
      <c r="BW93" s="118" t="e">
        <f>#REF!</f>
        <v>#REF!</v>
      </c>
      <c r="BX93" s="119" t="e">
        <f t="shared" si="27"/>
        <v>#REF!</v>
      </c>
      <c r="BY93" s="118" t="e">
        <f t="shared" si="16"/>
        <v>#REF!</v>
      </c>
      <c r="BZ93" s="120" t="e">
        <f t="shared" si="28"/>
        <v>#REF!</v>
      </c>
      <c r="CA93" s="119" t="e">
        <f t="shared" si="29"/>
        <v>#REF!</v>
      </c>
      <c r="CB93" s="119" t="e">
        <f t="shared" si="24"/>
        <v>#REF!</v>
      </c>
    </row>
    <row r="94" spans="2:80">
      <c r="BK94" s="1" t="e">
        <f>+#REF!</f>
        <v>#REF!</v>
      </c>
      <c r="BL94" s="72">
        <f>+SUMPRODUCT(BM52:BM64,BO52:BO64)/SUM(BO52:BO64)</f>
        <v>45.15741823059313</v>
      </c>
      <c r="BM94" s="118" t="e">
        <f t="shared" si="26"/>
        <v>#REF!</v>
      </c>
      <c r="BN94" s="118">
        <f t="shared" si="17"/>
        <v>4.4395679183404155</v>
      </c>
      <c r="BO94" s="119" t="e">
        <f t="shared" si="23"/>
        <v>#REF!</v>
      </c>
      <c r="BP94" s="119">
        <f t="shared" si="18"/>
        <v>0.10903247308722652</v>
      </c>
      <c r="BQ94" s="72" t="e">
        <f>+SUMPRODUCT(BN52:BN64,BO52:BO64)/SUM(BO52:BO64)</f>
        <v>#REF!</v>
      </c>
      <c r="BR94" s="118"/>
      <c r="BS94" s="118"/>
      <c r="BW94" s="118" t="e">
        <f>#REF!</f>
        <v>#REF!</v>
      </c>
      <c r="BX94" s="119" t="e">
        <f t="shared" si="27"/>
        <v>#REF!</v>
      </c>
      <c r="BY94" s="118" t="e">
        <f t="shared" si="16"/>
        <v>#REF!</v>
      </c>
      <c r="BZ94" s="120" t="e">
        <f t="shared" si="28"/>
        <v>#REF!</v>
      </c>
      <c r="CA94" s="119" t="e">
        <f t="shared" si="29"/>
        <v>#REF!</v>
      </c>
      <c r="CB94" s="119" t="e">
        <f t="shared" si="24"/>
        <v>#REF!</v>
      </c>
    </row>
    <row r="95" spans="2:80">
      <c r="BJ95" s="72"/>
      <c r="BK95" s="1" t="e">
        <f>+#REF!</f>
        <v>#REF!</v>
      </c>
      <c r="BL95" s="72" t="e">
        <f>+SUMPRODUCT(BR12:BR24,BT12:BT24)/SUM(BT12:BT24)</f>
        <v>#REF!</v>
      </c>
      <c r="BM95" s="118" t="e">
        <f t="shared" si="26"/>
        <v>#REF!</v>
      </c>
      <c r="BN95" s="118" t="e">
        <f t="shared" si="17"/>
        <v>#REF!</v>
      </c>
      <c r="BO95" s="119" t="e">
        <f t="shared" si="23"/>
        <v>#REF!</v>
      </c>
      <c r="BP95" s="119" t="e">
        <f t="shared" si="18"/>
        <v>#REF!</v>
      </c>
      <c r="BQ95" s="72" t="e">
        <f>+SUMPRODUCT(BS12:BS24,BT12:BT24)/SUM(BT12:BT24)</f>
        <v>#REF!</v>
      </c>
      <c r="BR95" s="118"/>
      <c r="BS95" s="118"/>
      <c r="BW95" s="118" t="e">
        <f>#REF!</f>
        <v>#REF!</v>
      </c>
      <c r="BX95" s="119" t="e">
        <f t="shared" si="27"/>
        <v>#REF!</v>
      </c>
      <c r="BY95" s="118" t="e">
        <f>BL95/BW95</f>
        <v>#REF!</v>
      </c>
      <c r="BZ95" s="120" t="e">
        <f t="shared" si="28"/>
        <v>#REF!</v>
      </c>
      <c r="CA95" s="119" t="e">
        <f t="shared" si="29"/>
        <v>#REF!</v>
      </c>
      <c r="CB95" s="119" t="e">
        <f t="shared" si="24"/>
        <v>#REF!</v>
      </c>
    </row>
    <row r="96" spans="2:80">
      <c r="BJ96" s="72"/>
      <c r="BK96" s="1" t="e">
        <f>+#REF!</f>
        <v>#REF!</v>
      </c>
      <c r="BL96" s="72" t="e">
        <f>+SUMPRODUCT(BR25:BR37,BT25:BT37)/SUM(BT25:BT37)</f>
        <v>#REF!</v>
      </c>
      <c r="BM96" s="118" t="e">
        <f t="shared" si="26"/>
        <v>#REF!</v>
      </c>
      <c r="BN96" s="118" t="e">
        <f t="shared" ref="BN96" si="30">+BL96-BL95</f>
        <v>#REF!</v>
      </c>
      <c r="BO96" s="119" t="e">
        <f t="shared" ref="BO96" si="31">+BL96/BL92-1</f>
        <v>#REF!</v>
      </c>
      <c r="BP96" s="119" t="e">
        <f t="shared" ref="BP96" si="32">+BL96/BL95-1</f>
        <v>#REF!</v>
      </c>
      <c r="BQ96" s="72" t="e">
        <f>+SUMPRODUCT(BS25:BS37,BT25:BT37)/SUM(BT25:BT37)</f>
        <v>#REF!</v>
      </c>
      <c r="BR96" s="118"/>
      <c r="BS96" s="118"/>
      <c r="BW96" s="118" t="e">
        <f>#REF!</f>
        <v>#REF!</v>
      </c>
      <c r="BX96" s="119" t="e">
        <f t="shared" si="27"/>
        <v>#REF!</v>
      </c>
      <c r="BY96" s="118" t="e">
        <f>BL96/BW96</f>
        <v>#REF!</v>
      </c>
      <c r="BZ96" s="120" t="e">
        <f t="shared" si="28"/>
        <v>#REF!</v>
      </c>
      <c r="CA96" s="119" t="e">
        <f t="shared" si="29"/>
        <v>#REF!</v>
      </c>
      <c r="CB96" s="119" t="e">
        <f t="shared" ref="CB96" si="33">BY96/BY92-1</f>
        <v>#REF!</v>
      </c>
    </row>
    <row r="97" spans="63:80">
      <c r="BK97" s="1" t="e">
        <f>+#REF!</f>
        <v>#REF!</v>
      </c>
      <c r="BL97" s="72" t="e">
        <f>+SUMPRODUCT(BR38:BR50,BT38:BT50)/SUM(BT38:BT50)</f>
        <v>#REF!</v>
      </c>
      <c r="BM97" s="118" t="e">
        <f t="shared" ref="BM97" si="34">+BL97-BL93</f>
        <v>#REF!</v>
      </c>
      <c r="BN97" s="118" t="e">
        <f t="shared" ref="BN97" si="35">+BL97-BL96</f>
        <v>#REF!</v>
      </c>
      <c r="BO97" s="119" t="e">
        <f t="shared" ref="BO97" si="36">+BL97/BL93-1</f>
        <v>#REF!</v>
      </c>
      <c r="BP97" s="119" t="e">
        <f t="shared" ref="BP97" si="37">+BL97/BL96-1</f>
        <v>#REF!</v>
      </c>
      <c r="BQ97" s="72" t="e">
        <f>+SUMPRODUCT(BS38:BS50,BT38:BT50)/SUM(BT38:BT50)</f>
        <v>#REF!</v>
      </c>
      <c r="BR97" s="118"/>
      <c r="BS97" s="118"/>
      <c r="BW97" s="134" t="e">
        <f>#REF!</f>
        <v>#REF!</v>
      </c>
      <c r="BX97" s="163" t="e">
        <f t="shared" si="27"/>
        <v>#REF!</v>
      </c>
      <c r="BY97" s="134" t="e">
        <f>BL97/BW97</f>
        <v>#REF!</v>
      </c>
      <c r="BZ97" s="160" t="e">
        <f t="shared" si="28"/>
        <v>#REF!</v>
      </c>
      <c r="CA97" s="163" t="e">
        <f t="shared" si="29"/>
        <v>#REF!</v>
      </c>
      <c r="CB97" s="163" t="e">
        <f t="shared" ref="CB97" si="38">BY97/BY93-1</f>
        <v>#REF!</v>
      </c>
    </row>
  </sheetData>
  <mergeCells count="31">
    <mergeCell ref="AZ68:BA68"/>
    <mergeCell ref="BD68:BE68"/>
    <mergeCell ref="AB68:AC68"/>
    <mergeCell ref="AF68:AG68"/>
    <mergeCell ref="AJ68:AK68"/>
    <mergeCell ref="AN68:AO68"/>
    <mergeCell ref="AR68:AS68"/>
    <mergeCell ref="AV68:AW68"/>
    <mergeCell ref="X68:Y68"/>
    <mergeCell ref="AB10:AE10"/>
    <mergeCell ref="AF10:AI10"/>
    <mergeCell ref="AJ10:AM10"/>
    <mergeCell ref="AN10:AQ10"/>
    <mergeCell ref="D68:E68"/>
    <mergeCell ref="H68:I68"/>
    <mergeCell ref="L68:M68"/>
    <mergeCell ref="P68:Q68"/>
    <mergeCell ref="T68:U68"/>
    <mergeCell ref="BR10:BV10"/>
    <mergeCell ref="X10:AA10"/>
    <mergeCell ref="D10:G10"/>
    <mergeCell ref="H10:K10"/>
    <mergeCell ref="L10:O10"/>
    <mergeCell ref="P10:S10"/>
    <mergeCell ref="T10:W10"/>
    <mergeCell ref="AZ10:BC10"/>
    <mergeCell ref="BD10:BG10"/>
    <mergeCell ref="BH10:BL10"/>
    <mergeCell ref="BM10:BQ10"/>
    <mergeCell ref="AR10:AU10"/>
    <mergeCell ref="AV10:AY10"/>
  </mergeCells>
  <pageMargins left="0.7" right="0.7" top="0.75" bottom="0.75" header="0.3" footer="0.3"/>
  <pageSetup orientation="portrait" r:id="rId1"/>
  <ignoredErrors>
    <ignoredError sqref="BL71 BL83 BL79 BL75 BQ91:BQ94 BL93 BL91:BL92 BL94:BL9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BR52"/>
  <sheetViews>
    <sheetView showGridLines="0" tabSelected="1" zoomScaleNormal="100" workbookViewId="0">
      <pane xSplit="1" ySplit="8" topLeftCell="B9" activePane="bottomRight" state="frozen"/>
      <selection activeCell="W6" sqref="W6"/>
      <selection pane="topRight" activeCell="W6" sqref="W6"/>
      <selection pane="bottomLeft" activeCell="W6" sqref="W6"/>
      <selection pane="bottomRight" activeCell="BA21" sqref="BA21"/>
    </sheetView>
  </sheetViews>
  <sheetFormatPr defaultColWidth="9.140625" defaultRowHeight="13.5" outlineLevelCol="1"/>
  <cols>
    <col min="1" max="2" width="9.140625" style="4" customWidth="1"/>
    <col min="3" max="3" width="1.42578125" style="4" customWidth="1"/>
    <col min="4" max="4" width="9.140625" style="4" customWidth="1"/>
    <col min="5" max="5" width="1.42578125" style="4" customWidth="1"/>
    <col min="6" max="6" width="7.140625" style="4" customWidth="1"/>
    <col min="7" max="7" width="1.42578125" style="4" customWidth="1"/>
    <col min="8" max="11" width="6.7109375" style="4" hidden="1" customWidth="1" outlineLevel="1"/>
    <col min="12" max="12" width="7.140625" style="4" customWidth="1" collapsed="1"/>
    <col min="13" max="13" width="1.42578125" style="4" customWidth="1"/>
    <col min="14" max="17" width="6.7109375" style="4" hidden="1" customWidth="1" outlineLevel="1"/>
    <col min="18" max="18" width="6.7109375" style="4" customWidth="1" collapsed="1"/>
    <col min="19" max="19" width="1.42578125" style="4" customWidth="1"/>
    <col min="20" max="23" width="6.7109375" style="4" hidden="1" customWidth="1" outlineLevel="1"/>
    <col min="24" max="24" width="8.5703125" style="4" hidden="1" customWidth="1" outlineLevel="1"/>
    <col min="25" max="25" width="1.42578125" style="4" hidden="1" customWidth="1" outlineLevel="1"/>
    <col min="26" max="30" width="6.7109375" style="17" hidden="1" customWidth="1" outlineLevel="1"/>
    <col min="31" max="31" width="1.42578125" style="4" hidden="1" customWidth="1" outlineLevel="1"/>
    <col min="32" max="34" width="6.7109375" style="17" hidden="1" customWidth="1" outlineLevel="1"/>
    <col min="35" max="35" width="6.7109375" style="184" hidden="1" customWidth="1" outlineLevel="1"/>
    <col min="36" max="36" width="7.7109375" style="185" hidden="1" customWidth="1" outlineLevel="1"/>
    <col min="37" max="37" width="1.42578125" style="4" customWidth="1" collapsed="1"/>
    <col min="38" max="41" width="6.7109375" style="17" hidden="1" customWidth="1" outlineLevel="1"/>
    <col min="42" max="42" width="7.85546875" style="17" hidden="1" customWidth="1" outlineLevel="1"/>
    <col min="43" max="43" width="1.42578125" style="4" hidden="1" customWidth="1" outlineLevel="1"/>
    <col min="44" max="44" width="6.7109375" style="17" hidden="1" customWidth="1" outlineLevel="1" collapsed="1"/>
    <col min="45" max="47" width="6.7109375" style="17" hidden="1" customWidth="1" outlineLevel="1"/>
    <col min="48" max="48" width="7.85546875" style="17" hidden="1" customWidth="1" outlineLevel="1"/>
    <col min="49" max="49" width="1.42578125" style="4" hidden="1" customWidth="1" outlineLevel="1"/>
    <col min="50" max="50" width="6.7109375" style="17" customWidth="1" collapsed="1"/>
    <col min="51" max="54" width="6.7109375" style="17" customWidth="1"/>
    <col min="55" max="55" width="1.42578125" style="4" customWidth="1"/>
    <col min="56" max="59" width="6.7109375" style="17" customWidth="1"/>
    <col min="60" max="60" width="8.140625" style="17" customWidth="1"/>
    <col min="61" max="61" width="1.42578125" style="4" customWidth="1"/>
    <col min="62" max="65" width="7.85546875" style="17" customWidth="1"/>
    <col min="66" max="66" width="8.140625" style="17" customWidth="1"/>
    <col min="67" max="67" width="1.42578125" style="4" customWidth="1"/>
    <col min="68" max="69" width="7.85546875" style="17" customWidth="1"/>
    <col min="70" max="16384" width="9.140625" style="17"/>
  </cols>
  <sheetData>
    <row r="3" spans="1:70">
      <c r="F3" s="7"/>
      <c r="L3" s="7"/>
      <c r="R3" s="7"/>
      <c r="X3" s="7"/>
      <c r="AJ3" s="191"/>
    </row>
    <row r="4" spans="1:70">
      <c r="X4" s="168"/>
      <c r="AJ4" s="192"/>
    </row>
    <row r="5" spans="1:70" ht="17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169"/>
      <c r="Y5" s="8"/>
      <c r="AE5" s="8"/>
      <c r="AI5" s="193"/>
      <c r="AJ5" s="194"/>
      <c r="AK5" s="8"/>
      <c r="AQ5" s="8"/>
      <c r="AW5" s="8"/>
      <c r="BC5" s="8"/>
      <c r="BI5" s="8"/>
      <c r="BO5" s="8"/>
    </row>
    <row r="6" spans="1:70" ht="12.75">
      <c r="A6" s="167" t="s">
        <v>58</v>
      </c>
      <c r="B6" s="165">
        <v>2013</v>
      </c>
      <c r="C6" s="5"/>
      <c r="D6" s="165">
        <v>2014</v>
      </c>
      <c r="E6" s="5"/>
      <c r="F6" s="165">
        <v>2015</v>
      </c>
      <c r="G6" s="5"/>
      <c r="H6" s="215">
        <v>2016</v>
      </c>
      <c r="I6" s="216"/>
      <c r="J6" s="216"/>
      <c r="K6" s="216"/>
      <c r="L6" s="216"/>
      <c r="M6" s="5"/>
      <c r="N6" s="215">
        <v>2017</v>
      </c>
      <c r="O6" s="216"/>
      <c r="P6" s="216"/>
      <c r="Q6" s="216"/>
      <c r="R6" s="216"/>
      <c r="S6" s="5"/>
      <c r="T6" s="166">
        <v>2018</v>
      </c>
      <c r="U6" s="166"/>
      <c r="V6" s="166"/>
      <c r="W6" s="166"/>
      <c r="X6" s="166"/>
      <c r="Y6" s="5"/>
      <c r="Z6" s="178">
        <v>2019</v>
      </c>
      <c r="AA6" s="178"/>
      <c r="AB6" s="178"/>
      <c r="AC6" s="178"/>
      <c r="AD6" s="178"/>
      <c r="AE6" s="5"/>
      <c r="AF6" s="178">
        <v>2020</v>
      </c>
      <c r="AG6" s="178"/>
      <c r="AH6" s="178"/>
      <c r="AI6" s="178"/>
      <c r="AJ6" s="178"/>
      <c r="AK6" s="5"/>
      <c r="AL6" s="178">
        <v>2021</v>
      </c>
      <c r="AM6" s="178"/>
      <c r="AN6" s="178"/>
      <c r="AO6" s="178"/>
      <c r="AP6" s="178"/>
      <c r="AQ6" s="5"/>
      <c r="AR6" s="178">
        <v>2022</v>
      </c>
      <c r="AS6" s="178"/>
      <c r="AT6" s="178"/>
      <c r="AU6" s="178"/>
      <c r="AV6" s="178"/>
      <c r="AW6" s="5"/>
      <c r="AX6" s="178">
        <v>2023</v>
      </c>
      <c r="AY6" s="178"/>
      <c r="AZ6" s="178"/>
      <c r="BA6" s="178"/>
      <c r="BB6" s="178"/>
      <c r="BC6" s="5"/>
      <c r="BD6" s="178">
        <v>2024</v>
      </c>
      <c r="BE6" s="178"/>
      <c r="BF6" s="178"/>
      <c r="BG6" s="178"/>
      <c r="BH6" s="178"/>
      <c r="BI6" s="5"/>
      <c r="BJ6" s="178">
        <v>2025</v>
      </c>
      <c r="BK6" s="178"/>
      <c r="BL6" s="178"/>
      <c r="BM6" s="178"/>
      <c r="BN6" s="178"/>
      <c r="BO6" s="5"/>
      <c r="BP6" s="178">
        <v>2026</v>
      </c>
      <c r="BQ6" s="178"/>
    </row>
    <row r="7" spans="1:70" ht="12.75">
      <c r="A7" s="167" t="s">
        <v>59</v>
      </c>
      <c r="B7" s="5" t="s">
        <v>6</v>
      </c>
      <c r="C7" s="5"/>
      <c r="D7" s="5" t="s">
        <v>6</v>
      </c>
      <c r="E7" s="5"/>
      <c r="F7" s="5" t="s">
        <v>6</v>
      </c>
      <c r="G7" s="5"/>
      <c r="H7" s="5" t="s">
        <v>21</v>
      </c>
      <c r="I7" s="5" t="s">
        <v>23</v>
      </c>
      <c r="J7" s="5" t="s">
        <v>41</v>
      </c>
      <c r="K7" s="5" t="s">
        <v>42</v>
      </c>
      <c r="L7" s="5" t="s">
        <v>6</v>
      </c>
      <c r="M7" s="5"/>
      <c r="N7" s="5" t="s">
        <v>21</v>
      </c>
      <c r="O7" s="5" t="s">
        <v>23</v>
      </c>
      <c r="P7" s="5" t="s">
        <v>41</v>
      </c>
      <c r="Q7" s="5" t="s">
        <v>42</v>
      </c>
      <c r="R7" s="5" t="s">
        <v>6</v>
      </c>
      <c r="S7" s="5"/>
      <c r="T7" s="5" t="s">
        <v>21</v>
      </c>
      <c r="U7" s="5" t="s">
        <v>23</v>
      </c>
      <c r="V7" s="5" t="s">
        <v>41</v>
      </c>
      <c r="W7" s="5" t="s">
        <v>42</v>
      </c>
      <c r="X7" s="5" t="s">
        <v>6</v>
      </c>
      <c r="Y7" s="5"/>
      <c r="Z7" s="179" t="s">
        <v>21</v>
      </c>
      <c r="AA7" s="179" t="s">
        <v>23</v>
      </c>
      <c r="AB7" s="179" t="s">
        <v>41</v>
      </c>
      <c r="AC7" s="179" t="s">
        <v>42</v>
      </c>
      <c r="AD7" s="179" t="s">
        <v>6</v>
      </c>
      <c r="AE7" s="5"/>
      <c r="AF7" s="179" t="s">
        <v>21</v>
      </c>
      <c r="AG7" s="179" t="s">
        <v>23</v>
      </c>
      <c r="AH7" s="179" t="s">
        <v>41</v>
      </c>
      <c r="AI7" s="179" t="s">
        <v>42</v>
      </c>
      <c r="AJ7" s="179" t="s">
        <v>6</v>
      </c>
      <c r="AK7" s="5"/>
      <c r="AL7" s="179" t="s">
        <v>21</v>
      </c>
      <c r="AM7" s="179" t="s">
        <v>23</v>
      </c>
      <c r="AN7" s="179" t="s">
        <v>41</v>
      </c>
      <c r="AO7" s="179" t="s">
        <v>42</v>
      </c>
      <c r="AP7" s="179" t="s">
        <v>6</v>
      </c>
      <c r="AQ7" s="5"/>
      <c r="AR7" s="179" t="s">
        <v>21</v>
      </c>
      <c r="AS7" s="179" t="s">
        <v>23</v>
      </c>
      <c r="AT7" s="179" t="s">
        <v>41</v>
      </c>
      <c r="AU7" s="179" t="s">
        <v>42</v>
      </c>
      <c r="AV7" s="179" t="s">
        <v>6</v>
      </c>
      <c r="AW7" s="5"/>
      <c r="AX7" s="179" t="s">
        <v>21</v>
      </c>
      <c r="AY7" s="179" t="s">
        <v>23</v>
      </c>
      <c r="AZ7" s="179" t="s">
        <v>41</v>
      </c>
      <c r="BA7" s="179" t="s">
        <v>42</v>
      </c>
      <c r="BB7" s="179" t="s">
        <v>6</v>
      </c>
      <c r="BC7" s="5"/>
      <c r="BD7" s="179" t="s">
        <v>21</v>
      </c>
      <c r="BE7" s="179" t="s">
        <v>23</v>
      </c>
      <c r="BF7" s="179" t="s">
        <v>41</v>
      </c>
      <c r="BG7" s="179" t="s">
        <v>42</v>
      </c>
      <c r="BH7" s="179" t="s">
        <v>6</v>
      </c>
      <c r="BI7" s="5"/>
      <c r="BJ7" s="179" t="s">
        <v>21</v>
      </c>
      <c r="BK7" s="179" t="s">
        <v>23</v>
      </c>
      <c r="BL7" s="179" t="s">
        <v>41</v>
      </c>
      <c r="BM7" s="179" t="s">
        <v>42</v>
      </c>
      <c r="BN7" s="179" t="s">
        <v>6</v>
      </c>
      <c r="BO7" s="5"/>
      <c r="BP7" s="179" t="s">
        <v>21</v>
      </c>
      <c r="BQ7" s="179" t="s">
        <v>23</v>
      </c>
    </row>
    <row r="8" spans="1:70" ht="6.75" customHeight="1">
      <c r="C8" s="10"/>
      <c r="E8" s="10"/>
      <c r="F8" s="9"/>
      <c r="G8" s="10"/>
      <c r="H8" s="9"/>
      <c r="I8" s="9"/>
      <c r="J8" s="9"/>
      <c r="K8" s="9"/>
      <c r="L8" s="9"/>
      <c r="M8" s="10"/>
      <c r="N8" s="9"/>
      <c r="O8" s="9"/>
      <c r="P8" s="9"/>
      <c r="Q8" s="9"/>
      <c r="R8" s="9"/>
      <c r="S8" s="10"/>
      <c r="T8" s="9"/>
      <c r="U8" s="9"/>
      <c r="V8" s="9"/>
      <c r="W8" s="9"/>
      <c r="X8" s="9"/>
      <c r="Y8" s="10"/>
      <c r="Z8" s="180"/>
      <c r="AA8" s="180"/>
      <c r="AB8" s="180"/>
      <c r="AC8" s="180"/>
      <c r="AD8" s="180"/>
      <c r="AE8" s="10"/>
      <c r="AF8" s="180"/>
      <c r="AG8" s="180"/>
      <c r="AH8" s="180"/>
      <c r="AI8" s="180"/>
      <c r="AJ8" s="180"/>
      <c r="AK8" s="10"/>
      <c r="AL8" s="180"/>
      <c r="AM8" s="180"/>
      <c r="AN8" s="180"/>
      <c r="AO8" s="180"/>
      <c r="AP8" s="180"/>
      <c r="AQ8" s="10"/>
      <c r="AR8" s="180"/>
      <c r="AS8" s="180"/>
      <c r="AT8" s="180"/>
      <c r="AU8" s="180"/>
      <c r="AV8" s="180"/>
      <c r="AW8" s="10"/>
      <c r="AX8" s="205"/>
      <c r="AY8" s="205"/>
      <c r="AZ8" s="205"/>
      <c r="BA8" s="180"/>
      <c r="BB8" s="180"/>
      <c r="BC8" s="10"/>
      <c r="BD8" s="205"/>
      <c r="BE8" s="205"/>
      <c r="BF8" s="205"/>
      <c r="BG8" s="205"/>
      <c r="BH8" s="205"/>
      <c r="BI8" s="10"/>
      <c r="BJ8" s="205"/>
      <c r="BK8" s="205"/>
      <c r="BL8" s="205"/>
      <c r="BM8" s="205"/>
      <c r="BN8" s="205"/>
      <c r="BO8" s="10"/>
      <c r="BP8" s="205"/>
      <c r="BQ8" s="205"/>
    </row>
    <row r="9" spans="1:70">
      <c r="A9" s="11" t="s">
        <v>2</v>
      </c>
      <c r="B9" s="12">
        <v>222.49400000000003</v>
      </c>
      <c r="C9" s="10"/>
      <c r="D9" s="12">
        <v>258.02100000000002</v>
      </c>
      <c r="E9" s="10"/>
      <c r="F9" s="12">
        <v>254.75030000000001</v>
      </c>
      <c r="G9" s="10"/>
      <c r="H9" s="10">
        <v>53.984000000000002</v>
      </c>
      <c r="I9" s="10">
        <v>53.743000000000002</v>
      </c>
      <c r="J9" s="10">
        <v>64.64</v>
      </c>
      <c r="K9" s="10">
        <v>63.594999999999999</v>
      </c>
      <c r="L9" s="12">
        <v>235.96200000000002</v>
      </c>
      <c r="M9" s="10"/>
      <c r="N9" s="10">
        <v>49.026000000000003</v>
      </c>
      <c r="O9" s="10">
        <v>39.372</v>
      </c>
      <c r="P9" s="10">
        <v>55.369</v>
      </c>
      <c r="Q9" s="10">
        <v>66.384</v>
      </c>
      <c r="R9" s="12">
        <v>210.15100000000001</v>
      </c>
      <c r="S9" s="10"/>
      <c r="T9" s="10">
        <v>51.05</v>
      </c>
      <c r="U9" s="10">
        <v>49.491</v>
      </c>
      <c r="V9" s="10">
        <v>71.283000000000001</v>
      </c>
      <c r="W9" s="10">
        <v>58.601999999999997</v>
      </c>
      <c r="X9" s="12">
        <v>230.52600000000001</v>
      </c>
      <c r="Y9" s="10"/>
      <c r="Z9" s="181">
        <v>56.134999999999998</v>
      </c>
      <c r="AA9" s="181">
        <v>51.368000000000002</v>
      </c>
      <c r="AB9" s="181">
        <v>63.406999999999996</v>
      </c>
      <c r="AC9" s="181">
        <v>65.97</v>
      </c>
      <c r="AD9" s="180">
        <v>236.88</v>
      </c>
      <c r="AE9" s="10"/>
      <c r="AF9" s="181">
        <v>50.491999999999997</v>
      </c>
      <c r="AG9" s="181">
        <v>56.597999999999999</v>
      </c>
      <c r="AH9" s="181">
        <v>76.453000000000003</v>
      </c>
      <c r="AI9" s="181">
        <v>78.472999999999999</v>
      </c>
      <c r="AJ9" s="180">
        <v>262.01600000000002</v>
      </c>
      <c r="AK9" s="10"/>
      <c r="AL9" s="181">
        <v>74.992000000000004</v>
      </c>
      <c r="AM9" s="181">
        <v>56.084188999999995</v>
      </c>
      <c r="AN9" s="181">
        <v>71.022999999999996</v>
      </c>
      <c r="AO9" s="181">
        <v>71.102787309999997</v>
      </c>
      <c r="AP9" s="190">
        <v>273.20197630999996</v>
      </c>
      <c r="AQ9" s="10"/>
      <c r="AR9" s="181">
        <v>59.423999999999999</v>
      </c>
      <c r="AS9" s="181">
        <v>59.814999999999998</v>
      </c>
      <c r="AT9" s="181">
        <v>87.415000000000006</v>
      </c>
      <c r="AU9" s="181">
        <v>87.064999999999998</v>
      </c>
      <c r="AV9" s="181">
        <v>293.71899999999999</v>
      </c>
      <c r="AW9" s="10"/>
      <c r="AX9" s="206">
        <v>65.626999999999995</v>
      </c>
      <c r="AY9" s="206">
        <v>61.469000000000001</v>
      </c>
      <c r="AZ9" s="206">
        <v>86.227999999999994</v>
      </c>
      <c r="BA9" s="181">
        <v>81.177000000000007</v>
      </c>
      <c r="BB9" s="181">
        <v>294.50100000000003</v>
      </c>
      <c r="BC9" s="10"/>
      <c r="BD9" s="206">
        <v>54.710999999999999</v>
      </c>
      <c r="BE9" s="206">
        <v>59.363999999999997</v>
      </c>
      <c r="BF9" s="206">
        <v>105.776</v>
      </c>
      <c r="BG9" s="206">
        <v>83.649000000000001</v>
      </c>
      <c r="BH9" s="206">
        <v>303.5</v>
      </c>
      <c r="BI9" s="10"/>
      <c r="BJ9" s="206">
        <v>61.703000000000003</v>
      </c>
      <c r="BK9" s="206">
        <v>72.599999999999994</v>
      </c>
      <c r="BL9" s="206">
        <v>99.444000000000003</v>
      </c>
      <c r="BM9" s="206">
        <v>98.174000000000007</v>
      </c>
      <c r="BN9" s="206">
        <v>331.92100000000005</v>
      </c>
      <c r="BO9" s="10"/>
      <c r="BP9" s="206">
        <v>75.558999999999997</v>
      </c>
      <c r="BQ9" s="181">
        <v>85.230999999999995</v>
      </c>
      <c r="BR9" s="213"/>
    </row>
    <row r="10" spans="1:70">
      <c r="A10" s="11" t="s">
        <v>4</v>
      </c>
      <c r="B10" s="12">
        <v>48.39</v>
      </c>
      <c r="C10" s="10"/>
      <c r="D10" s="12">
        <v>48.857999999999997</v>
      </c>
      <c r="E10" s="10"/>
      <c r="F10" s="12">
        <v>50.144479999999994</v>
      </c>
      <c r="G10" s="10"/>
      <c r="H10" s="10">
        <v>12.62</v>
      </c>
      <c r="I10" s="10">
        <v>10.808999999999999</v>
      </c>
      <c r="J10" s="10">
        <v>9.8109999999999999</v>
      </c>
      <c r="K10" s="10">
        <v>11.805</v>
      </c>
      <c r="L10" s="12">
        <v>45.044999999999995</v>
      </c>
      <c r="M10" s="10"/>
      <c r="N10" s="10">
        <v>17.771999999999998</v>
      </c>
      <c r="O10" s="10">
        <v>18.515000000000001</v>
      </c>
      <c r="P10" s="10">
        <v>10.912000000000001</v>
      </c>
      <c r="Q10" s="10">
        <v>12.987</v>
      </c>
      <c r="R10" s="12">
        <v>60.186</v>
      </c>
      <c r="S10" s="10"/>
      <c r="T10" s="10">
        <v>8.6910000000000007</v>
      </c>
      <c r="U10" s="10">
        <v>8.9580000000000002</v>
      </c>
      <c r="V10" s="10">
        <v>9.0239999999999991</v>
      </c>
      <c r="W10" s="10">
        <v>11.771000000000001</v>
      </c>
      <c r="X10" s="12">
        <v>38.444000000000003</v>
      </c>
      <c r="Y10" s="10"/>
      <c r="Z10" s="181">
        <v>15.787000000000001</v>
      </c>
      <c r="AA10" s="181">
        <v>15.941000000000001</v>
      </c>
      <c r="AB10" s="181">
        <v>19.634</v>
      </c>
      <c r="AC10" s="181">
        <v>14.003</v>
      </c>
      <c r="AD10" s="180">
        <v>65.365000000000009</v>
      </c>
      <c r="AE10" s="10"/>
      <c r="AF10" s="181">
        <v>9.0359999999999996</v>
      </c>
      <c r="AG10" s="181">
        <v>14.571999999999999</v>
      </c>
      <c r="AH10" s="181">
        <v>16.114000000000001</v>
      </c>
      <c r="AI10" s="181">
        <v>13.018000000000001</v>
      </c>
      <c r="AJ10" s="180">
        <v>52.739999999999995</v>
      </c>
      <c r="AK10" s="10"/>
      <c r="AL10" s="181">
        <v>18.273</v>
      </c>
      <c r="AM10" s="181">
        <v>19.162928177676537</v>
      </c>
      <c r="AN10" s="181">
        <v>14.968</v>
      </c>
      <c r="AO10" s="181">
        <v>12.0017665122</v>
      </c>
      <c r="AP10" s="190">
        <v>64.405694689876526</v>
      </c>
      <c r="AQ10" s="10"/>
      <c r="AR10" s="181">
        <v>10.541</v>
      </c>
      <c r="AS10" s="181">
        <v>12.954000000000001</v>
      </c>
      <c r="AT10" s="181">
        <v>14.494</v>
      </c>
      <c r="AU10" s="181">
        <v>10.385999999999999</v>
      </c>
      <c r="AV10" s="181">
        <v>48.375</v>
      </c>
      <c r="AW10" s="10"/>
      <c r="AX10" s="206">
        <v>11.372999999999999</v>
      </c>
      <c r="AY10" s="206">
        <v>18.277999999999999</v>
      </c>
      <c r="AZ10" s="206">
        <v>14.73</v>
      </c>
      <c r="BA10" s="181">
        <v>10.568</v>
      </c>
      <c r="BB10" s="181">
        <v>54.948999999999998</v>
      </c>
      <c r="BC10" s="10"/>
      <c r="BD10" s="206">
        <v>14.205</v>
      </c>
      <c r="BE10" s="206">
        <v>19.591000000000001</v>
      </c>
      <c r="BF10" s="206">
        <v>15.227</v>
      </c>
      <c r="BG10" s="206">
        <v>16.952999999999999</v>
      </c>
      <c r="BH10" s="206">
        <v>65.975999999999999</v>
      </c>
      <c r="BI10" s="10"/>
      <c r="BJ10" s="206">
        <v>17.655999999999999</v>
      </c>
      <c r="BK10" s="206">
        <v>24.199000000000002</v>
      </c>
      <c r="BL10" s="206">
        <v>17.399000000000001</v>
      </c>
      <c r="BM10" s="206">
        <v>12.348000000000001</v>
      </c>
      <c r="BN10" s="206">
        <v>71.602000000000004</v>
      </c>
      <c r="BO10" s="10"/>
      <c r="BP10" s="206">
        <v>20.57</v>
      </c>
      <c r="BQ10" s="181">
        <v>26.68</v>
      </c>
      <c r="BR10" s="213"/>
    </row>
    <row r="11" spans="1:70">
      <c r="A11" s="11" t="s">
        <v>3</v>
      </c>
      <c r="B11" s="12">
        <v>28.280999999999999</v>
      </c>
      <c r="C11" s="10"/>
      <c r="D11" s="12">
        <v>67.504000000000005</v>
      </c>
      <c r="E11" s="10"/>
      <c r="F11" s="12">
        <v>62.481999999999999</v>
      </c>
      <c r="G11" s="10"/>
      <c r="H11" s="10">
        <v>15.384</v>
      </c>
      <c r="I11" s="10">
        <v>7.0759999999999996</v>
      </c>
      <c r="J11" s="10">
        <v>6.8940000000000001</v>
      </c>
      <c r="K11" s="10">
        <v>7.577</v>
      </c>
      <c r="L11" s="12">
        <v>36.930999999999997</v>
      </c>
      <c r="M11" s="10"/>
      <c r="N11" s="10">
        <v>6.3360000000000003</v>
      </c>
      <c r="O11" s="10">
        <v>7.7409999999999997</v>
      </c>
      <c r="P11" s="10">
        <v>13.721</v>
      </c>
      <c r="Q11" s="10">
        <v>17.096</v>
      </c>
      <c r="R11" s="12">
        <v>44.894000000000005</v>
      </c>
      <c r="S11" s="10"/>
      <c r="T11" s="10">
        <v>12.391999999999999</v>
      </c>
      <c r="U11" s="10">
        <v>9.8490000000000002</v>
      </c>
      <c r="V11" s="10">
        <v>13.724</v>
      </c>
      <c r="W11" s="10">
        <v>17.2</v>
      </c>
      <c r="X11" s="12">
        <v>53.165000000000006</v>
      </c>
      <c r="Y11" s="10"/>
      <c r="Z11" s="181">
        <v>19.809999999999999</v>
      </c>
      <c r="AA11" s="181">
        <v>15.118</v>
      </c>
      <c r="AB11" s="181">
        <v>14.137</v>
      </c>
      <c r="AC11" s="181">
        <v>16.623000000000001</v>
      </c>
      <c r="AD11" s="180">
        <v>65.688000000000002</v>
      </c>
      <c r="AE11" s="10"/>
      <c r="AF11" s="181">
        <v>13.669</v>
      </c>
      <c r="AG11" s="181">
        <v>14.227</v>
      </c>
      <c r="AH11" s="181">
        <v>16.544</v>
      </c>
      <c r="AI11" s="181">
        <v>20.13</v>
      </c>
      <c r="AJ11" s="180">
        <v>64.569999999999993</v>
      </c>
      <c r="AK11" s="10"/>
      <c r="AL11" s="181">
        <v>19.405000000000001</v>
      </c>
      <c r="AM11" s="181">
        <v>15.128</v>
      </c>
      <c r="AN11" s="181">
        <v>14.945</v>
      </c>
      <c r="AO11" s="181">
        <v>16.48</v>
      </c>
      <c r="AP11" s="190">
        <v>65.957999999999998</v>
      </c>
      <c r="AQ11" s="10"/>
      <c r="AR11" s="181">
        <v>16.016999999999999</v>
      </c>
      <c r="AS11" s="181">
        <v>14.4</v>
      </c>
      <c r="AT11" s="181">
        <v>16.89</v>
      </c>
      <c r="AU11" s="181">
        <v>18.43</v>
      </c>
      <c r="AV11" s="181">
        <v>65.736999999999995</v>
      </c>
      <c r="AW11" s="10"/>
      <c r="AX11" s="206">
        <v>10.587999999999999</v>
      </c>
      <c r="AY11" s="206">
        <v>13.797000000000001</v>
      </c>
      <c r="AZ11" s="206">
        <v>17.651</v>
      </c>
      <c r="BA11" s="181">
        <v>27.163</v>
      </c>
      <c r="BB11" s="181">
        <v>69.198999999999998</v>
      </c>
      <c r="BC11" s="10"/>
      <c r="BD11" s="206">
        <v>12.545999999999999</v>
      </c>
      <c r="BE11" s="206">
        <v>14.656000000000001</v>
      </c>
      <c r="BF11" s="206">
        <v>23.210999999999999</v>
      </c>
      <c r="BG11" s="206">
        <v>22.280999999999999</v>
      </c>
      <c r="BH11" s="206">
        <v>72.693999999999988</v>
      </c>
      <c r="BI11" s="10"/>
      <c r="BJ11" s="206">
        <v>13.936</v>
      </c>
      <c r="BK11" s="206">
        <v>15.346</v>
      </c>
      <c r="BL11" s="206">
        <v>22.373999999999999</v>
      </c>
      <c r="BM11" s="206">
        <v>26.471</v>
      </c>
      <c r="BN11" s="206">
        <v>78.126999999999995</v>
      </c>
      <c r="BO11" s="10"/>
      <c r="BP11" s="206">
        <v>20.978999999999999</v>
      </c>
      <c r="BQ11" s="181">
        <v>17.239999999999998</v>
      </c>
      <c r="BR11" s="213"/>
    </row>
    <row r="12" spans="1:70">
      <c r="A12" s="11" t="s">
        <v>0</v>
      </c>
      <c r="B12" s="12">
        <v>33.059000000000005</v>
      </c>
      <c r="C12" s="10"/>
      <c r="D12" s="12">
        <v>26.697999999999997</v>
      </c>
      <c r="E12" s="10"/>
      <c r="F12" s="12">
        <v>40.111999999999995</v>
      </c>
      <c r="G12" s="10"/>
      <c r="H12" s="10">
        <v>11.551</v>
      </c>
      <c r="I12" s="10">
        <v>11.744999999999999</v>
      </c>
      <c r="J12" s="10">
        <v>10.284000000000001</v>
      </c>
      <c r="K12" s="10">
        <v>9.7690000000000001</v>
      </c>
      <c r="L12" s="12">
        <v>43.348999999999997</v>
      </c>
      <c r="M12" s="10"/>
      <c r="N12" s="10">
        <v>8.8520000000000003</v>
      </c>
      <c r="O12" s="10">
        <v>9.35</v>
      </c>
      <c r="P12" s="10">
        <v>11.151</v>
      </c>
      <c r="Q12" s="10">
        <v>10.036</v>
      </c>
      <c r="R12" s="12">
        <v>39.388999999999996</v>
      </c>
      <c r="S12" s="10"/>
      <c r="T12" s="10">
        <v>6.5919999999999996</v>
      </c>
      <c r="U12" s="10">
        <v>8.0310000000000006</v>
      </c>
      <c r="V12" s="10">
        <v>12.404999999999999</v>
      </c>
      <c r="W12" s="10">
        <v>12.239000000000001</v>
      </c>
      <c r="X12" s="12">
        <v>39.266999999999996</v>
      </c>
      <c r="Y12" s="10"/>
      <c r="Z12" s="181">
        <v>9.8379999999999992</v>
      </c>
      <c r="AA12" s="181">
        <v>12.538</v>
      </c>
      <c r="AB12" s="181">
        <v>15.786</v>
      </c>
      <c r="AC12" s="181">
        <v>16.245999999999999</v>
      </c>
      <c r="AD12" s="180">
        <v>54.408000000000001</v>
      </c>
      <c r="AE12" s="10"/>
      <c r="AF12" s="181">
        <v>8.0660000000000007</v>
      </c>
      <c r="AG12" s="181">
        <v>11.416</v>
      </c>
      <c r="AH12" s="181">
        <v>12.054</v>
      </c>
      <c r="AI12" s="181">
        <v>12.417</v>
      </c>
      <c r="AJ12" s="180">
        <v>43.953000000000003</v>
      </c>
      <c r="AK12" s="10"/>
      <c r="AL12" s="181">
        <v>10.741</v>
      </c>
      <c r="AM12" s="181">
        <v>13.396453099</v>
      </c>
      <c r="AN12" s="181">
        <v>11.065</v>
      </c>
      <c r="AO12" s="181">
        <v>10.109974336000002</v>
      </c>
      <c r="AP12" s="190">
        <v>45.312427434999996</v>
      </c>
      <c r="AQ12" s="10"/>
      <c r="AR12" s="181">
        <v>8.7590000000000003</v>
      </c>
      <c r="AS12" s="181">
        <v>10.413</v>
      </c>
      <c r="AT12" s="181">
        <v>11.115</v>
      </c>
      <c r="AU12" s="181">
        <v>10.808</v>
      </c>
      <c r="AV12" s="181">
        <v>41.094999999999999</v>
      </c>
      <c r="AW12" s="10"/>
      <c r="AX12" s="206">
        <v>7.5789999999999997</v>
      </c>
      <c r="AY12" s="206">
        <v>9.3520000000000003</v>
      </c>
      <c r="AZ12" s="206">
        <v>7.4850000000000003</v>
      </c>
      <c r="BA12" s="181">
        <v>4.1580000000000004</v>
      </c>
      <c r="BB12" s="181">
        <v>28.574000000000002</v>
      </c>
      <c r="BC12" s="10"/>
      <c r="BD12" s="206">
        <v>8.7959999999999994</v>
      </c>
      <c r="BE12" s="206">
        <v>9.7070000000000007</v>
      </c>
      <c r="BF12" s="206">
        <v>6.6840000000000002</v>
      </c>
      <c r="BG12" s="206">
        <v>5.2389999999999999</v>
      </c>
      <c r="BH12" s="206">
        <v>30.426000000000002</v>
      </c>
      <c r="BI12" s="10"/>
      <c r="BJ12" s="206">
        <v>4.9960000000000004</v>
      </c>
      <c r="BK12" s="206">
        <v>9.5269999999999992</v>
      </c>
      <c r="BL12" s="206">
        <v>15.646000000000001</v>
      </c>
      <c r="BM12" s="206">
        <v>6.415</v>
      </c>
      <c r="BN12" s="206">
        <v>36.584000000000003</v>
      </c>
      <c r="BO12" s="10"/>
      <c r="BP12" s="206">
        <v>8.2050000000000001</v>
      </c>
      <c r="BQ12" s="181">
        <v>9.734</v>
      </c>
      <c r="BR12" s="213"/>
    </row>
    <row r="13" spans="1:70">
      <c r="A13" s="11" t="s">
        <v>5</v>
      </c>
      <c r="B13" s="12">
        <v>5.883</v>
      </c>
      <c r="C13" s="12"/>
      <c r="D13" s="12">
        <v>6.2604899999999999</v>
      </c>
      <c r="E13" s="12"/>
      <c r="F13" s="12">
        <v>9.7360000000000007</v>
      </c>
      <c r="G13" s="12"/>
      <c r="H13" s="10">
        <v>1.4100200000000001</v>
      </c>
      <c r="I13" s="10">
        <v>1.45248</v>
      </c>
      <c r="J13" s="10">
        <v>2.9013</v>
      </c>
      <c r="K13" s="10">
        <v>2.6769000000000003</v>
      </c>
      <c r="L13" s="12">
        <v>8.4406999999999996</v>
      </c>
      <c r="M13" s="12">
        <v>0</v>
      </c>
      <c r="N13" s="10">
        <v>0.63300000000000001</v>
      </c>
      <c r="O13" s="10">
        <v>3.6339999999999999</v>
      </c>
      <c r="P13" s="10">
        <v>3.12</v>
      </c>
      <c r="Q13" s="10">
        <v>2.3580000000000001</v>
      </c>
      <c r="R13" s="12">
        <v>9.7449999999999992</v>
      </c>
      <c r="S13" s="12"/>
      <c r="T13" s="10">
        <v>1.4570000000000001</v>
      </c>
      <c r="U13" s="10">
        <v>1.2390000000000001</v>
      </c>
      <c r="V13" s="10">
        <v>1.927</v>
      </c>
      <c r="W13" s="10">
        <v>1.615</v>
      </c>
      <c r="X13" s="12">
        <v>6.2380000000000004</v>
      </c>
      <c r="Y13" s="12"/>
      <c r="Z13" s="181">
        <v>1.4219999999999999</v>
      </c>
      <c r="AA13" s="181">
        <v>2.089</v>
      </c>
      <c r="AB13" s="181">
        <v>2.012</v>
      </c>
      <c r="AC13" s="181">
        <v>1.127</v>
      </c>
      <c r="AD13" s="180">
        <v>6.6499999999999995</v>
      </c>
      <c r="AE13" s="12"/>
      <c r="AF13" s="181">
        <v>6.0000000000000001E-3</v>
      </c>
      <c r="AG13" s="181">
        <v>4.0019999999999998</v>
      </c>
      <c r="AH13" s="181">
        <v>2.7639999999999998</v>
      </c>
      <c r="AI13" s="181">
        <v>1.1890000000000001</v>
      </c>
      <c r="AJ13" s="180">
        <v>7.9610000000000003</v>
      </c>
      <c r="AK13" s="12"/>
      <c r="AL13" s="181">
        <v>1.157</v>
      </c>
      <c r="AM13" s="181">
        <v>1.8496199999999998</v>
      </c>
      <c r="AN13" s="181">
        <v>2.2149999999999999</v>
      </c>
      <c r="AO13" s="181">
        <v>1.568650000000001</v>
      </c>
      <c r="AP13" s="190">
        <v>6.7902700000000005</v>
      </c>
      <c r="AQ13" s="12"/>
      <c r="AR13" s="181">
        <v>0.66700000000000004</v>
      </c>
      <c r="AS13" s="181">
        <v>3.294</v>
      </c>
      <c r="AT13" s="181">
        <v>2.165</v>
      </c>
      <c r="AU13" s="181">
        <v>0.72</v>
      </c>
      <c r="AV13" s="181">
        <v>6.8460000000000001</v>
      </c>
      <c r="AW13" s="12"/>
      <c r="AX13" s="206">
        <v>0.78100000000000003</v>
      </c>
      <c r="AY13" s="206">
        <v>1.6459999999999999</v>
      </c>
      <c r="AZ13" s="206">
        <v>1.994</v>
      </c>
      <c r="BA13" s="181">
        <v>0.112</v>
      </c>
      <c r="BB13" s="181">
        <v>4.5330000000000004</v>
      </c>
      <c r="BC13" s="12"/>
      <c r="BD13" s="206">
        <v>1.0780000000000001</v>
      </c>
      <c r="BE13" s="206">
        <v>3.2869999999999999</v>
      </c>
      <c r="BF13" s="206">
        <v>3.6629999999999998</v>
      </c>
      <c r="BG13" s="206">
        <v>0.85899999999999999</v>
      </c>
      <c r="BH13" s="206">
        <v>8.8870000000000005</v>
      </c>
      <c r="BI13" s="12"/>
      <c r="BJ13" s="206">
        <v>2.4079999999999999</v>
      </c>
      <c r="BK13" s="206">
        <v>5.0650000000000004</v>
      </c>
      <c r="BL13" s="206">
        <v>3.01</v>
      </c>
      <c r="BM13" s="206">
        <v>0.75700000000000001</v>
      </c>
      <c r="BN13" s="206">
        <v>11.24</v>
      </c>
      <c r="BO13" s="12"/>
      <c r="BP13" s="206">
        <v>2.0609999999999999</v>
      </c>
      <c r="BQ13" s="181">
        <v>2.8380000000000001</v>
      </c>
      <c r="BR13" s="213"/>
    </row>
    <row r="14" spans="1:70">
      <c r="A14" s="11" t="s">
        <v>43</v>
      </c>
      <c r="B14" s="12">
        <v>5.665</v>
      </c>
      <c r="C14" s="12"/>
      <c r="D14" s="12">
        <v>11.53226606</v>
      </c>
      <c r="E14" s="12"/>
      <c r="F14" s="12">
        <v>2.923</v>
      </c>
      <c r="G14" s="12"/>
      <c r="H14" s="10">
        <v>1.6635638400000001</v>
      </c>
      <c r="I14" s="10">
        <v>2.3336870699999999</v>
      </c>
      <c r="J14" s="10">
        <v>2.6838649000000001</v>
      </c>
      <c r="K14" s="10">
        <v>4.2116583199999997</v>
      </c>
      <c r="L14" s="12">
        <v>10.892774129999999</v>
      </c>
      <c r="M14" s="12">
        <v>0</v>
      </c>
      <c r="N14" s="10">
        <v>1.1479999999999999</v>
      </c>
      <c r="O14" s="10">
        <v>0</v>
      </c>
      <c r="P14" s="10">
        <v>1.0649999999999999</v>
      </c>
      <c r="Q14" s="10">
        <v>3.7669999999999999</v>
      </c>
      <c r="R14" s="12">
        <v>5.98</v>
      </c>
      <c r="S14" s="12"/>
      <c r="T14" s="10">
        <v>1.03</v>
      </c>
      <c r="U14" s="10">
        <v>0.77800000000000002</v>
      </c>
      <c r="V14" s="10">
        <v>1.5329999999999999</v>
      </c>
      <c r="W14" s="10">
        <v>4.3559999999999999</v>
      </c>
      <c r="X14" s="12">
        <v>7.6970000000000001</v>
      </c>
      <c r="Y14" s="12"/>
      <c r="Z14" s="181">
        <v>1.1259999999999999</v>
      </c>
      <c r="AA14" s="181">
        <v>1.429</v>
      </c>
      <c r="AB14" s="181">
        <v>2.0129999999999999</v>
      </c>
      <c r="AC14" s="181">
        <v>2.3450000000000002</v>
      </c>
      <c r="AD14" s="180">
        <v>6.9130000000000003</v>
      </c>
      <c r="AE14" s="12"/>
      <c r="AF14" s="181">
        <v>1.851</v>
      </c>
      <c r="AG14" s="181">
        <v>3.488</v>
      </c>
      <c r="AH14" s="181">
        <v>1.8440000000000001</v>
      </c>
      <c r="AI14" s="181">
        <v>1.4079999999999999</v>
      </c>
      <c r="AJ14" s="180">
        <v>8.5910000000000011</v>
      </c>
      <c r="AK14" s="12"/>
      <c r="AL14" s="181">
        <v>0.90100000000000002</v>
      </c>
      <c r="AM14" s="181">
        <v>2.3549610000000012</v>
      </c>
      <c r="AN14" s="181">
        <v>2.899</v>
      </c>
      <c r="AO14" s="181">
        <v>3.7769057899999998</v>
      </c>
      <c r="AP14" s="190">
        <v>9.9318667900000008</v>
      </c>
      <c r="AQ14" s="12"/>
      <c r="AR14" s="181">
        <v>1.1919999999999999</v>
      </c>
      <c r="AS14" s="181">
        <v>1.802</v>
      </c>
      <c r="AT14" s="181">
        <v>1.73</v>
      </c>
      <c r="AU14" s="181">
        <v>3.14</v>
      </c>
      <c r="AV14" s="181">
        <v>7.8640000000000008</v>
      </c>
      <c r="AW14" s="12"/>
      <c r="AX14" s="206">
        <v>2.13</v>
      </c>
      <c r="AY14" s="206">
        <v>2.84</v>
      </c>
      <c r="AZ14" s="206">
        <v>2.532</v>
      </c>
      <c r="BA14" s="181">
        <v>3.5259999999999998</v>
      </c>
      <c r="BB14" s="181">
        <v>11.027999999999999</v>
      </c>
      <c r="BC14" s="12"/>
      <c r="BD14" s="206">
        <v>2.6269999999999998</v>
      </c>
      <c r="BE14" s="206">
        <v>2.5409999999999999</v>
      </c>
      <c r="BF14" s="206">
        <v>3.0510000000000002</v>
      </c>
      <c r="BG14" s="206">
        <v>1.1579999999999999</v>
      </c>
      <c r="BH14" s="206">
        <v>9.3769999999999989</v>
      </c>
      <c r="BI14" s="12"/>
      <c r="BJ14" s="206">
        <v>4.2240000000000002</v>
      </c>
      <c r="BK14" s="206">
        <v>4.4710000000000001</v>
      </c>
      <c r="BL14" s="206">
        <v>2.367</v>
      </c>
      <c r="BM14" s="206">
        <v>3.5329999999999999</v>
      </c>
      <c r="BN14" s="206">
        <v>14.595000000000001</v>
      </c>
      <c r="BO14" s="12"/>
      <c r="BP14" s="206">
        <v>3.0750000000000002</v>
      </c>
      <c r="BQ14" s="181">
        <v>2.5939999999999999</v>
      </c>
      <c r="BR14" s="213"/>
    </row>
    <row r="15" spans="1:70">
      <c r="A15" s="11" t="s">
        <v>63</v>
      </c>
      <c r="B15" s="170"/>
      <c r="C15" s="12"/>
      <c r="D15" s="170"/>
      <c r="E15" s="12"/>
      <c r="F15" s="170"/>
      <c r="G15" s="12"/>
      <c r="H15" s="173"/>
      <c r="I15" s="173"/>
      <c r="J15" s="173"/>
      <c r="K15" s="173"/>
      <c r="L15" s="170"/>
      <c r="M15" s="12"/>
      <c r="N15" s="173"/>
      <c r="O15" s="173"/>
      <c r="P15" s="173"/>
      <c r="Q15" s="173"/>
      <c r="R15" s="170"/>
      <c r="S15" s="12"/>
      <c r="T15" s="173"/>
      <c r="U15" s="173"/>
      <c r="V15" s="173"/>
      <c r="W15" s="173"/>
      <c r="X15" s="170"/>
      <c r="Y15" s="12"/>
      <c r="Z15" s="182"/>
      <c r="AA15" s="182"/>
      <c r="AB15" s="182"/>
      <c r="AC15" s="182"/>
      <c r="AD15" s="183"/>
      <c r="AE15" s="12"/>
      <c r="AF15" s="182"/>
      <c r="AG15" s="182"/>
      <c r="AH15" s="182"/>
      <c r="AI15" s="182"/>
      <c r="AJ15" s="183"/>
      <c r="AK15" s="12"/>
      <c r="AL15" s="182"/>
      <c r="AM15" s="182"/>
      <c r="AN15" s="182"/>
      <c r="AO15" s="182"/>
      <c r="AP15" s="203"/>
      <c r="AQ15" s="12"/>
      <c r="AR15" s="182"/>
      <c r="AS15" s="182"/>
      <c r="AT15" s="182"/>
      <c r="AU15" s="182"/>
      <c r="AV15" s="182"/>
      <c r="AW15" s="12"/>
      <c r="AX15" s="207">
        <v>4.8659999999999997</v>
      </c>
      <c r="AY15" s="207">
        <v>0.1</v>
      </c>
      <c r="AZ15" s="207">
        <v>4.383</v>
      </c>
      <c r="BA15" s="182">
        <v>2.5289999999999999</v>
      </c>
      <c r="BB15" s="182">
        <v>11.878</v>
      </c>
      <c r="BC15" s="12"/>
      <c r="BD15" s="207">
        <v>2.5310000000000001</v>
      </c>
      <c r="BE15" s="207">
        <v>1.2729999999999999</v>
      </c>
      <c r="BF15" s="207">
        <v>3.407</v>
      </c>
      <c r="BG15" s="207">
        <v>3.456</v>
      </c>
      <c r="BH15" s="207">
        <v>10.667</v>
      </c>
      <c r="BI15" s="12"/>
      <c r="BJ15" s="207">
        <v>3.14</v>
      </c>
      <c r="BK15" s="207">
        <v>2.0209999999999999</v>
      </c>
      <c r="BL15" s="207">
        <v>5.4</v>
      </c>
      <c r="BM15" s="207">
        <v>4.2290000000000001</v>
      </c>
      <c r="BN15" s="207">
        <v>14.79</v>
      </c>
      <c r="BO15" s="12"/>
      <c r="BP15" s="207">
        <v>6.0289999999999999</v>
      </c>
      <c r="BQ15" s="214">
        <v>5.5949999999999998</v>
      </c>
      <c r="BR15" s="213"/>
    </row>
    <row r="16" spans="1:70" s="18" customFormat="1" ht="12.75">
      <c r="A16" s="11" t="s">
        <v>6</v>
      </c>
      <c r="B16" s="12">
        <v>343.77200000000005</v>
      </c>
      <c r="C16" s="12">
        <v>0</v>
      </c>
      <c r="D16" s="12">
        <v>418.87375606000001</v>
      </c>
      <c r="E16" s="12">
        <v>0</v>
      </c>
      <c r="F16" s="12">
        <v>420.14778000000001</v>
      </c>
      <c r="G16" s="12">
        <v>0</v>
      </c>
      <c r="H16" s="12">
        <v>96.612583839999999</v>
      </c>
      <c r="I16" s="12">
        <v>87.159167069999995</v>
      </c>
      <c r="J16" s="12">
        <v>97.214164900000014</v>
      </c>
      <c r="K16" s="12">
        <v>99.634558320000011</v>
      </c>
      <c r="L16" s="12">
        <v>380.62047412999999</v>
      </c>
      <c r="M16" s="12">
        <v>0</v>
      </c>
      <c r="N16" s="12">
        <v>83.766999999999996</v>
      </c>
      <c r="O16" s="12">
        <v>78.611999999999995</v>
      </c>
      <c r="P16" s="12">
        <v>95.338000000000008</v>
      </c>
      <c r="Q16" s="12">
        <v>112.628</v>
      </c>
      <c r="R16" s="12">
        <v>370.34500000000003</v>
      </c>
      <c r="S16" s="12">
        <v>0</v>
      </c>
      <c r="T16" s="12">
        <v>81.211999999999989</v>
      </c>
      <c r="U16" s="12">
        <v>78.346000000000018</v>
      </c>
      <c r="V16" s="12">
        <v>109.89600000000002</v>
      </c>
      <c r="W16" s="12">
        <v>105.78299999999999</v>
      </c>
      <c r="X16" s="12">
        <v>375.23700000000002</v>
      </c>
      <c r="Y16" s="12">
        <v>0</v>
      </c>
      <c r="Z16" s="190">
        <v>104.11799999999999</v>
      </c>
      <c r="AA16" s="190">
        <v>98.48299999999999</v>
      </c>
      <c r="AB16" s="190">
        <v>116.989</v>
      </c>
      <c r="AC16" s="190">
        <v>116.31399999999999</v>
      </c>
      <c r="AD16" s="180">
        <v>435.904</v>
      </c>
      <c r="AE16" s="12">
        <v>0</v>
      </c>
      <c r="AF16" s="190">
        <v>83.11999999999999</v>
      </c>
      <c r="AG16" s="190">
        <v>104.303</v>
      </c>
      <c r="AH16" s="190">
        <v>125.773</v>
      </c>
      <c r="AI16" s="190">
        <v>126.63500000000001</v>
      </c>
      <c r="AJ16" s="180">
        <v>439.83100000000007</v>
      </c>
      <c r="AK16" s="12">
        <v>0</v>
      </c>
      <c r="AL16" s="190">
        <v>125.46899999999999</v>
      </c>
      <c r="AM16" s="190">
        <v>107.97615127667653</v>
      </c>
      <c r="AN16" s="190">
        <v>117.11500000000001</v>
      </c>
      <c r="AO16" s="190">
        <v>115.04008394820001</v>
      </c>
      <c r="AP16" s="190">
        <v>465.60023522487654</v>
      </c>
      <c r="AQ16" s="12">
        <v>0</v>
      </c>
      <c r="AR16" s="190">
        <v>96.6</v>
      </c>
      <c r="AS16" s="190">
        <v>102.67800000000001</v>
      </c>
      <c r="AT16" s="190">
        <v>133.809</v>
      </c>
      <c r="AU16" s="190">
        <v>130.54899999999998</v>
      </c>
      <c r="AV16" s="190">
        <v>463.63600000000002</v>
      </c>
      <c r="AW16" s="12">
        <v>0</v>
      </c>
      <c r="AX16" s="205">
        <v>102.94399999999999</v>
      </c>
      <c r="AY16" s="205">
        <v>107.482</v>
      </c>
      <c r="AZ16" s="205">
        <v>135.00300000000001</v>
      </c>
      <c r="BA16" s="190">
        <v>129.233</v>
      </c>
      <c r="BB16" s="190">
        <v>474.66200000000009</v>
      </c>
      <c r="BC16" s="12">
        <v>0</v>
      </c>
      <c r="BD16" s="205">
        <v>96.493999999999986</v>
      </c>
      <c r="BE16" s="205">
        <v>110.41900000000001</v>
      </c>
      <c r="BF16" s="205">
        <v>161.01900000000001</v>
      </c>
      <c r="BG16" s="205">
        <v>133.595</v>
      </c>
      <c r="BH16" s="205">
        <v>501.52699999999993</v>
      </c>
      <c r="BI16" s="12">
        <v>0</v>
      </c>
      <c r="BJ16" s="205">
        <v>108.06300000000002</v>
      </c>
      <c r="BK16" s="205">
        <f>+SUM(BK9:BK15)</f>
        <v>133.22899999999998</v>
      </c>
      <c r="BL16" s="205">
        <v>165.64</v>
      </c>
      <c r="BM16" s="205">
        <v>151.92699999999999</v>
      </c>
      <c r="BN16" s="205">
        <v>558.85900000000004</v>
      </c>
      <c r="BO16" s="12">
        <v>0</v>
      </c>
      <c r="BP16" s="205">
        <v>136.47799999999998</v>
      </c>
      <c r="BQ16" s="205">
        <v>149.91200000000001</v>
      </c>
      <c r="BR16" s="213"/>
    </row>
    <row r="17" spans="1:69" ht="8.25" customHeight="1"/>
    <row r="18" spans="1:69" ht="9.75" customHeight="1"/>
    <row r="19" spans="1:69" ht="12.75" customHeight="1">
      <c r="A19" s="11" t="s">
        <v>60</v>
      </c>
      <c r="B19" s="11"/>
      <c r="D19" s="11"/>
    </row>
    <row r="20" spans="1:69" ht="12.75">
      <c r="A20" s="5"/>
      <c r="B20" s="165">
        <v>2013</v>
      </c>
      <c r="C20" s="5"/>
      <c r="D20" s="165">
        <v>2014</v>
      </c>
      <c r="E20" s="5"/>
      <c r="F20" s="165">
        <v>2015</v>
      </c>
      <c r="G20" s="5"/>
      <c r="H20" s="215">
        <v>2016</v>
      </c>
      <c r="I20" s="216"/>
      <c r="J20" s="216"/>
      <c r="K20" s="216"/>
      <c r="L20" s="216"/>
      <c r="M20" s="5"/>
      <c r="N20" s="215">
        <v>2017</v>
      </c>
      <c r="O20" s="216"/>
      <c r="P20" s="216"/>
      <c r="Q20" s="216"/>
      <c r="R20" s="216"/>
      <c r="S20" s="5"/>
      <c r="T20" s="215">
        <v>2018</v>
      </c>
      <c r="U20" s="216"/>
      <c r="V20" s="216"/>
      <c r="W20" s="216"/>
      <c r="X20" s="216"/>
      <c r="Y20" s="5"/>
      <c r="Z20" s="178">
        <v>2019</v>
      </c>
      <c r="AA20" s="178"/>
      <c r="AB20" s="178"/>
      <c r="AC20" s="178"/>
      <c r="AD20" s="178"/>
      <c r="AE20" s="5"/>
      <c r="AF20" s="178">
        <v>2020</v>
      </c>
      <c r="AG20" s="178"/>
      <c r="AH20" s="178"/>
      <c r="AI20" s="178"/>
      <c r="AJ20" s="178"/>
      <c r="AK20" s="5"/>
      <c r="AL20" s="178">
        <v>2021</v>
      </c>
      <c r="AM20" s="178"/>
      <c r="AN20" s="178"/>
      <c r="AO20" s="178"/>
      <c r="AP20" s="178"/>
      <c r="AQ20" s="5"/>
      <c r="AR20" s="178">
        <v>2022</v>
      </c>
      <c r="AS20" s="178"/>
      <c r="AT20" s="178"/>
      <c r="AU20" s="178"/>
      <c r="AV20" s="178"/>
      <c r="AW20" s="5"/>
      <c r="AX20" s="178">
        <v>2023</v>
      </c>
      <c r="AY20" s="178"/>
      <c r="AZ20" s="178"/>
      <c r="BA20" s="178"/>
      <c r="BB20" s="178"/>
      <c r="BC20" s="5"/>
      <c r="BD20" s="178">
        <v>2024</v>
      </c>
      <c r="BE20" s="178"/>
      <c r="BF20" s="178"/>
      <c r="BG20" s="178"/>
      <c r="BH20" s="178"/>
      <c r="BI20" s="5"/>
      <c r="BJ20" s="178">
        <v>2025</v>
      </c>
      <c r="BK20" s="178"/>
      <c r="BL20" s="178"/>
      <c r="BM20" s="178"/>
      <c r="BN20" s="178"/>
      <c r="BO20" s="5"/>
      <c r="BP20" s="178">
        <v>2026</v>
      </c>
      <c r="BQ20" s="178"/>
    </row>
    <row r="21" spans="1:69" ht="12.75">
      <c r="A21" s="5"/>
      <c r="B21" s="5" t="s">
        <v>6</v>
      </c>
      <c r="C21" s="5"/>
      <c r="D21" s="5" t="s">
        <v>6</v>
      </c>
      <c r="E21" s="5"/>
      <c r="F21" s="5" t="s">
        <v>6</v>
      </c>
      <c r="G21" s="5"/>
      <c r="H21" s="5" t="s">
        <v>21</v>
      </c>
      <c r="I21" s="5" t="s">
        <v>23</v>
      </c>
      <c r="J21" s="5" t="s">
        <v>41</v>
      </c>
      <c r="K21" s="5" t="s">
        <v>42</v>
      </c>
      <c r="L21" s="5" t="s">
        <v>6</v>
      </c>
      <c r="M21" s="5"/>
      <c r="N21" s="5" t="s">
        <v>21</v>
      </c>
      <c r="O21" s="5" t="s">
        <v>23</v>
      </c>
      <c r="P21" s="5" t="s">
        <v>41</v>
      </c>
      <c r="Q21" s="5" t="s">
        <v>42</v>
      </c>
      <c r="R21" s="5" t="s">
        <v>6</v>
      </c>
      <c r="S21" s="5"/>
      <c r="T21" s="5" t="s">
        <v>21</v>
      </c>
      <c r="U21" s="5" t="s">
        <v>23</v>
      </c>
      <c r="V21" s="5" t="s">
        <v>41</v>
      </c>
      <c r="W21" s="5" t="s">
        <v>42</v>
      </c>
      <c r="X21" s="5" t="s">
        <v>6</v>
      </c>
      <c r="Y21" s="5"/>
      <c r="Z21" s="179" t="s">
        <v>21</v>
      </c>
      <c r="AA21" s="179" t="s">
        <v>23</v>
      </c>
      <c r="AB21" s="179" t="s">
        <v>41</v>
      </c>
      <c r="AC21" s="179" t="s">
        <v>42</v>
      </c>
      <c r="AD21" s="179" t="s">
        <v>6</v>
      </c>
      <c r="AE21" s="5"/>
      <c r="AF21" s="179" t="s">
        <v>21</v>
      </c>
      <c r="AG21" s="179" t="s">
        <v>23</v>
      </c>
      <c r="AH21" s="179" t="s">
        <v>41</v>
      </c>
      <c r="AI21" s="179" t="s">
        <v>42</v>
      </c>
      <c r="AJ21" s="179" t="s">
        <v>6</v>
      </c>
      <c r="AK21" s="5"/>
      <c r="AL21" s="179" t="s">
        <v>21</v>
      </c>
      <c r="AM21" s="179" t="s">
        <v>23</v>
      </c>
      <c r="AN21" s="179" t="s">
        <v>41</v>
      </c>
      <c r="AO21" s="179" t="s">
        <v>42</v>
      </c>
      <c r="AP21" s="179" t="s">
        <v>6</v>
      </c>
      <c r="AQ21" s="5"/>
      <c r="AR21" s="179" t="s">
        <v>21</v>
      </c>
      <c r="AS21" s="179" t="s">
        <v>23</v>
      </c>
      <c r="AT21" s="179" t="s">
        <v>41</v>
      </c>
      <c r="AU21" s="179" t="s">
        <v>42</v>
      </c>
      <c r="AV21" s="179" t="s">
        <v>6</v>
      </c>
      <c r="AW21" s="5"/>
      <c r="AX21" s="179" t="s">
        <v>21</v>
      </c>
      <c r="AY21" s="179" t="s">
        <v>23</v>
      </c>
      <c r="AZ21" s="179" t="s">
        <v>41</v>
      </c>
      <c r="BA21" s="179" t="s">
        <v>42</v>
      </c>
      <c r="BB21" s="179" t="s">
        <v>6</v>
      </c>
      <c r="BC21" s="5"/>
      <c r="BD21" s="179" t="s">
        <v>21</v>
      </c>
      <c r="BE21" s="179" t="s">
        <v>23</v>
      </c>
      <c r="BF21" s="179" t="s">
        <v>41</v>
      </c>
      <c r="BG21" s="179" t="s">
        <v>42</v>
      </c>
      <c r="BH21" s="179" t="s">
        <v>6</v>
      </c>
      <c r="BI21" s="5"/>
      <c r="BJ21" s="179" t="s">
        <v>21</v>
      </c>
      <c r="BK21" s="179" t="s">
        <v>23</v>
      </c>
      <c r="BL21" s="179" t="s">
        <v>41</v>
      </c>
      <c r="BM21" s="179" t="s">
        <v>42</v>
      </c>
      <c r="BN21" s="179" t="s">
        <v>6</v>
      </c>
      <c r="BO21" s="5"/>
      <c r="BP21" s="179" t="s">
        <v>21</v>
      </c>
      <c r="BQ21" s="179" t="s">
        <v>23</v>
      </c>
    </row>
    <row r="22" spans="1:69" ht="6" customHeight="1">
      <c r="A22" s="11"/>
      <c r="B22" s="11"/>
      <c r="D22" s="11"/>
      <c r="Z22" s="184"/>
      <c r="AA22" s="184"/>
      <c r="AB22" s="184"/>
      <c r="AC22" s="184"/>
      <c r="AD22" s="185"/>
      <c r="AF22" s="184"/>
      <c r="AG22" s="184"/>
      <c r="AH22" s="184"/>
      <c r="AL22" s="184"/>
      <c r="AM22" s="184"/>
      <c r="AN22" s="184"/>
      <c r="AO22" s="184"/>
      <c r="AP22" s="184"/>
      <c r="AR22" s="184"/>
      <c r="AS22" s="184"/>
      <c r="AT22" s="184"/>
      <c r="AU22" s="184"/>
      <c r="AV22" s="184"/>
      <c r="AX22" s="185"/>
      <c r="AY22" s="185"/>
      <c r="AZ22" s="185"/>
      <c r="BA22" s="184"/>
      <c r="BB22" s="184"/>
      <c r="BD22" s="185"/>
      <c r="BE22" s="185"/>
      <c r="BF22" s="185"/>
      <c r="BG22" s="185"/>
      <c r="BH22" s="185"/>
      <c r="BJ22" s="185"/>
      <c r="BK22" s="185"/>
      <c r="BL22" s="185"/>
      <c r="BM22" s="185"/>
      <c r="BN22" s="185"/>
      <c r="BP22" s="185"/>
      <c r="BQ22" s="185"/>
    </row>
    <row r="23" spans="1:69" ht="12.75" customHeight="1">
      <c r="A23" s="11" t="s">
        <v>2</v>
      </c>
      <c r="B23" s="11"/>
      <c r="D23" s="13">
        <v>0.15967621598784687</v>
      </c>
      <c r="F23" s="13">
        <v>-1.2676100007363744E-2</v>
      </c>
      <c r="H23" s="14">
        <v>-0.17206644448977271</v>
      </c>
      <c r="I23" s="14">
        <v>-0.16073771003810355</v>
      </c>
      <c r="J23" s="14">
        <v>9.7956618483855173E-2</v>
      </c>
      <c r="K23" s="14">
        <v>-4.5664635793391195E-2</v>
      </c>
      <c r="L23" s="174">
        <v>-7.3751826788820196E-2</v>
      </c>
      <c r="M23" s="6"/>
      <c r="N23" s="14">
        <v>-9.1842027267338477E-2</v>
      </c>
      <c r="O23" s="14">
        <v>-0.26740226634166309</v>
      </c>
      <c r="P23" s="14">
        <v>-0.14342512376237626</v>
      </c>
      <c r="Q23" s="14">
        <v>4.3855649029011845E-2</v>
      </c>
      <c r="R23" s="174">
        <v>-0.10938625710919558</v>
      </c>
      <c r="S23" s="6"/>
      <c r="T23" s="14">
        <v>4.1284216538163276E-2</v>
      </c>
      <c r="U23" s="176">
        <v>0.25701005790917408</v>
      </c>
      <c r="V23" s="176">
        <v>0.28741714677888353</v>
      </c>
      <c r="W23" s="176">
        <v>-0.11722704266088224</v>
      </c>
      <c r="X23" s="177">
        <v>9.6954094912705679E-2</v>
      </c>
      <c r="Y23" s="6"/>
      <c r="Z23" s="186">
        <v>9.9608227228207724E-2</v>
      </c>
      <c r="AA23" s="186">
        <v>3.7926087571477751E-2</v>
      </c>
      <c r="AB23" s="186">
        <v>-0.11048917694260907</v>
      </c>
      <c r="AC23" s="186">
        <v>0.12572949728678195</v>
      </c>
      <c r="AD23" s="187">
        <v>2.7563051456234833E-2</v>
      </c>
      <c r="AE23" s="6"/>
      <c r="AF23" s="186">
        <v>-0.10052551883851435</v>
      </c>
      <c r="AG23" s="186">
        <v>0.1018143591340912</v>
      </c>
      <c r="AH23" s="186">
        <v>0.20575015376851158</v>
      </c>
      <c r="AI23" s="186">
        <v>0.18952554191299087</v>
      </c>
      <c r="AJ23" s="186">
        <v>0.10611279972982102</v>
      </c>
      <c r="AK23" s="6"/>
      <c r="AL23" s="186">
        <v>0.48522538223877065</v>
      </c>
      <c r="AM23" s="186">
        <v>-9.0782536485388698E-3</v>
      </c>
      <c r="AN23" s="186">
        <v>-7.1024027834094228E-2</v>
      </c>
      <c r="AO23" s="186">
        <v>-9.3920363564538145E-2</v>
      </c>
      <c r="AP23" s="186">
        <v>4.269195892617228E-2</v>
      </c>
      <c r="AQ23" s="6"/>
      <c r="AR23" s="186">
        <v>-0.2075954768508641</v>
      </c>
      <c r="AS23" s="186">
        <v>6.6521618062445498E-2</v>
      </c>
      <c r="AT23" s="186">
        <v>0.23079847373386109</v>
      </c>
      <c r="AU23" s="186">
        <v>0.22449489385565968</v>
      </c>
      <c r="AV23" s="186">
        <v>7.5098372153499904E-2</v>
      </c>
      <c r="AW23" s="6"/>
      <c r="AX23" s="186">
        <v>0.10438543349488416</v>
      </c>
      <c r="AY23" s="186">
        <v>2.765192677422057E-2</v>
      </c>
      <c r="AZ23" s="186">
        <v>-1.3578905222216053E-2</v>
      </c>
      <c r="BA23" s="186">
        <v>-6.7627634525928793E-2</v>
      </c>
      <c r="BB23" s="186">
        <v>2.6624086286555215E-3</v>
      </c>
      <c r="BC23" s="6"/>
      <c r="BD23" s="186">
        <v>-0.16633397839303943</v>
      </c>
      <c r="BE23" s="186">
        <v>-3.4244903935317095E-2</v>
      </c>
      <c r="BF23" s="186">
        <v>0.22670130352089801</v>
      </c>
      <c r="BG23" s="186">
        <v>3.0451975313204427E-2</v>
      </c>
      <c r="BH23" s="186">
        <v>3.0556772302980262E-2</v>
      </c>
      <c r="BI23" s="6"/>
      <c r="BJ23" s="186">
        <v>0.12779879731681021</v>
      </c>
      <c r="BK23" s="186">
        <v>0.22296341216899118</v>
      </c>
      <c r="BL23" s="186">
        <v>-5.986235062774159E-2</v>
      </c>
      <c r="BM23" s="186">
        <v>0.17364224318282351</v>
      </c>
      <c r="BN23" s="186">
        <v>9.3644151565074329E-2</v>
      </c>
      <c r="BO23" s="6"/>
      <c r="BP23" s="186">
        <v>0.22455958381278052</v>
      </c>
      <c r="BQ23" s="186">
        <v>0.17398071625344347</v>
      </c>
    </row>
    <row r="24" spans="1:69" ht="12.75" customHeight="1">
      <c r="A24" s="11" t="s">
        <v>4</v>
      </c>
      <c r="B24" s="11"/>
      <c r="D24" s="13">
        <v>9.6714197148171088E-3</v>
      </c>
      <c r="F24" s="13">
        <v>2.6331000040934915E-2</v>
      </c>
      <c r="H24" s="14">
        <v>0.77442078237614886</v>
      </c>
      <c r="I24" s="14">
        <v>-0.12486944694080782</v>
      </c>
      <c r="J24" s="14">
        <v>-0.40847702881948622</v>
      </c>
      <c r="K24" s="14">
        <v>-0.16246896062433491</v>
      </c>
      <c r="L24" s="174">
        <v>-0.1016957399897257</v>
      </c>
      <c r="M24" s="6"/>
      <c r="N24" s="14">
        <v>0.40824088748019016</v>
      </c>
      <c r="O24" s="14">
        <v>0.71292441483948576</v>
      </c>
      <c r="P24" s="14">
        <v>0.11222097645499951</v>
      </c>
      <c r="Q24" s="14">
        <v>0.10012706480304967</v>
      </c>
      <c r="R24" s="174">
        <v>0.33613053613053623</v>
      </c>
      <c r="S24" s="6"/>
      <c r="T24" s="14">
        <v>-0.51097231600270088</v>
      </c>
      <c r="U24" s="176">
        <v>-0.51617607345395622</v>
      </c>
      <c r="V24" s="176">
        <v>-0.17302052785923772</v>
      </c>
      <c r="W24" s="176">
        <v>-9.3632093632093572E-2</v>
      </c>
      <c r="X24" s="177">
        <v>-0.36124680158176314</v>
      </c>
      <c r="Y24" s="6"/>
      <c r="Z24" s="186">
        <v>0.81647681509607639</v>
      </c>
      <c r="AA24" s="186">
        <v>0.77952668006251402</v>
      </c>
      <c r="AB24" s="186">
        <v>1.1757535460992909</v>
      </c>
      <c r="AC24" s="186">
        <v>0.18961855407357064</v>
      </c>
      <c r="AD24" s="187">
        <v>0.70026532098636984</v>
      </c>
      <c r="AE24" s="6"/>
      <c r="AF24" s="186">
        <v>-0.42763032875150442</v>
      </c>
      <c r="AG24" s="186">
        <v>-8.5879179474311562E-2</v>
      </c>
      <c r="AH24" s="186">
        <v>-0.17928083936029338</v>
      </c>
      <c r="AI24" s="186">
        <v>-7.0342069556523557E-2</v>
      </c>
      <c r="AJ24" s="186">
        <v>-0.19314617914786225</v>
      </c>
      <c r="AK24" s="6"/>
      <c r="AL24" s="186">
        <v>1.0222443559096948</v>
      </c>
      <c r="AM24" s="186">
        <v>0.31505134351335018</v>
      </c>
      <c r="AN24" s="186">
        <v>-7.1118282239046815E-2</v>
      </c>
      <c r="AO24" s="186">
        <v>-7.8063718528191828E-2</v>
      </c>
      <c r="AP24" s="186">
        <v>0.22119254247016551</v>
      </c>
      <c r="AQ24" s="6"/>
      <c r="AR24" s="186">
        <v>-0.42313796311497831</v>
      </c>
      <c r="AS24" s="186">
        <v>-0.32400727697291587</v>
      </c>
      <c r="AT24" s="186">
        <v>-3.1667557455905992E-2</v>
      </c>
      <c r="AU24" s="186">
        <v>-0.13462739093928766</v>
      </c>
      <c r="AV24" s="186">
        <v>-0.24890182098130953</v>
      </c>
      <c r="AW24" s="6"/>
      <c r="AX24" s="186">
        <v>7.8929892799544543E-2</v>
      </c>
      <c r="AY24" s="186">
        <v>0.4109927435541143</v>
      </c>
      <c r="AZ24" s="186">
        <v>1.6282599696426203E-2</v>
      </c>
      <c r="BA24" s="186">
        <v>1.7523589447332899E-2</v>
      </c>
      <c r="BB24" s="186">
        <v>0.13589664082687336</v>
      </c>
      <c r="BC24" s="6"/>
      <c r="BD24" s="186">
        <v>0.2490108150883672</v>
      </c>
      <c r="BE24" s="186">
        <v>7.1834992887624516E-2</v>
      </c>
      <c r="BF24" s="186">
        <v>3.3740665308893414E-2</v>
      </c>
      <c r="BG24" s="186">
        <v>0.6041824375473126</v>
      </c>
      <c r="BH24" s="186">
        <v>0.20067699139201811</v>
      </c>
      <c r="BI24" s="6"/>
      <c r="BJ24" s="186">
        <v>0.24294262583597326</v>
      </c>
      <c r="BK24" s="186">
        <v>0.23521004542902357</v>
      </c>
      <c r="BL24" s="186">
        <v>0.14264136074078948</v>
      </c>
      <c r="BM24" s="186">
        <v>-0.27163333923199429</v>
      </c>
      <c r="BN24" s="186">
        <v>8.5273432763429247E-2</v>
      </c>
      <c r="BO24" s="6"/>
      <c r="BP24" s="186">
        <v>0.16504304485727239</v>
      </c>
      <c r="BQ24" s="186">
        <v>0.1025248977230464</v>
      </c>
    </row>
    <row r="25" spans="1:69" ht="12.75" customHeight="1">
      <c r="A25" s="11" t="s">
        <v>3</v>
      </c>
      <c r="B25" s="11"/>
      <c r="D25" s="13">
        <v>1.3869028676496589</v>
      </c>
      <c r="F25" s="13">
        <v>-7.4395591372363179E-2</v>
      </c>
      <c r="H25" s="14">
        <v>-4.2509491504325592E-2</v>
      </c>
      <c r="I25" s="14">
        <v>-0.46555891238670699</v>
      </c>
      <c r="J25" s="14">
        <v>-0.62583446404341925</v>
      </c>
      <c r="K25" s="14">
        <v>-0.48630508474576273</v>
      </c>
      <c r="L25" s="174">
        <v>-0.40893377292660293</v>
      </c>
      <c r="M25" s="6"/>
      <c r="N25" s="14">
        <v>-0.58814352574102968</v>
      </c>
      <c r="O25" s="14">
        <v>9.3979649519502662E-2</v>
      </c>
      <c r="P25" s="14">
        <v>0.99028140411952426</v>
      </c>
      <c r="Q25" s="14">
        <v>1.2563019664774977</v>
      </c>
      <c r="R25" s="174">
        <v>0.21561831523652231</v>
      </c>
      <c r="S25" s="6"/>
      <c r="T25" s="14">
        <v>0.95580808080808066</v>
      </c>
      <c r="U25" s="14">
        <v>0.27231623821211737</v>
      </c>
      <c r="V25" s="14">
        <v>2.1864295605267259E-4</v>
      </c>
      <c r="W25" s="14">
        <v>6.0832943378568149E-3</v>
      </c>
      <c r="X25" s="174">
        <v>0.18423397335946889</v>
      </c>
      <c r="Y25" s="6"/>
      <c r="Z25" s="186">
        <v>0.59861200774693346</v>
      </c>
      <c r="AA25" s="186">
        <v>0.53497817037262663</v>
      </c>
      <c r="AB25" s="186">
        <v>3.0093267269017732E-2</v>
      </c>
      <c r="AC25" s="186">
        <v>-3.3546511627906894E-2</v>
      </c>
      <c r="AD25" s="187">
        <v>0.23554970375246853</v>
      </c>
      <c r="AE25" s="6"/>
      <c r="AF25" s="186">
        <v>-0.30999495204442196</v>
      </c>
      <c r="AG25" s="186">
        <v>-5.8936367244344479E-2</v>
      </c>
      <c r="AH25" s="186">
        <v>0.17026243191624824</v>
      </c>
      <c r="AI25" s="186">
        <v>0.2109727486013353</v>
      </c>
      <c r="AJ25" s="186">
        <v>-1.7019851418828558E-2</v>
      </c>
      <c r="AK25" s="6"/>
      <c r="AL25" s="186">
        <v>0.4196356719584462</v>
      </c>
      <c r="AM25" s="186">
        <v>6.3330287481549119E-2</v>
      </c>
      <c r="AN25" s="186">
        <v>-9.6651353965183762E-2</v>
      </c>
      <c r="AO25" s="186">
        <v>-0.18132141082960751</v>
      </c>
      <c r="AP25" s="186">
        <v>3.0929115987532008E-2</v>
      </c>
      <c r="AQ25" s="6"/>
      <c r="AR25" s="186">
        <v>-0.17459417675856748</v>
      </c>
      <c r="AS25" s="186">
        <v>-4.812268640930728E-2</v>
      </c>
      <c r="AT25" s="186">
        <v>0.13014386082301765</v>
      </c>
      <c r="AU25" s="186">
        <v>0.11832524271844647</v>
      </c>
      <c r="AV25" s="186">
        <v>-3.3506170593408102E-3</v>
      </c>
      <c r="AW25" s="6"/>
      <c r="AX25" s="186">
        <v>-0.33895236311419119</v>
      </c>
      <c r="AY25" s="186">
        <v>-4.1874999999999996E-2</v>
      </c>
      <c r="AZ25" s="186">
        <v>4.5056246299585601E-2</v>
      </c>
      <c r="BA25" s="186">
        <v>0.47384698860553454</v>
      </c>
      <c r="BB25" s="186">
        <v>5.26644051295313E-2</v>
      </c>
      <c r="BC25" s="6"/>
      <c r="BD25" s="186">
        <v>0.18492633169625994</v>
      </c>
      <c r="BE25" s="186">
        <v>6.2259911574980009E-2</v>
      </c>
      <c r="BF25" s="186">
        <v>0.31499631748909396</v>
      </c>
      <c r="BG25" s="186">
        <v>-0.17972977947943902</v>
      </c>
      <c r="BH25" s="186">
        <v>5.0506510209684885E-2</v>
      </c>
      <c r="BI25" s="6"/>
      <c r="BJ25" s="186">
        <v>0.11079228439343214</v>
      </c>
      <c r="BK25" s="186">
        <v>4.7079694323143961E-2</v>
      </c>
      <c r="BL25" s="186">
        <v>-3.6060488561457937E-2</v>
      </c>
      <c r="BM25" s="186">
        <v>0.18805260087069708</v>
      </c>
      <c r="BN25" s="186">
        <v>7.4737942608743557E-2</v>
      </c>
      <c r="BO25" s="6"/>
      <c r="BP25" s="186">
        <v>0.50538174512055112</v>
      </c>
      <c r="BQ25" s="186">
        <v>0.12341978365697881</v>
      </c>
    </row>
    <row r="26" spans="1:69" ht="12.75" customHeight="1">
      <c r="A26" s="11" t="s">
        <v>0</v>
      </c>
      <c r="B26" s="11"/>
      <c r="D26" s="13">
        <v>-0.19241356362866413</v>
      </c>
      <c r="F26" s="13">
        <v>0.50243463929882393</v>
      </c>
      <c r="H26" s="14">
        <v>0.10240503912960497</v>
      </c>
      <c r="I26" s="14">
        <v>1.3986013986013957E-2</v>
      </c>
      <c r="J26" s="14">
        <v>0.18643285648361818</v>
      </c>
      <c r="K26" s="14">
        <v>4.1138228711499636E-2</v>
      </c>
      <c r="L26" s="174">
        <v>8.069904268049477E-2</v>
      </c>
      <c r="M26" s="6"/>
      <c r="N26" s="14">
        <v>-0.23365942342654311</v>
      </c>
      <c r="O26" s="14">
        <v>-0.20391656023839932</v>
      </c>
      <c r="P26" s="14">
        <v>8.4305717619603149E-2</v>
      </c>
      <c r="Q26" s="14">
        <v>2.7331354283959497E-2</v>
      </c>
      <c r="R26" s="174">
        <v>-9.135158827193246E-2</v>
      </c>
      <c r="S26" s="6"/>
      <c r="T26" s="14">
        <v>-0.25530953456845917</v>
      </c>
      <c r="U26" s="176">
        <v>-0.14106951871657747</v>
      </c>
      <c r="V26" s="176">
        <v>0.11245628194780743</v>
      </c>
      <c r="W26" s="176">
        <v>0.21950976484655249</v>
      </c>
      <c r="X26" s="177">
        <v>-3.0973114321257711E-3</v>
      </c>
      <c r="Y26" s="6"/>
      <c r="Z26" s="186">
        <v>0.49241504854368934</v>
      </c>
      <c r="AA26" s="186">
        <v>0.56120034864898516</v>
      </c>
      <c r="AB26" s="186">
        <v>0.27255139056831923</v>
      </c>
      <c r="AC26" s="186">
        <v>0.32739602908734344</v>
      </c>
      <c r="AD26" s="187">
        <v>0.38559095423638179</v>
      </c>
      <c r="AE26" s="6"/>
      <c r="AF26" s="186">
        <v>-0.18011791014433809</v>
      </c>
      <c r="AG26" s="186">
        <v>-8.9487956611899788E-2</v>
      </c>
      <c r="AH26" s="186">
        <v>-0.2364120106423413</v>
      </c>
      <c r="AI26" s="186">
        <v>-0.23568878493167544</v>
      </c>
      <c r="AJ26" s="186">
        <v>-0.19215924128804585</v>
      </c>
      <c r="AK26" s="6"/>
      <c r="AL26" s="186">
        <v>0.33163897842796919</v>
      </c>
      <c r="AM26" s="186">
        <v>0.17348047468465322</v>
      </c>
      <c r="AN26" s="186">
        <v>-8.204745312759254E-2</v>
      </c>
      <c r="AO26" s="186">
        <v>-0.18579573681243433</v>
      </c>
      <c r="AP26" s="186">
        <v>2.1496050797584099E-2</v>
      </c>
      <c r="AQ26" s="6"/>
      <c r="AR26" s="186">
        <v>-0.18452658039288705</v>
      </c>
      <c r="AS26" s="186">
        <v>-0.22270470227844896</v>
      </c>
      <c r="AT26" s="186">
        <v>4.5187528242205399E-3</v>
      </c>
      <c r="AU26" s="186">
        <v>6.9043267648508211E-2</v>
      </c>
      <c r="AV26" s="186">
        <v>-9.3074409687051829E-2</v>
      </c>
      <c r="AW26" s="6"/>
      <c r="AX26" s="186">
        <v>-0.13471857517981511</v>
      </c>
      <c r="AY26" s="186">
        <v>-0.10189186593680977</v>
      </c>
      <c r="AZ26" s="186">
        <v>-0.32658569500674761</v>
      </c>
      <c r="BA26" s="186">
        <v>-0.61528497409326421</v>
      </c>
      <c r="BB26" s="186">
        <v>-0.3046842681591434</v>
      </c>
      <c r="BC26" s="6"/>
      <c r="BD26" s="186">
        <v>0.16057527378282099</v>
      </c>
      <c r="BE26" s="186">
        <v>3.7959794696321714E-2</v>
      </c>
      <c r="BF26" s="186">
        <v>-0.10701402805611226</v>
      </c>
      <c r="BG26" s="186">
        <v>0.25998075998075976</v>
      </c>
      <c r="BH26" s="186">
        <v>6.4814166724994848E-2</v>
      </c>
      <c r="BI26" s="6"/>
      <c r="BJ26" s="186">
        <v>-0.4320145520691222</v>
      </c>
      <c r="BK26" s="186">
        <v>-1.8543319254146651E-2</v>
      </c>
      <c r="BL26" s="186">
        <v>1.3408138839018551</v>
      </c>
      <c r="BM26" s="186">
        <v>0.22447031876312273</v>
      </c>
      <c r="BN26" s="186">
        <v>0.20239269046210473</v>
      </c>
      <c r="BO26" s="6"/>
      <c r="BP26" s="186">
        <v>0.64231385108086458</v>
      </c>
      <c r="BQ26" s="186">
        <v>2.1727721213393503E-2</v>
      </c>
    </row>
    <row r="27" spans="1:69" ht="12.75" customHeight="1">
      <c r="A27" s="11" t="s">
        <v>5</v>
      </c>
      <c r="B27" s="11"/>
      <c r="D27" s="13">
        <v>6.4166241713411454E-2</v>
      </c>
      <c r="F27" s="13">
        <v>0.55514983651439431</v>
      </c>
      <c r="H27" s="14">
        <v>1.2893651566812796</v>
      </c>
      <c r="I27" s="14">
        <v>-0.50731657677826392</v>
      </c>
      <c r="J27" s="14">
        <v>-0.14942832014072116</v>
      </c>
      <c r="K27" s="14">
        <v>-3.0459978268743138E-2</v>
      </c>
      <c r="L27" s="174">
        <v>-0.13304231717337722</v>
      </c>
      <c r="M27" s="6"/>
      <c r="N27" s="14">
        <v>-0.55107019758584985</v>
      </c>
      <c r="O27" s="14">
        <v>1.5019277373870894</v>
      </c>
      <c r="P27" s="14">
        <v>7.538000206803841E-2</v>
      </c>
      <c r="Q27" s="14">
        <v>-0.11913033733049427</v>
      </c>
      <c r="R27" s="174">
        <v>0.15452509862926056</v>
      </c>
      <c r="S27" s="6"/>
      <c r="T27" s="14">
        <v>1.30173775671406</v>
      </c>
      <c r="U27" s="14">
        <v>-0.65905338470005503</v>
      </c>
      <c r="V27" s="14">
        <v>-0.38237179487179485</v>
      </c>
      <c r="W27" s="14">
        <v>-0.31509754028838</v>
      </c>
      <c r="X27" s="174">
        <v>-0.3598768599281682</v>
      </c>
      <c r="Y27" s="6"/>
      <c r="Z27" s="186">
        <v>-2.4021962937542995E-2</v>
      </c>
      <c r="AA27" s="186">
        <v>0.68603712671509265</v>
      </c>
      <c r="AB27" s="186">
        <v>4.411001556824079E-2</v>
      </c>
      <c r="AC27" s="186">
        <v>-0.30216718266253872</v>
      </c>
      <c r="AD27" s="187">
        <v>6.6046809874959811E-2</v>
      </c>
      <c r="AE27" s="6"/>
      <c r="AF27" s="186">
        <v>-0.99578059071729963</v>
      </c>
      <c r="AG27" s="186">
        <v>0.91574916227860204</v>
      </c>
      <c r="AH27" s="186">
        <v>0.37375745526838955</v>
      </c>
      <c r="AI27" s="186">
        <v>5.501330967169471E-2</v>
      </c>
      <c r="AJ27" s="186">
        <v>0.19714285714285729</v>
      </c>
      <c r="AK27" s="6"/>
      <c r="AL27" s="186" t="s">
        <v>61</v>
      </c>
      <c r="AM27" s="186">
        <v>-0.53782608695652168</v>
      </c>
      <c r="AN27" s="186">
        <v>-0.19862518089725034</v>
      </c>
      <c r="AO27" s="186">
        <v>0.31930193439865517</v>
      </c>
      <c r="AP27" s="186">
        <v>-0.14705815852279858</v>
      </c>
      <c r="AQ27" s="6"/>
      <c r="AR27" s="186">
        <v>-0.42350907519446845</v>
      </c>
      <c r="AS27" s="186">
        <v>0.7809063483310088</v>
      </c>
      <c r="AT27" s="186">
        <v>-2.2573363431151128E-2</v>
      </c>
      <c r="AU27" s="186">
        <v>-0.54100659803015361</v>
      </c>
      <c r="AV27" s="186">
        <v>8.2073319617628204E-3</v>
      </c>
      <c r="AW27" s="6"/>
      <c r="AX27" s="186">
        <v>0.1709145427286356</v>
      </c>
      <c r="AY27" s="186">
        <v>-0.50030358227079541</v>
      </c>
      <c r="AZ27" s="186">
        <v>-7.89838337182448E-2</v>
      </c>
      <c r="BA27" s="186">
        <v>-0.84444444444444444</v>
      </c>
      <c r="BB27" s="186">
        <v>-0.3378615249780893</v>
      </c>
      <c r="BC27" s="6"/>
      <c r="BD27" s="186">
        <v>0.38028169014084501</v>
      </c>
      <c r="BE27" s="186">
        <v>0.99696233292831105</v>
      </c>
      <c r="BF27" s="186">
        <v>0.8370110330992977</v>
      </c>
      <c r="BG27" s="186">
        <v>6.6696428571428568</v>
      </c>
      <c r="BH27" s="186">
        <v>0.96051180233840716</v>
      </c>
      <c r="BI27" s="6"/>
      <c r="BJ27" s="186">
        <v>1.2337662337662336</v>
      </c>
      <c r="BK27" s="186">
        <v>0.54091877091572882</v>
      </c>
      <c r="BL27" s="186">
        <v>-0.17826917826917832</v>
      </c>
      <c r="BM27" s="186">
        <v>-0.11874272409778808</v>
      </c>
      <c r="BN27" s="186">
        <v>0.26476876336221444</v>
      </c>
      <c r="BO27" s="6"/>
      <c r="BP27" s="186">
        <v>-0.14410299003322258</v>
      </c>
      <c r="BQ27" s="186">
        <v>-0.4396841066140178</v>
      </c>
    </row>
    <row r="28" spans="1:69" ht="12.75" customHeight="1">
      <c r="A28" s="11" t="s">
        <v>43</v>
      </c>
      <c r="B28" s="11"/>
      <c r="D28" s="208">
        <v>1.0357045119152692</v>
      </c>
      <c r="F28" s="208">
        <v>-0.74653723866651756</v>
      </c>
      <c r="H28" s="209" t="s">
        <v>61</v>
      </c>
      <c r="I28" s="209" t="s">
        <v>61</v>
      </c>
      <c r="J28" s="209" t="s">
        <v>61</v>
      </c>
      <c r="K28" s="209">
        <v>0.44086839548409151</v>
      </c>
      <c r="L28" s="210">
        <v>2.7265734279849467</v>
      </c>
      <c r="M28" s="6"/>
      <c r="N28" s="209">
        <v>-0.30991527202226288</v>
      </c>
      <c r="O28" s="209">
        <v>-1</v>
      </c>
      <c r="P28" s="209">
        <v>-0.60318419902581533</v>
      </c>
      <c r="Q28" s="209">
        <v>-0.10557796625819349</v>
      </c>
      <c r="R28" s="210">
        <v>-0.45101220968767108</v>
      </c>
      <c r="S28" s="6"/>
      <c r="T28" s="209">
        <v>-0.10278745644599296</v>
      </c>
      <c r="U28" s="209" t="s">
        <v>61</v>
      </c>
      <c r="V28" s="209">
        <v>0.43943661971830994</v>
      </c>
      <c r="W28" s="209">
        <v>0.15635784443854517</v>
      </c>
      <c r="X28" s="210">
        <v>0.28712374581939781</v>
      </c>
      <c r="Y28" s="6"/>
      <c r="Z28" s="204">
        <v>9.3203883495145412E-2</v>
      </c>
      <c r="AA28" s="204">
        <v>0.83676092544987157</v>
      </c>
      <c r="AB28" s="204">
        <v>0.3131115459882583</v>
      </c>
      <c r="AC28" s="204">
        <v>-0.46166207529843883</v>
      </c>
      <c r="AD28" s="211">
        <v>-0.10185786670131214</v>
      </c>
      <c r="AE28" s="6"/>
      <c r="AF28" s="204">
        <v>0.64387211367673203</v>
      </c>
      <c r="AG28" s="204">
        <v>1.4408677396780964</v>
      </c>
      <c r="AH28" s="204">
        <v>-8.3954297069051109E-2</v>
      </c>
      <c r="AI28" s="204">
        <v>-0.39957356076759065</v>
      </c>
      <c r="AJ28" s="204">
        <v>0.24273108635903373</v>
      </c>
      <c r="AK28" s="6"/>
      <c r="AL28" s="204">
        <v>-0.51323608860075631</v>
      </c>
      <c r="AM28" s="204">
        <v>-0.32483916284403636</v>
      </c>
      <c r="AN28" s="204">
        <v>0.57212581344902391</v>
      </c>
      <c r="AO28" s="204">
        <v>1.6824614985795456</v>
      </c>
      <c r="AP28" s="204">
        <v>0.15607808054941219</v>
      </c>
      <c r="AQ28" s="6"/>
      <c r="AR28" s="204">
        <v>0.32297447280799108</v>
      </c>
      <c r="AS28" s="204">
        <v>-0.23480686092041481</v>
      </c>
      <c r="AT28" s="204">
        <v>-0.40324249741290097</v>
      </c>
      <c r="AU28" s="204">
        <v>-0.16863163272070913</v>
      </c>
      <c r="AV28" s="204">
        <v>-0.20820524818980179</v>
      </c>
      <c r="AW28" s="6"/>
      <c r="AX28" s="204">
        <v>0.78691275167785224</v>
      </c>
      <c r="AY28" s="204">
        <v>0.5760266370699223</v>
      </c>
      <c r="AZ28" s="204">
        <v>0.46358381502890178</v>
      </c>
      <c r="BA28" s="204">
        <v>0.12292993630573235</v>
      </c>
      <c r="BB28" s="204">
        <v>0.40233977619532024</v>
      </c>
      <c r="BC28" s="6"/>
      <c r="BD28" s="204">
        <v>0.23333333333333339</v>
      </c>
      <c r="BE28" s="204">
        <v>-0.1052816901408451</v>
      </c>
      <c r="BF28" s="204">
        <v>0.20497630331753558</v>
      </c>
      <c r="BG28" s="204">
        <v>-0.67158252977878619</v>
      </c>
      <c r="BH28" s="204">
        <v>-0.14970982952484579</v>
      </c>
      <c r="BI28" s="6"/>
      <c r="BJ28" s="204">
        <v>0.60791777693186155</v>
      </c>
      <c r="BK28" s="204">
        <v>0.75954348681621409</v>
      </c>
      <c r="BL28" s="204">
        <v>-0.22418879056047203</v>
      </c>
      <c r="BM28" s="204">
        <v>2.0509499136442142</v>
      </c>
      <c r="BN28" s="204">
        <v>0.55646795350325284</v>
      </c>
      <c r="BO28" s="6"/>
      <c r="BP28" s="204">
        <v>-0.27201704545454541</v>
      </c>
      <c r="BQ28" s="204">
        <v>-0.41981659583985687</v>
      </c>
    </row>
    <row r="29" spans="1:69" ht="12.75" customHeight="1">
      <c r="A29" s="11" t="s">
        <v>63</v>
      </c>
      <c r="B29" s="11"/>
      <c r="D29" s="171"/>
      <c r="F29" s="171"/>
      <c r="H29" s="172"/>
      <c r="I29" s="172"/>
      <c r="J29" s="172"/>
      <c r="K29" s="172"/>
      <c r="L29" s="175"/>
      <c r="M29" s="6"/>
      <c r="N29" s="172"/>
      <c r="O29" s="172"/>
      <c r="P29" s="172"/>
      <c r="Q29" s="172"/>
      <c r="R29" s="175"/>
      <c r="S29" s="6"/>
      <c r="T29" s="172"/>
      <c r="U29" s="172"/>
      <c r="V29" s="172"/>
      <c r="W29" s="172"/>
      <c r="X29" s="175"/>
      <c r="Y29" s="6"/>
      <c r="Z29" s="188"/>
      <c r="AA29" s="188"/>
      <c r="AB29" s="188"/>
      <c r="AC29" s="188"/>
      <c r="AD29" s="189"/>
      <c r="AE29" s="6"/>
      <c r="AF29" s="188"/>
      <c r="AG29" s="188"/>
      <c r="AH29" s="188"/>
      <c r="AI29" s="188"/>
      <c r="AJ29" s="188"/>
      <c r="AK29" s="6"/>
      <c r="AL29" s="188"/>
      <c r="AM29" s="188"/>
      <c r="AN29" s="188"/>
      <c r="AO29" s="188"/>
      <c r="AP29" s="188"/>
      <c r="AQ29" s="6"/>
      <c r="AR29" s="188"/>
      <c r="AS29" s="188"/>
      <c r="AT29" s="188"/>
      <c r="AU29" s="188"/>
      <c r="AV29" s="188"/>
      <c r="AW29" s="6"/>
      <c r="AX29" s="188" t="s">
        <v>62</v>
      </c>
      <c r="AY29" s="188" t="s">
        <v>62</v>
      </c>
      <c r="AZ29" s="188" t="s">
        <v>62</v>
      </c>
      <c r="BA29" s="188" t="s">
        <v>62</v>
      </c>
      <c r="BB29" s="188" t="s">
        <v>62</v>
      </c>
      <c r="BC29" s="6"/>
      <c r="BD29" s="188">
        <v>-0.47986025482942862</v>
      </c>
      <c r="BE29" s="188" t="s">
        <v>61</v>
      </c>
      <c r="BF29" s="188" t="s">
        <v>61</v>
      </c>
      <c r="BG29" s="188" t="s">
        <v>61</v>
      </c>
      <c r="BH29" s="188">
        <v>-0.10195319077285736</v>
      </c>
      <c r="BI29" s="6"/>
      <c r="BJ29" s="188">
        <v>0.24061635717107865</v>
      </c>
      <c r="BK29" s="188">
        <v>0.5875883739198744</v>
      </c>
      <c r="BL29" s="188">
        <v>0.58497211623128864</v>
      </c>
      <c r="BM29" s="188">
        <v>0.22366898148148162</v>
      </c>
      <c r="BN29" s="188">
        <v>0.38651917127589752</v>
      </c>
      <c r="BO29" s="6"/>
      <c r="BP29" s="188">
        <v>0.92006369426751577</v>
      </c>
      <c r="BQ29" s="188">
        <v>1.7684314695695202</v>
      </c>
    </row>
    <row r="30" spans="1:69" ht="12.75" customHeight="1">
      <c r="A30" s="11" t="s">
        <v>6</v>
      </c>
      <c r="B30" s="11"/>
      <c r="C30" s="11"/>
      <c r="D30" s="13">
        <v>0.21846385412424496</v>
      </c>
      <c r="E30" s="11"/>
      <c r="F30" s="13">
        <v>3.0415463407966747E-3</v>
      </c>
      <c r="G30" s="11"/>
      <c r="H30" s="174">
        <v>-2.8788705017211091E-2</v>
      </c>
      <c r="I30" s="174">
        <v>-0.16320558812347341</v>
      </c>
      <c r="J30" s="174">
        <v>-8.2565000047186254E-2</v>
      </c>
      <c r="K30" s="174">
        <v>-9.873759999999987E-2</v>
      </c>
      <c r="L30" s="174">
        <v>-9.4079530469017403E-2</v>
      </c>
      <c r="M30" s="16"/>
      <c r="N30" s="174">
        <v>-0.13295973805310457</v>
      </c>
      <c r="O30" s="174">
        <v>-9.8063891123873703E-2</v>
      </c>
      <c r="P30" s="174">
        <v>-1.9299295549469964E-2</v>
      </c>
      <c r="Q30" s="174">
        <v>0.13041099292344405</v>
      </c>
      <c r="R30" s="174">
        <v>-2.6996640560356222E-2</v>
      </c>
      <c r="S30" s="16"/>
      <c r="T30" s="174">
        <v>-3.0501271383719164E-2</v>
      </c>
      <c r="U30" s="174">
        <v>-3.3837073220370772E-3</v>
      </c>
      <c r="V30" s="174">
        <v>0.15269881893893311</v>
      </c>
      <c r="W30" s="174">
        <v>-6.0775295663600626E-2</v>
      </c>
      <c r="X30" s="174">
        <v>1.3209304837381364E-2</v>
      </c>
      <c r="Y30" s="16"/>
      <c r="Z30" s="187">
        <v>0.28205191351031877</v>
      </c>
      <c r="AA30" s="187">
        <v>0.25702652337068854</v>
      </c>
      <c r="AB30" s="187">
        <v>6.4542840503748922E-2</v>
      </c>
      <c r="AC30" s="187">
        <v>9.9552858209731365E-2</v>
      </c>
      <c r="AD30" s="187">
        <v>0.16167648712680238</v>
      </c>
      <c r="AE30" s="16"/>
      <c r="AF30" s="187">
        <v>-0.20167502257054504</v>
      </c>
      <c r="AG30" s="187">
        <v>5.9096493811114703E-2</v>
      </c>
      <c r="AH30" s="187">
        <v>7.5083982254741777E-2</v>
      </c>
      <c r="AI30" s="187">
        <v>8.8733944323125424E-2</v>
      </c>
      <c r="AJ30" s="187">
        <v>9.0088643371020183E-3</v>
      </c>
      <c r="AK30" s="16"/>
      <c r="AL30" s="187">
        <v>0.50949230028873904</v>
      </c>
      <c r="AM30" s="187">
        <v>3.5216161344127528E-2</v>
      </c>
      <c r="AN30" s="187">
        <v>-6.8838303928505984E-2</v>
      </c>
      <c r="AO30" s="187">
        <v>-9.1561701360603265E-2</v>
      </c>
      <c r="AP30" s="187">
        <v>5.8588947174884165E-2</v>
      </c>
      <c r="AQ30" s="16"/>
      <c r="AR30" s="187">
        <v>-0.23008870717069552</v>
      </c>
      <c r="AS30" s="187">
        <v>-4.9067791489443069E-2</v>
      </c>
      <c r="AT30" s="187">
        <v>0.14254365367373945</v>
      </c>
      <c r="AU30" s="187">
        <v>0.13481314963907098</v>
      </c>
      <c r="AV30" s="187">
        <v>-4.2187161351578961E-3</v>
      </c>
      <c r="AW30" s="16"/>
      <c r="AX30" s="187">
        <v>6.5672877846790767E-2</v>
      </c>
      <c r="AY30" s="187">
        <v>4.6787042988760907E-2</v>
      </c>
      <c r="AZ30" s="187">
        <v>8.9231666031435175E-3</v>
      </c>
      <c r="BA30" s="187">
        <v>-1.0080506170096815E-2</v>
      </c>
      <c r="BB30" s="187">
        <v>2.3781587279676497E-2</v>
      </c>
      <c r="BC30" s="16"/>
      <c r="BD30" s="187">
        <v>-6.2655424308361907E-2</v>
      </c>
      <c r="BE30" s="187">
        <v>2.7325505666065064E-2</v>
      </c>
      <c r="BF30" s="187">
        <v>0.19270682873713918</v>
      </c>
      <c r="BG30" s="187">
        <v>3.3752988787693505E-2</v>
      </c>
      <c r="BH30" s="187">
        <v>5.6598168802221016E-2</v>
      </c>
      <c r="BI30" s="16"/>
      <c r="BJ30" s="187">
        <v>0.11989346487864561</v>
      </c>
      <c r="BK30" s="187">
        <v>0.20657676667964719</v>
      </c>
      <c r="BL30" s="187">
        <v>2.8698476577298182E-2</v>
      </c>
      <c r="BM30" s="187">
        <v>0.1372207043676783</v>
      </c>
      <c r="BN30" s="187">
        <v>0.11431488234930542</v>
      </c>
      <c r="BO30" s="16"/>
      <c r="BP30" s="187">
        <v>0.2629484652471239</v>
      </c>
      <c r="BQ30" s="187">
        <v>0.12522048502953576</v>
      </c>
    </row>
    <row r="31" spans="1:69" ht="9.75" customHeight="1" thickBo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212"/>
      <c r="AY31" s="212"/>
      <c r="AZ31" s="212"/>
      <c r="BA31" s="15"/>
      <c r="BB31" s="15"/>
      <c r="BC31" s="15"/>
      <c r="BD31" s="212"/>
      <c r="BE31" s="212"/>
      <c r="BF31" s="212"/>
      <c r="BG31" s="212"/>
      <c r="BH31" s="212"/>
      <c r="BI31" s="15"/>
      <c r="BJ31" s="212"/>
      <c r="BK31" s="212"/>
      <c r="BL31" s="212"/>
      <c r="BM31" s="212"/>
      <c r="BN31" s="212"/>
      <c r="BO31" s="15"/>
      <c r="BP31" s="212"/>
      <c r="BQ31" s="212"/>
    </row>
    <row r="32" spans="1:69" ht="12.75" customHeight="1">
      <c r="AJ32" s="184"/>
    </row>
    <row r="33" spans="35:36">
      <c r="AJ33" s="184"/>
    </row>
    <row r="34" spans="35:36">
      <c r="AJ34" s="184"/>
    </row>
    <row r="36" spans="35:36">
      <c r="AI36" s="181"/>
      <c r="AJ36" s="180"/>
    </row>
    <row r="40" spans="35:36">
      <c r="AI40" s="195"/>
      <c r="AJ40" s="196"/>
    </row>
    <row r="41" spans="35:36">
      <c r="AI41" s="195"/>
      <c r="AJ41" s="196"/>
    </row>
    <row r="45" spans="35:36">
      <c r="AI45" s="197"/>
      <c r="AJ45" s="198"/>
    </row>
    <row r="46" spans="35:36">
      <c r="AI46" s="197"/>
      <c r="AJ46" s="198"/>
    </row>
    <row r="47" spans="35:36">
      <c r="AI47" s="199"/>
      <c r="AJ47" s="200"/>
    </row>
    <row r="48" spans="35:36">
      <c r="AI48" s="199"/>
      <c r="AJ48" s="200"/>
    </row>
    <row r="51" spans="35:36">
      <c r="AI51" s="201"/>
      <c r="AJ51" s="202"/>
    </row>
    <row r="52" spans="35:36">
      <c r="AI52" s="201"/>
      <c r="AJ52" s="202"/>
    </row>
  </sheetData>
  <mergeCells count="5">
    <mergeCell ref="T20:X20"/>
    <mergeCell ref="N6:R6"/>
    <mergeCell ref="N20:R20"/>
    <mergeCell ref="H6:L6"/>
    <mergeCell ref="H20:L20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Norway prices_NOK</vt:lpstr>
      <vt:lpstr>vol historisk</vt:lpstr>
      <vt:lpstr>'vol historisk'!Print_Area</vt:lpstr>
    </vt:vector>
  </TitlesOfParts>
  <Company>Marine Harvest 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Døsvig, Kim Galtung</dc:creator>
  <cp:lastModifiedBy>Dosvig, Kim Galtung</cp:lastModifiedBy>
  <cp:lastPrinted>2016-01-25T09:56:54Z</cp:lastPrinted>
  <dcterms:created xsi:type="dcterms:W3CDTF">2014-09-19T06:31:38Z</dcterms:created>
  <dcterms:modified xsi:type="dcterms:W3CDTF">2026-08-17T07:18:25Z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2000" linkTarget="Prop_2000">
    <vt:lpwstr>#REF!</vt:lpwstr>
  </property>
  <property fmtid="{D5CDD505-2E9C-101B-9397-08002B2CF9AE}" pid="3" name="2001" linkTarget="Prop_2001">
    <vt:lpwstr>#REF!</vt:lpwstr>
  </property>
  <property fmtid="{D5CDD505-2E9C-101B-9397-08002B2CF9AE}" pid="4" name="2002" linkTarget="Prop_2002">
    <vt:lpwstr>#REF!</vt:lpwstr>
  </property>
  <property fmtid="{D5CDD505-2E9C-101B-9397-08002B2CF9AE}" pid="5" name="LTM8_01" linkTarget="Prop_LTM8_01">
    <vt:lpwstr>#REF!</vt:lpwstr>
  </property>
  <property fmtid="{D5CDD505-2E9C-101B-9397-08002B2CF9AE}" pid="6" name="TTM" linkTarget="Prop_TTM">
    <vt:lpwstr>#REF!</vt:lpwstr>
  </property>
  <property fmtid="{D5CDD505-2E9C-101B-9397-08002B2CF9AE}" pid="7" name="Type_Matrix" linkTarget="Prop_Type_Matrix">
    <vt:lpwstr>#REF!</vt:lpwstr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